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ml.chartshapes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ml.chartshapes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ml.chartshapes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8.xml" ContentType="application/vnd.openxmlformats-officedocument.drawing+xml"/>
  <Override PartName="/xl/charts/chart2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5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6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7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8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9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0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1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2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9.xml" ContentType="application/vnd.openxmlformats-officedocument.drawingml.chartshapes+xml"/>
  <Override PartName="/xl/charts/chart33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34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5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2.xml" ContentType="application/vnd.openxmlformats-officedocument.drawingml.chartshapes+xml"/>
  <Override PartName="/xl/charts/chart36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7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8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9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0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1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2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3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4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5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6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7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8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9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50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3.xml" ContentType="application/vnd.openxmlformats-officedocument.drawingml.chartshapes+xml"/>
  <Override PartName="/xl/charts/chart51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2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3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14.xml" ContentType="application/vnd.openxmlformats-officedocument.drawingml.chartshapes+xml"/>
  <Override PartName="/xl/charts/chart54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15.xml" ContentType="application/vnd.openxmlformats-officedocument.drawing+xml"/>
  <Override PartName="/xl/charts/chart55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6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16.xml" ContentType="application/vnd.openxmlformats-officedocument.drawing+xml"/>
  <Override PartName="/xl/charts/chart57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17.xml" ContentType="application/vnd.openxmlformats-officedocument.drawing+xml"/>
  <Override PartName="/xl/charts/chart58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18.xml" ContentType="application/vnd.openxmlformats-officedocument.drawing+xml"/>
  <Override PartName="/xl/charts/chart59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19.xml" ContentType="application/vnd.openxmlformats-officedocument.drawing+xml"/>
  <Override PartName="/xl/charts/chart60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20.xml" ContentType="application/vnd.openxmlformats-officedocument.drawing+xml"/>
  <Override PartName="/xl/charts/chart61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21.xml" ContentType="application/vnd.openxmlformats-officedocument.drawing+xml"/>
  <Override PartName="/xl/charts/chart62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3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22.xml" ContentType="application/vnd.openxmlformats-officedocument.drawing+xml"/>
  <Override PartName="/xl/charts/chart64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7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8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9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70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71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72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3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4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5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8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9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80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30.xml" ContentType="application/vnd.openxmlformats-officedocument.drawing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83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84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5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31.xml" ContentType="application/vnd.openxmlformats-officedocument.drawing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8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9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90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32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93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94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95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33.xml" ContentType="application/vnd.openxmlformats-officedocument.drawing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8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9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100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34.xml" ContentType="application/vnd.openxmlformats-officedocument.drawing+xml"/>
  <Override PartName="/xl/charts/chart101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35.xml" ContentType="application/vnd.openxmlformats-officedocument.drawing+xml"/>
  <Override PartName="/xl/charts/chart102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103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36.xml" ContentType="application/vnd.openxmlformats-officedocument.drawing+xml"/>
  <Override PartName="/xl/charts/chart104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273e25f8cc60f7d/3_Dissertation/04_Documents Diss/Paper 3/"/>
    </mc:Choice>
  </mc:AlternateContent>
  <xr:revisionPtr revIDLastSave="83" documentId="8_{46F3546F-247E-4670-8349-CEAE78887650}" xr6:coauthVersionLast="47" xr6:coauthVersionMax="47" xr10:uidLastSave="{97D9164E-C62D-4787-BE00-EAE2F2C7A260}"/>
  <bookViews>
    <workbookView xWindow="38280" yWindow="-120" windowWidth="38640" windowHeight="21120" activeTab="2" xr2:uid="{A26A482D-8165-417E-8099-A662D1A5EF2B}"/>
  </bookViews>
  <sheets>
    <sheet name="Overview" sheetId="38" r:id="rId1"/>
    <sheet name="Comparison" sheetId="19" r:id="rId2"/>
    <sheet name="S100_Results" sheetId="20" r:id="rId3"/>
    <sheet name="Sheet1" sheetId="43" r:id="rId4"/>
    <sheet name="Other Studies" sheetId="16" r:id="rId5"/>
    <sheet name="Results" sheetId="8" r:id="rId6"/>
    <sheet name="Results_short" sheetId="18" r:id="rId7"/>
    <sheet name="Total consumption" sheetId="33" r:id="rId8"/>
    <sheet name="Transport Power" sheetId="26" r:id="rId9"/>
    <sheet name="GHG Total EU" sheetId="39" r:id="rId10"/>
    <sheet name="GHG Total Germany" sheetId="34" r:id="rId11"/>
    <sheet name="GHG Transport EU" sheetId="41" r:id="rId12"/>
    <sheet name="GHG TransportGerm " sheetId="42" r:id="rId13"/>
    <sheet name="GHG Transport Germany" sheetId="27" r:id="rId14"/>
    <sheet name="GHG_Goals_Germany" sheetId="5" r:id="rId15"/>
    <sheet name="S100 Inputs" sheetId="36" r:id="rId16"/>
    <sheet name="S100" sheetId="6" r:id="rId17"/>
    <sheet name="L100" sheetId="7" r:id="rId18"/>
    <sheet name="S80" sheetId="9" r:id="rId19"/>
    <sheet name="D100" sheetId="10" r:id="rId20"/>
    <sheet name="Linear100" sheetId="11" r:id="rId21"/>
    <sheet name="S100_CO2" sheetId="21" r:id="rId22"/>
    <sheet name="L100_CO2" sheetId="22" r:id="rId23"/>
    <sheet name="S80_CO2" sheetId="23" r:id="rId24"/>
    <sheet name="D100_CO2" sheetId="24" r:id="rId25"/>
    <sheet name="Linear100_CO2" sheetId="25" r:id="rId26"/>
    <sheet name="Input_Mileage" sheetId="35" r:id="rId27"/>
    <sheet name="Input_SR" sheetId="28" r:id="rId28"/>
    <sheet name="Input_Elect" sheetId="44" r:id="rId29"/>
  </sheets>
  <externalReferences>
    <externalReference r:id="rId30"/>
  </externalReferences>
  <calcPr calcId="191029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9" l="1"/>
  <c r="C367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Y411" i="6"/>
  <c r="Z411" i="6"/>
  <c r="AA411" i="6"/>
  <c r="AB411" i="6"/>
  <c r="AC411" i="6"/>
  <c r="AD411" i="6"/>
  <c r="AE411" i="6"/>
  <c r="AF411" i="6"/>
  <c r="AG411" i="6"/>
  <c r="AH411" i="6"/>
  <c r="AI411" i="6"/>
  <c r="AJ411" i="6"/>
  <c r="AK411" i="6"/>
  <c r="AL411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Y412" i="6"/>
  <c r="Z412" i="6"/>
  <c r="AA412" i="6"/>
  <c r="AB412" i="6"/>
  <c r="AC412" i="6"/>
  <c r="AD412" i="6"/>
  <c r="AE412" i="6"/>
  <c r="AF412" i="6"/>
  <c r="AG412" i="6"/>
  <c r="AH412" i="6"/>
  <c r="AI412" i="6"/>
  <c r="AJ412" i="6"/>
  <c r="AK412" i="6"/>
  <c r="AL412" i="6"/>
  <c r="B412" i="6"/>
  <c r="B411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Y399" i="6"/>
  <c r="Z399" i="6"/>
  <c r="AA399" i="6"/>
  <c r="AB399" i="6"/>
  <c r="AC399" i="6"/>
  <c r="AD399" i="6"/>
  <c r="AE399" i="6"/>
  <c r="AF399" i="6"/>
  <c r="AG399" i="6"/>
  <c r="AH399" i="6"/>
  <c r="AI399" i="6"/>
  <c r="AJ399" i="6"/>
  <c r="AK399" i="6"/>
  <c r="AL399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Y400" i="6"/>
  <c r="Z400" i="6"/>
  <c r="AA400" i="6"/>
  <c r="AB400" i="6"/>
  <c r="AC400" i="6"/>
  <c r="AD400" i="6"/>
  <c r="AE400" i="6"/>
  <c r="AF400" i="6"/>
  <c r="AG400" i="6"/>
  <c r="AH400" i="6"/>
  <c r="AI400" i="6"/>
  <c r="AJ400" i="6"/>
  <c r="AK400" i="6"/>
  <c r="AL400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X401" i="6"/>
  <c r="Y401" i="6"/>
  <c r="Z401" i="6"/>
  <c r="AA401" i="6"/>
  <c r="AB401" i="6"/>
  <c r="AC401" i="6"/>
  <c r="AD401" i="6"/>
  <c r="AE401" i="6"/>
  <c r="AF401" i="6"/>
  <c r="AG401" i="6"/>
  <c r="AH401" i="6"/>
  <c r="AI401" i="6"/>
  <c r="AJ401" i="6"/>
  <c r="AK401" i="6"/>
  <c r="AL401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X402" i="6"/>
  <c r="Y402" i="6"/>
  <c r="Z402" i="6"/>
  <c r="AA402" i="6"/>
  <c r="AB402" i="6"/>
  <c r="AC402" i="6"/>
  <c r="AD402" i="6"/>
  <c r="AE402" i="6"/>
  <c r="AF402" i="6"/>
  <c r="AG402" i="6"/>
  <c r="AH402" i="6"/>
  <c r="AI402" i="6"/>
  <c r="AJ402" i="6"/>
  <c r="AK402" i="6"/>
  <c r="AL402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Y403" i="6"/>
  <c r="Z403" i="6"/>
  <c r="AA403" i="6"/>
  <c r="AB403" i="6"/>
  <c r="AC403" i="6"/>
  <c r="AD403" i="6"/>
  <c r="AE403" i="6"/>
  <c r="AF403" i="6"/>
  <c r="AG403" i="6"/>
  <c r="AH403" i="6"/>
  <c r="AI403" i="6"/>
  <c r="AJ403" i="6"/>
  <c r="AK403" i="6"/>
  <c r="AL403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Y404" i="6"/>
  <c r="Z404" i="6"/>
  <c r="AA404" i="6"/>
  <c r="AB404" i="6"/>
  <c r="AC404" i="6"/>
  <c r="AD404" i="6"/>
  <c r="AE404" i="6"/>
  <c r="AF404" i="6"/>
  <c r="AG404" i="6"/>
  <c r="AH404" i="6"/>
  <c r="AI404" i="6"/>
  <c r="AJ404" i="6"/>
  <c r="AK404" i="6"/>
  <c r="AL404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Y405" i="6"/>
  <c r="Z405" i="6"/>
  <c r="AA405" i="6"/>
  <c r="AB405" i="6"/>
  <c r="AC405" i="6"/>
  <c r="AD405" i="6"/>
  <c r="AE405" i="6"/>
  <c r="AF405" i="6"/>
  <c r="AG405" i="6"/>
  <c r="AH405" i="6"/>
  <c r="AI405" i="6"/>
  <c r="AJ405" i="6"/>
  <c r="AK405" i="6"/>
  <c r="AL405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Y406" i="6"/>
  <c r="Z406" i="6"/>
  <c r="AA406" i="6"/>
  <c r="AB406" i="6"/>
  <c r="AC406" i="6"/>
  <c r="AD406" i="6"/>
  <c r="AE406" i="6"/>
  <c r="AF406" i="6"/>
  <c r="AG406" i="6"/>
  <c r="AH406" i="6"/>
  <c r="AI406" i="6"/>
  <c r="AJ406" i="6"/>
  <c r="AK406" i="6"/>
  <c r="AL406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X407" i="6"/>
  <c r="Y407" i="6"/>
  <c r="Z407" i="6"/>
  <c r="AA407" i="6"/>
  <c r="AB407" i="6"/>
  <c r="AC407" i="6"/>
  <c r="AD407" i="6"/>
  <c r="AE407" i="6"/>
  <c r="AF407" i="6"/>
  <c r="AG407" i="6"/>
  <c r="AH407" i="6"/>
  <c r="AI407" i="6"/>
  <c r="AJ407" i="6"/>
  <c r="AK407" i="6"/>
  <c r="AL407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Y408" i="6"/>
  <c r="Z408" i="6"/>
  <c r="AA408" i="6"/>
  <c r="AB408" i="6"/>
  <c r="AC408" i="6"/>
  <c r="AD408" i="6"/>
  <c r="AE408" i="6"/>
  <c r="AF408" i="6"/>
  <c r="AG408" i="6"/>
  <c r="AH408" i="6"/>
  <c r="AI408" i="6"/>
  <c r="AJ408" i="6"/>
  <c r="AK408" i="6"/>
  <c r="AL408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Y409" i="6"/>
  <c r="Z409" i="6"/>
  <c r="AA409" i="6"/>
  <c r="AB409" i="6"/>
  <c r="AC409" i="6"/>
  <c r="AD409" i="6"/>
  <c r="AE409" i="6"/>
  <c r="AF409" i="6"/>
  <c r="AG409" i="6"/>
  <c r="AH409" i="6"/>
  <c r="AI409" i="6"/>
  <c r="AJ409" i="6"/>
  <c r="AK409" i="6"/>
  <c r="AL409" i="6"/>
  <c r="C399" i="6"/>
  <c r="D399" i="6"/>
  <c r="E399" i="6"/>
  <c r="F399" i="6"/>
  <c r="C400" i="6"/>
  <c r="D400" i="6"/>
  <c r="E400" i="6"/>
  <c r="F400" i="6"/>
  <c r="C401" i="6"/>
  <c r="D401" i="6"/>
  <c r="E401" i="6"/>
  <c r="F401" i="6"/>
  <c r="C402" i="6"/>
  <c r="D402" i="6"/>
  <c r="E402" i="6"/>
  <c r="F402" i="6"/>
  <c r="C403" i="6"/>
  <c r="D403" i="6"/>
  <c r="E403" i="6"/>
  <c r="F403" i="6"/>
  <c r="C404" i="6"/>
  <c r="D404" i="6"/>
  <c r="E404" i="6"/>
  <c r="F404" i="6"/>
  <c r="C405" i="6"/>
  <c r="D405" i="6"/>
  <c r="E405" i="6"/>
  <c r="F405" i="6"/>
  <c r="C406" i="6"/>
  <c r="D406" i="6"/>
  <c r="E406" i="6"/>
  <c r="F406" i="6"/>
  <c r="C407" i="6"/>
  <c r="D407" i="6"/>
  <c r="E407" i="6"/>
  <c r="F407" i="6"/>
  <c r="C408" i="6"/>
  <c r="D408" i="6"/>
  <c r="E408" i="6"/>
  <c r="F408" i="6"/>
  <c r="C409" i="6"/>
  <c r="D409" i="6"/>
  <c r="E409" i="6"/>
  <c r="F409" i="6"/>
  <c r="B400" i="6"/>
  <c r="B401" i="6"/>
  <c r="B402" i="6"/>
  <c r="B403" i="6"/>
  <c r="B404" i="6"/>
  <c r="B405" i="6"/>
  <c r="B406" i="6"/>
  <c r="B407" i="6"/>
  <c r="B408" i="6"/>
  <c r="B409" i="6"/>
  <c r="B399" i="6"/>
  <c r="Q384" i="6"/>
  <c r="R384" i="6"/>
  <c r="S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AF384" i="6"/>
  <c r="AG384" i="6"/>
  <c r="AH384" i="6"/>
  <c r="AI384" i="6"/>
  <c r="AJ384" i="6"/>
  <c r="AK384" i="6"/>
  <c r="AL384" i="6"/>
  <c r="Q385" i="6"/>
  <c r="R385" i="6"/>
  <c r="S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AI385" i="6"/>
  <c r="AJ385" i="6"/>
  <c r="AK385" i="6"/>
  <c r="AL385" i="6"/>
  <c r="Q386" i="6"/>
  <c r="R386" i="6"/>
  <c r="S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I386" i="6"/>
  <c r="AJ386" i="6"/>
  <c r="AK386" i="6"/>
  <c r="AL386" i="6"/>
  <c r="Q387" i="6"/>
  <c r="R387" i="6"/>
  <c r="S387" i="6"/>
  <c r="T387" i="6"/>
  <c r="U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I387" i="6"/>
  <c r="AJ387" i="6"/>
  <c r="AK387" i="6"/>
  <c r="AL387" i="6"/>
  <c r="Q388" i="6"/>
  <c r="R388" i="6"/>
  <c r="S388" i="6"/>
  <c r="T388" i="6"/>
  <c r="U388" i="6"/>
  <c r="V388" i="6"/>
  <c r="W388" i="6"/>
  <c r="X388" i="6"/>
  <c r="Y388" i="6"/>
  <c r="Z388" i="6"/>
  <c r="AA388" i="6"/>
  <c r="AB388" i="6"/>
  <c r="AC388" i="6"/>
  <c r="AD388" i="6"/>
  <c r="AE388" i="6"/>
  <c r="AF388" i="6"/>
  <c r="AG388" i="6"/>
  <c r="AH388" i="6"/>
  <c r="AI388" i="6"/>
  <c r="AJ388" i="6"/>
  <c r="AK388" i="6"/>
  <c r="AL388" i="6"/>
  <c r="Q389" i="6"/>
  <c r="R389" i="6"/>
  <c r="S389" i="6"/>
  <c r="T389" i="6"/>
  <c r="U389" i="6"/>
  <c r="V389" i="6"/>
  <c r="W389" i="6"/>
  <c r="X389" i="6"/>
  <c r="Y389" i="6"/>
  <c r="Z389" i="6"/>
  <c r="AA389" i="6"/>
  <c r="AB389" i="6"/>
  <c r="AC389" i="6"/>
  <c r="AD389" i="6"/>
  <c r="AE389" i="6"/>
  <c r="AF389" i="6"/>
  <c r="AG389" i="6"/>
  <c r="AH389" i="6"/>
  <c r="AI389" i="6"/>
  <c r="AJ389" i="6"/>
  <c r="AK389" i="6"/>
  <c r="AL389" i="6"/>
  <c r="Q390" i="6"/>
  <c r="R390" i="6"/>
  <c r="S390" i="6"/>
  <c r="T390" i="6"/>
  <c r="U390" i="6"/>
  <c r="V390" i="6"/>
  <c r="W390" i="6"/>
  <c r="X390" i="6"/>
  <c r="Y390" i="6"/>
  <c r="Z390" i="6"/>
  <c r="AA390" i="6"/>
  <c r="AB390" i="6"/>
  <c r="AC390" i="6"/>
  <c r="AD390" i="6"/>
  <c r="AE390" i="6"/>
  <c r="AF390" i="6"/>
  <c r="AG390" i="6"/>
  <c r="AH390" i="6"/>
  <c r="AI390" i="6"/>
  <c r="AJ390" i="6"/>
  <c r="AK390" i="6"/>
  <c r="AL390" i="6"/>
  <c r="Q391" i="6"/>
  <c r="R391" i="6"/>
  <c r="S391" i="6"/>
  <c r="T391" i="6"/>
  <c r="U391" i="6"/>
  <c r="V391" i="6"/>
  <c r="W391" i="6"/>
  <c r="X391" i="6"/>
  <c r="Y391" i="6"/>
  <c r="Z391" i="6"/>
  <c r="AA391" i="6"/>
  <c r="AB391" i="6"/>
  <c r="AC391" i="6"/>
  <c r="AD391" i="6"/>
  <c r="AE391" i="6"/>
  <c r="AF391" i="6"/>
  <c r="AG391" i="6"/>
  <c r="AH391" i="6"/>
  <c r="AI391" i="6"/>
  <c r="AJ391" i="6"/>
  <c r="AK391" i="6"/>
  <c r="AL391" i="6"/>
  <c r="Q392" i="6"/>
  <c r="R392" i="6"/>
  <c r="S392" i="6"/>
  <c r="T392" i="6"/>
  <c r="U392" i="6"/>
  <c r="V392" i="6"/>
  <c r="W392" i="6"/>
  <c r="X392" i="6"/>
  <c r="Y392" i="6"/>
  <c r="Z392" i="6"/>
  <c r="AA392" i="6"/>
  <c r="AB392" i="6"/>
  <c r="AC392" i="6"/>
  <c r="AD392" i="6"/>
  <c r="AE392" i="6"/>
  <c r="AF392" i="6"/>
  <c r="AG392" i="6"/>
  <c r="AH392" i="6"/>
  <c r="AI392" i="6"/>
  <c r="AJ392" i="6"/>
  <c r="AK392" i="6"/>
  <c r="AL392" i="6"/>
  <c r="Q393" i="6"/>
  <c r="R393" i="6"/>
  <c r="S393" i="6"/>
  <c r="T393" i="6"/>
  <c r="U393" i="6"/>
  <c r="V393" i="6"/>
  <c r="W393" i="6"/>
  <c r="X393" i="6"/>
  <c r="Y393" i="6"/>
  <c r="Z393" i="6"/>
  <c r="AA393" i="6"/>
  <c r="AB393" i="6"/>
  <c r="AC393" i="6"/>
  <c r="AD393" i="6"/>
  <c r="AE393" i="6"/>
  <c r="AF393" i="6"/>
  <c r="AG393" i="6"/>
  <c r="AH393" i="6"/>
  <c r="AI393" i="6"/>
  <c r="AJ393" i="6"/>
  <c r="AK393" i="6"/>
  <c r="AL393" i="6"/>
  <c r="N384" i="6"/>
  <c r="O384" i="6"/>
  <c r="P384" i="6"/>
  <c r="N385" i="6"/>
  <c r="O385" i="6"/>
  <c r="P385" i="6"/>
  <c r="N386" i="6"/>
  <c r="O386" i="6"/>
  <c r="P386" i="6"/>
  <c r="N387" i="6"/>
  <c r="O387" i="6"/>
  <c r="P387" i="6"/>
  <c r="N388" i="6"/>
  <c r="O388" i="6"/>
  <c r="P388" i="6"/>
  <c r="N389" i="6"/>
  <c r="O389" i="6"/>
  <c r="P389" i="6"/>
  <c r="N390" i="6"/>
  <c r="O390" i="6"/>
  <c r="P390" i="6"/>
  <c r="N391" i="6"/>
  <c r="O391" i="6"/>
  <c r="P391" i="6"/>
  <c r="N392" i="6"/>
  <c r="O392" i="6"/>
  <c r="P392" i="6"/>
  <c r="N393" i="6"/>
  <c r="O393" i="6"/>
  <c r="P393" i="6"/>
  <c r="J384" i="6"/>
  <c r="K384" i="6"/>
  <c r="L384" i="6"/>
  <c r="M384" i="6"/>
  <c r="J385" i="6"/>
  <c r="K385" i="6"/>
  <c r="L385" i="6"/>
  <c r="M385" i="6"/>
  <c r="J386" i="6"/>
  <c r="K386" i="6"/>
  <c r="L386" i="6"/>
  <c r="M386" i="6"/>
  <c r="J387" i="6"/>
  <c r="K387" i="6"/>
  <c r="L387" i="6"/>
  <c r="M387" i="6"/>
  <c r="J388" i="6"/>
  <c r="K388" i="6"/>
  <c r="L388" i="6"/>
  <c r="M388" i="6"/>
  <c r="J389" i="6"/>
  <c r="K389" i="6"/>
  <c r="L389" i="6"/>
  <c r="M389" i="6"/>
  <c r="J390" i="6"/>
  <c r="K390" i="6"/>
  <c r="L390" i="6"/>
  <c r="M390" i="6"/>
  <c r="J391" i="6"/>
  <c r="K391" i="6"/>
  <c r="L391" i="6"/>
  <c r="M391" i="6"/>
  <c r="J392" i="6"/>
  <c r="K392" i="6"/>
  <c r="L392" i="6"/>
  <c r="M392" i="6"/>
  <c r="J393" i="6"/>
  <c r="K393" i="6"/>
  <c r="L393" i="6"/>
  <c r="M393" i="6"/>
  <c r="C384" i="6"/>
  <c r="D384" i="6"/>
  <c r="E384" i="6"/>
  <c r="F384" i="6"/>
  <c r="G384" i="6"/>
  <c r="H384" i="6"/>
  <c r="I384" i="6"/>
  <c r="C385" i="6"/>
  <c r="D385" i="6"/>
  <c r="E385" i="6"/>
  <c r="F385" i="6"/>
  <c r="G385" i="6"/>
  <c r="H385" i="6"/>
  <c r="I385" i="6"/>
  <c r="C386" i="6"/>
  <c r="D386" i="6"/>
  <c r="E386" i="6"/>
  <c r="F386" i="6"/>
  <c r="G386" i="6"/>
  <c r="H386" i="6"/>
  <c r="I386" i="6"/>
  <c r="C387" i="6"/>
  <c r="D387" i="6"/>
  <c r="E387" i="6"/>
  <c r="F387" i="6"/>
  <c r="G387" i="6"/>
  <c r="H387" i="6"/>
  <c r="I387" i="6"/>
  <c r="C388" i="6"/>
  <c r="D388" i="6"/>
  <c r="E388" i="6"/>
  <c r="F388" i="6"/>
  <c r="G388" i="6"/>
  <c r="H388" i="6"/>
  <c r="I388" i="6"/>
  <c r="C389" i="6"/>
  <c r="D389" i="6"/>
  <c r="E389" i="6"/>
  <c r="F389" i="6"/>
  <c r="G389" i="6"/>
  <c r="H389" i="6"/>
  <c r="I389" i="6"/>
  <c r="C390" i="6"/>
  <c r="D390" i="6"/>
  <c r="E390" i="6"/>
  <c r="F390" i="6"/>
  <c r="G390" i="6"/>
  <c r="H390" i="6"/>
  <c r="I390" i="6"/>
  <c r="C391" i="6"/>
  <c r="D391" i="6"/>
  <c r="E391" i="6"/>
  <c r="F391" i="6"/>
  <c r="G391" i="6"/>
  <c r="H391" i="6"/>
  <c r="I391" i="6"/>
  <c r="C392" i="6"/>
  <c r="D392" i="6"/>
  <c r="E392" i="6"/>
  <c r="F392" i="6"/>
  <c r="G392" i="6"/>
  <c r="H392" i="6"/>
  <c r="I392" i="6"/>
  <c r="C393" i="6"/>
  <c r="D393" i="6"/>
  <c r="E393" i="6"/>
  <c r="F393" i="6"/>
  <c r="G393" i="6"/>
  <c r="H393" i="6"/>
  <c r="I393" i="6"/>
  <c r="B385" i="6"/>
  <c r="B386" i="6"/>
  <c r="B387" i="6"/>
  <c r="B388" i="6"/>
  <c r="B389" i="6"/>
  <c r="B390" i="6"/>
  <c r="B391" i="6"/>
  <c r="B392" i="6"/>
  <c r="B393" i="6"/>
  <c r="B384" i="6"/>
  <c r="AL378" i="11"/>
  <c r="AK378" i="11"/>
  <c r="AJ378" i="11"/>
  <c r="AI378" i="11"/>
  <c r="AH378" i="11"/>
  <c r="AG378" i="11"/>
  <c r="AF378" i="11"/>
  <c r="AE378" i="11"/>
  <c r="AD378" i="11"/>
  <c r="AC378" i="11"/>
  <c r="AB378" i="11"/>
  <c r="AA378" i="11"/>
  <c r="Z378" i="11"/>
  <c r="Y378" i="11"/>
  <c r="X378" i="11"/>
  <c r="W378" i="11"/>
  <c r="V378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D378" i="11"/>
  <c r="AL378" i="10"/>
  <c r="AK378" i="10"/>
  <c r="AJ378" i="10"/>
  <c r="AI378" i="10"/>
  <c r="AH378" i="10"/>
  <c r="AG378" i="10"/>
  <c r="AF378" i="10"/>
  <c r="AE378" i="10"/>
  <c r="AD378" i="10"/>
  <c r="AC378" i="10"/>
  <c r="AB378" i="10"/>
  <c r="AA378" i="10"/>
  <c r="Z378" i="10"/>
  <c r="Y378" i="10"/>
  <c r="X378" i="10"/>
  <c r="W378" i="10"/>
  <c r="V378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D378" i="10"/>
  <c r="AL378" i="9"/>
  <c r="AK378" i="9"/>
  <c r="AJ378" i="9"/>
  <c r="AI378" i="9"/>
  <c r="AH378" i="9"/>
  <c r="AG378" i="9"/>
  <c r="AF378" i="9"/>
  <c r="AE378" i="9"/>
  <c r="AD378" i="9"/>
  <c r="AC378" i="9"/>
  <c r="AB378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L378" i="7"/>
  <c r="AK378" i="7"/>
  <c r="AJ378" i="7"/>
  <c r="AI378" i="7"/>
  <c r="AH378" i="7"/>
  <c r="AG378" i="7"/>
  <c r="AF378" i="7"/>
  <c r="AE378" i="7"/>
  <c r="AD378" i="7"/>
  <c r="AC378" i="7"/>
  <c r="AB378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D378" i="7"/>
  <c r="K378" i="6"/>
  <c r="L378" i="6"/>
  <c r="M378" i="6"/>
  <c r="N378" i="6"/>
  <c r="N376" i="6" s="1"/>
  <c r="O378" i="6"/>
  <c r="O376" i="6" s="1"/>
  <c r="P378" i="6"/>
  <c r="Q378" i="6"/>
  <c r="R378" i="6"/>
  <c r="R376" i="6" s="1"/>
  <c r="S378" i="6"/>
  <c r="T378" i="6"/>
  <c r="U378" i="6"/>
  <c r="V378" i="6"/>
  <c r="V376" i="6" s="1"/>
  <c r="W378" i="6"/>
  <c r="W376" i="6" s="1"/>
  <c r="X378" i="6"/>
  <c r="Y378" i="6"/>
  <c r="Z378" i="6"/>
  <c r="AA378" i="6"/>
  <c r="AB378" i="6"/>
  <c r="AC378" i="6"/>
  <c r="AD378" i="6"/>
  <c r="AD376" i="6" s="1"/>
  <c r="AE378" i="6"/>
  <c r="AE376" i="6" s="1"/>
  <c r="AF378" i="6"/>
  <c r="AG378" i="6"/>
  <c r="AH378" i="6"/>
  <c r="AI378" i="6"/>
  <c r="AJ378" i="6"/>
  <c r="AK378" i="6"/>
  <c r="AL378" i="6"/>
  <c r="AL376" i="6" s="1"/>
  <c r="E378" i="6"/>
  <c r="F378" i="6"/>
  <c r="G378" i="6"/>
  <c r="H378" i="6"/>
  <c r="H376" i="6" s="1"/>
  <c r="I378" i="6"/>
  <c r="I376" i="6" s="1"/>
  <c r="J378" i="6"/>
  <c r="D378" i="6"/>
  <c r="D376" i="6" s="1"/>
  <c r="G376" i="6"/>
  <c r="J376" i="6"/>
  <c r="K376" i="6"/>
  <c r="L376" i="6"/>
  <c r="M376" i="6"/>
  <c r="P376" i="6"/>
  <c r="Q376" i="6"/>
  <c r="S376" i="6"/>
  <c r="T376" i="6"/>
  <c r="U376" i="6"/>
  <c r="X376" i="6"/>
  <c r="Y376" i="6"/>
  <c r="Z376" i="6"/>
  <c r="AA376" i="6"/>
  <c r="AB376" i="6"/>
  <c r="AC376" i="6"/>
  <c r="AF376" i="6"/>
  <c r="AG376" i="6"/>
  <c r="AH376" i="6"/>
  <c r="AI376" i="6"/>
  <c r="AJ376" i="6"/>
  <c r="AK376" i="6"/>
  <c r="E376" i="6"/>
  <c r="F376" i="6"/>
  <c r="C376" i="6"/>
  <c r="B368" i="6"/>
  <c r="B369" i="6"/>
  <c r="D376" i="10"/>
  <c r="E376" i="10"/>
  <c r="F376" i="10"/>
  <c r="G376" i="10"/>
  <c r="H376" i="10"/>
  <c r="I376" i="10"/>
  <c r="J376" i="10"/>
  <c r="K376" i="10"/>
  <c r="L376" i="10"/>
  <c r="M376" i="10"/>
  <c r="N376" i="10"/>
  <c r="O376" i="10"/>
  <c r="P376" i="10"/>
  <c r="Q376" i="10"/>
  <c r="R376" i="10"/>
  <c r="S376" i="10"/>
  <c r="T376" i="10"/>
  <c r="U376" i="10"/>
  <c r="V376" i="10"/>
  <c r="W376" i="10"/>
  <c r="X376" i="10"/>
  <c r="Y376" i="10"/>
  <c r="Z376" i="10"/>
  <c r="AA376" i="10"/>
  <c r="AB376" i="10"/>
  <c r="AC376" i="10"/>
  <c r="AD376" i="10"/>
  <c r="AE376" i="10"/>
  <c r="AF376" i="10"/>
  <c r="AG376" i="10"/>
  <c r="AH376" i="10"/>
  <c r="AI376" i="10"/>
  <c r="AJ376" i="10"/>
  <c r="AK376" i="10"/>
  <c r="AL376" i="10"/>
  <c r="C376" i="10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G376" i="7"/>
  <c r="AH376" i="7"/>
  <c r="AI376" i="7"/>
  <c r="AJ376" i="7"/>
  <c r="AK376" i="7"/>
  <c r="AL376" i="7"/>
  <c r="C376" i="7"/>
  <c r="R367" i="7"/>
  <c r="AL376" i="11"/>
  <c r="AK376" i="11"/>
  <c r="AJ376" i="11"/>
  <c r="AI376" i="11"/>
  <c r="AH376" i="11"/>
  <c r="AG376" i="11"/>
  <c r="AF376" i="11"/>
  <c r="AE376" i="11"/>
  <c r="AD376" i="11"/>
  <c r="AC376" i="11"/>
  <c r="AB376" i="11"/>
  <c r="AA376" i="11"/>
  <c r="Z376" i="11"/>
  <c r="Y376" i="11"/>
  <c r="X376" i="11"/>
  <c r="W376" i="11"/>
  <c r="V376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D376" i="11"/>
  <c r="C376" i="11"/>
  <c r="AL376" i="9"/>
  <c r="AK376" i="9"/>
  <c r="AJ376" i="9"/>
  <c r="AI376" i="9"/>
  <c r="AH376" i="9"/>
  <c r="AG376" i="9"/>
  <c r="AF376" i="9"/>
  <c r="AE376" i="9"/>
  <c r="AD376" i="9"/>
  <c r="AC376" i="9"/>
  <c r="AB376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C376" i="9"/>
  <c r="AN213" i="8"/>
  <c r="AN212" i="8"/>
  <c r="AN211" i="8"/>
  <c r="AN210" i="8"/>
  <c r="AN209" i="8"/>
  <c r="AL372" i="11"/>
  <c r="AK372" i="11"/>
  <c r="AJ372" i="11"/>
  <c r="AI372" i="11"/>
  <c r="AH372" i="11"/>
  <c r="AG372" i="11"/>
  <c r="AF372" i="11"/>
  <c r="AE372" i="11"/>
  <c r="AD372" i="11"/>
  <c r="AC372" i="11"/>
  <c r="AB372" i="11"/>
  <c r="AA372" i="11"/>
  <c r="Z372" i="11"/>
  <c r="Y372" i="11"/>
  <c r="X372" i="11"/>
  <c r="W372" i="11"/>
  <c r="V372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D372" i="11"/>
  <c r="C372" i="11"/>
  <c r="AL371" i="11"/>
  <c r="AL363" i="11" s="1"/>
  <c r="AL364" i="11" s="1"/>
  <c r="AL367" i="11" s="1"/>
  <c r="AK371" i="11"/>
  <c r="AJ371" i="11"/>
  <c r="AI371" i="11"/>
  <c r="AI363" i="11" s="1"/>
  <c r="AI364" i="11" s="1"/>
  <c r="AI367" i="11" s="1"/>
  <c r="AH371" i="11"/>
  <c r="AG371" i="11"/>
  <c r="AF371" i="11"/>
  <c r="AE371" i="11"/>
  <c r="AD371" i="11"/>
  <c r="AD363" i="11" s="1"/>
  <c r="AD364" i="11" s="1"/>
  <c r="AD367" i="11" s="1"/>
  <c r="AC371" i="11"/>
  <c r="AB371" i="11"/>
  <c r="AA371" i="11"/>
  <c r="AA363" i="11" s="1"/>
  <c r="AA364" i="11" s="1"/>
  <c r="AA367" i="11" s="1"/>
  <c r="Z371" i="11"/>
  <c r="Y371" i="11"/>
  <c r="X371" i="11"/>
  <c r="W371" i="11"/>
  <c r="V371" i="11"/>
  <c r="V363" i="11" s="1"/>
  <c r="V364" i="11" s="1"/>
  <c r="V367" i="11" s="1"/>
  <c r="U371" i="11"/>
  <c r="T371" i="11"/>
  <c r="S371" i="11"/>
  <c r="S363" i="11" s="1"/>
  <c r="S364" i="11" s="1"/>
  <c r="S367" i="11" s="1"/>
  <c r="R371" i="11"/>
  <c r="Q371" i="11"/>
  <c r="P371" i="11"/>
  <c r="O371" i="11"/>
  <c r="N371" i="11"/>
  <c r="N363" i="11" s="1"/>
  <c r="N364" i="11" s="1"/>
  <c r="N367" i="11" s="1"/>
  <c r="M371" i="11"/>
  <c r="L371" i="11"/>
  <c r="K371" i="11"/>
  <c r="K363" i="11" s="1"/>
  <c r="K364" i="11" s="1"/>
  <c r="K367" i="11" s="1"/>
  <c r="J371" i="11"/>
  <c r="I371" i="11"/>
  <c r="H371" i="11"/>
  <c r="G371" i="11"/>
  <c r="F371" i="11"/>
  <c r="F363" i="11" s="1"/>
  <c r="F364" i="11" s="1"/>
  <c r="F367" i="11" s="1"/>
  <c r="E371" i="11"/>
  <c r="D371" i="11"/>
  <c r="C371" i="11"/>
  <c r="C363" i="11" s="1"/>
  <c r="C364" i="11" s="1"/>
  <c r="C367" i="11" s="1"/>
  <c r="AL369" i="11"/>
  <c r="AK369" i="11"/>
  <c r="AJ369" i="11"/>
  <c r="AI369" i="11"/>
  <c r="AH369" i="11"/>
  <c r="AG369" i="11"/>
  <c r="AF369" i="11"/>
  <c r="AE369" i="11"/>
  <c r="AD369" i="11"/>
  <c r="AC369" i="11"/>
  <c r="AB369" i="11"/>
  <c r="AA369" i="11"/>
  <c r="Z369" i="11"/>
  <c r="Y369" i="11"/>
  <c r="X369" i="11"/>
  <c r="W369" i="11"/>
  <c r="V369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D369" i="11"/>
  <c r="C369" i="11"/>
  <c r="B369" i="11"/>
  <c r="AL368" i="11"/>
  <c r="AK368" i="11"/>
  <c r="AJ368" i="11"/>
  <c r="AI368" i="11"/>
  <c r="AH368" i="11"/>
  <c r="AG368" i="11"/>
  <c r="AF368" i="11"/>
  <c r="AE368" i="11"/>
  <c r="AD368" i="11"/>
  <c r="AC368" i="11"/>
  <c r="AB368" i="11"/>
  <c r="AA368" i="11"/>
  <c r="Z368" i="11"/>
  <c r="Y368" i="11"/>
  <c r="X368" i="11"/>
  <c r="W368" i="11"/>
  <c r="V368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D368" i="11"/>
  <c r="C368" i="11"/>
  <c r="B368" i="11"/>
  <c r="AJ364" i="11"/>
  <c r="AJ367" i="11" s="1"/>
  <c r="AG364" i="11"/>
  <c r="AG367" i="11" s="1"/>
  <c r="AB364" i="11"/>
  <c r="AB367" i="11" s="1"/>
  <c r="Y364" i="11"/>
  <c r="Y367" i="11" s="1"/>
  <c r="T364" i="11"/>
  <c r="T367" i="11" s="1"/>
  <c r="Q364" i="11"/>
  <c r="Q367" i="11" s="1"/>
  <c r="L364" i="11"/>
  <c r="L367" i="11" s="1"/>
  <c r="I364" i="11"/>
  <c r="I367" i="11" s="1"/>
  <c r="D364" i="11"/>
  <c r="D367" i="11" s="1"/>
  <c r="AK363" i="11"/>
  <c r="AK364" i="11" s="1"/>
  <c r="AK367" i="11" s="1"/>
  <c r="AJ363" i="11"/>
  <c r="AH363" i="11"/>
  <c r="AH364" i="11" s="1"/>
  <c r="AH367" i="11" s="1"/>
  <c r="AG363" i="11"/>
  <c r="AF363" i="11"/>
  <c r="AF364" i="11" s="1"/>
  <c r="AF367" i="11" s="1"/>
  <c r="AE363" i="11"/>
  <c r="AE364" i="11" s="1"/>
  <c r="AE367" i="11" s="1"/>
  <c r="AC363" i="11"/>
  <c r="AC364" i="11" s="1"/>
  <c r="AC367" i="11" s="1"/>
  <c r="AB363" i="11"/>
  <c r="Z363" i="11"/>
  <c r="Z364" i="11" s="1"/>
  <c r="Z367" i="11" s="1"/>
  <c r="Y363" i="11"/>
  <c r="X363" i="11"/>
  <c r="X364" i="11" s="1"/>
  <c r="X367" i="11" s="1"/>
  <c r="W363" i="11"/>
  <c r="W364" i="11" s="1"/>
  <c r="W367" i="11" s="1"/>
  <c r="U363" i="11"/>
  <c r="U364" i="11" s="1"/>
  <c r="U367" i="11" s="1"/>
  <c r="T363" i="11"/>
  <c r="R363" i="11"/>
  <c r="R364" i="11" s="1"/>
  <c r="R367" i="11" s="1"/>
  <c r="Q363" i="11"/>
  <c r="P363" i="11"/>
  <c r="P364" i="11" s="1"/>
  <c r="P367" i="11" s="1"/>
  <c r="O363" i="11"/>
  <c r="O364" i="11" s="1"/>
  <c r="O367" i="11" s="1"/>
  <c r="M363" i="11"/>
  <c r="M364" i="11" s="1"/>
  <c r="M367" i="11" s="1"/>
  <c r="L363" i="11"/>
  <c r="J363" i="11"/>
  <c r="J364" i="11" s="1"/>
  <c r="J367" i="11" s="1"/>
  <c r="I363" i="11"/>
  <c r="H363" i="11"/>
  <c r="H364" i="11" s="1"/>
  <c r="H367" i="11" s="1"/>
  <c r="G363" i="11"/>
  <c r="G364" i="11" s="1"/>
  <c r="G367" i="11" s="1"/>
  <c r="E363" i="11"/>
  <c r="E364" i="11" s="1"/>
  <c r="E367" i="11" s="1"/>
  <c r="D363" i="11"/>
  <c r="AL372" i="10"/>
  <c r="AK372" i="10"/>
  <c r="AJ372" i="10"/>
  <c r="AI372" i="10"/>
  <c r="AH372" i="10"/>
  <c r="AG372" i="10"/>
  <c r="AF372" i="10"/>
  <c r="AE372" i="10"/>
  <c r="AD372" i="10"/>
  <c r="AC372" i="10"/>
  <c r="AB372" i="10"/>
  <c r="AA372" i="10"/>
  <c r="Z372" i="10"/>
  <c r="Y372" i="10"/>
  <c r="X372" i="10"/>
  <c r="W372" i="10"/>
  <c r="V372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D372" i="10"/>
  <c r="C372" i="10"/>
  <c r="AL371" i="10"/>
  <c r="AK371" i="10"/>
  <c r="AJ371" i="10"/>
  <c r="AJ363" i="10" s="1"/>
  <c r="AJ364" i="10" s="1"/>
  <c r="AJ367" i="10" s="1"/>
  <c r="AI371" i="10"/>
  <c r="AI363" i="10" s="1"/>
  <c r="AI364" i="10" s="1"/>
  <c r="AI367" i="10" s="1"/>
  <c r="AH371" i="10"/>
  <c r="AG371" i="10"/>
  <c r="AF371" i="10"/>
  <c r="AE371" i="10"/>
  <c r="AD371" i="10"/>
  <c r="AC371" i="10"/>
  <c r="AB371" i="10"/>
  <c r="AB363" i="10" s="1"/>
  <c r="AB364" i="10" s="1"/>
  <c r="AB367" i="10" s="1"/>
  <c r="AA371" i="10"/>
  <c r="AA363" i="10" s="1"/>
  <c r="AA364" i="10" s="1"/>
  <c r="AA367" i="10" s="1"/>
  <c r="Z371" i="10"/>
  <c r="Y371" i="10"/>
  <c r="X371" i="10"/>
  <c r="W371" i="10"/>
  <c r="V371" i="10"/>
  <c r="U371" i="10"/>
  <c r="T371" i="10"/>
  <c r="T363" i="10" s="1"/>
  <c r="T364" i="10" s="1"/>
  <c r="T367" i="10" s="1"/>
  <c r="S371" i="10"/>
  <c r="S363" i="10" s="1"/>
  <c r="S364" i="10" s="1"/>
  <c r="S367" i="10" s="1"/>
  <c r="R371" i="10"/>
  <c r="Q371" i="10"/>
  <c r="P371" i="10"/>
  <c r="O371" i="10"/>
  <c r="N371" i="10"/>
  <c r="M371" i="10"/>
  <c r="L371" i="10"/>
  <c r="L363" i="10" s="1"/>
  <c r="L364" i="10" s="1"/>
  <c r="L367" i="10" s="1"/>
  <c r="K371" i="10"/>
  <c r="K363" i="10" s="1"/>
  <c r="K364" i="10" s="1"/>
  <c r="K367" i="10" s="1"/>
  <c r="J371" i="10"/>
  <c r="I371" i="10"/>
  <c r="H371" i="10"/>
  <c r="G371" i="10"/>
  <c r="F371" i="10"/>
  <c r="E371" i="10"/>
  <c r="D371" i="10"/>
  <c r="D363" i="10" s="1"/>
  <c r="D364" i="10" s="1"/>
  <c r="D367" i="10" s="1"/>
  <c r="C371" i="10"/>
  <c r="C363" i="10" s="1"/>
  <c r="C364" i="10" s="1"/>
  <c r="C367" i="10" s="1"/>
  <c r="AL369" i="10"/>
  <c r="AK369" i="10"/>
  <c r="AJ369" i="10"/>
  <c r="AI369" i="10"/>
  <c r="AH369" i="10"/>
  <c r="AG369" i="10"/>
  <c r="AF369" i="10"/>
  <c r="AE369" i="10"/>
  <c r="AD369" i="10"/>
  <c r="AC369" i="10"/>
  <c r="AB369" i="10"/>
  <c r="AA369" i="10"/>
  <c r="Z369" i="10"/>
  <c r="Y369" i="10"/>
  <c r="X369" i="10"/>
  <c r="W369" i="10"/>
  <c r="V369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D369" i="10"/>
  <c r="C369" i="10"/>
  <c r="B369" i="10"/>
  <c r="AL368" i="10"/>
  <c r="AK368" i="10"/>
  <c r="AJ368" i="10"/>
  <c r="AI368" i="10"/>
  <c r="AH368" i="10"/>
  <c r="AG368" i="10"/>
  <c r="AF368" i="10"/>
  <c r="AE368" i="10"/>
  <c r="AD368" i="10"/>
  <c r="AC368" i="10"/>
  <c r="AB368" i="10"/>
  <c r="AA368" i="10"/>
  <c r="Z368" i="10"/>
  <c r="Y368" i="10"/>
  <c r="X368" i="10"/>
  <c r="W368" i="10"/>
  <c r="V368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D368" i="10"/>
  <c r="C368" i="10"/>
  <c r="B368" i="10"/>
  <c r="AH364" i="10"/>
  <c r="AH367" i="10" s="1"/>
  <c r="AG364" i="10"/>
  <c r="AG367" i="10" s="1"/>
  <c r="Z364" i="10"/>
  <c r="Z367" i="10" s="1"/>
  <c r="Y364" i="10"/>
  <c r="Y367" i="10" s="1"/>
  <c r="R364" i="10"/>
  <c r="R367" i="10" s="1"/>
  <c r="Q364" i="10"/>
  <c r="Q367" i="10" s="1"/>
  <c r="J364" i="10"/>
  <c r="J367" i="10" s="1"/>
  <c r="I364" i="10"/>
  <c r="I367" i="10" s="1"/>
  <c r="AL363" i="10"/>
  <c r="AL364" i="10" s="1"/>
  <c r="AL367" i="10" s="1"/>
  <c r="AK363" i="10"/>
  <c r="AK364" i="10" s="1"/>
  <c r="AK367" i="10" s="1"/>
  <c r="AH363" i="10"/>
  <c r="AG363" i="10"/>
  <c r="AF363" i="10"/>
  <c r="AF364" i="10" s="1"/>
  <c r="AF367" i="10" s="1"/>
  <c r="AE363" i="10"/>
  <c r="AE364" i="10" s="1"/>
  <c r="AE367" i="10" s="1"/>
  <c r="AD363" i="10"/>
  <c r="AD364" i="10" s="1"/>
  <c r="AD367" i="10" s="1"/>
  <c r="AC363" i="10"/>
  <c r="AC364" i="10" s="1"/>
  <c r="AC367" i="10" s="1"/>
  <c r="Z363" i="10"/>
  <c r="Y363" i="10"/>
  <c r="X363" i="10"/>
  <c r="X364" i="10" s="1"/>
  <c r="X367" i="10" s="1"/>
  <c r="W363" i="10"/>
  <c r="W364" i="10" s="1"/>
  <c r="W367" i="10" s="1"/>
  <c r="V363" i="10"/>
  <c r="V364" i="10" s="1"/>
  <c r="V367" i="10" s="1"/>
  <c r="U363" i="10"/>
  <c r="U364" i="10" s="1"/>
  <c r="U367" i="10" s="1"/>
  <c r="R363" i="10"/>
  <c r="Q363" i="10"/>
  <c r="P363" i="10"/>
  <c r="P364" i="10" s="1"/>
  <c r="P367" i="10" s="1"/>
  <c r="O363" i="10"/>
  <c r="O364" i="10" s="1"/>
  <c r="O367" i="10" s="1"/>
  <c r="N363" i="10"/>
  <c r="N364" i="10" s="1"/>
  <c r="N367" i="10" s="1"/>
  <c r="M363" i="10"/>
  <c r="M364" i="10" s="1"/>
  <c r="M367" i="10" s="1"/>
  <c r="J363" i="10"/>
  <c r="I363" i="10"/>
  <c r="H363" i="10"/>
  <c r="H364" i="10" s="1"/>
  <c r="H367" i="10" s="1"/>
  <c r="G363" i="10"/>
  <c r="G364" i="10" s="1"/>
  <c r="G367" i="10" s="1"/>
  <c r="F363" i="10"/>
  <c r="F364" i="10" s="1"/>
  <c r="F367" i="10" s="1"/>
  <c r="E363" i="10"/>
  <c r="E364" i="10" s="1"/>
  <c r="E367" i="10" s="1"/>
  <c r="AL372" i="9"/>
  <c r="AK372" i="9"/>
  <c r="AJ372" i="9"/>
  <c r="AI372" i="9"/>
  <c r="AH372" i="9"/>
  <c r="AG372" i="9"/>
  <c r="AF372" i="9"/>
  <c r="AE372" i="9"/>
  <c r="AD372" i="9"/>
  <c r="AC372" i="9"/>
  <c r="AB372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D372" i="9"/>
  <c r="C372" i="9"/>
  <c r="AL371" i="9"/>
  <c r="AK371" i="9"/>
  <c r="AJ371" i="9"/>
  <c r="AJ363" i="9" s="1"/>
  <c r="AJ364" i="9" s="1"/>
  <c r="AJ367" i="9" s="1"/>
  <c r="AI371" i="9"/>
  <c r="AI363" i="9" s="1"/>
  <c r="AI364" i="9" s="1"/>
  <c r="AI367" i="9" s="1"/>
  <c r="AH371" i="9"/>
  <c r="AG371" i="9"/>
  <c r="AF371" i="9"/>
  <c r="AE371" i="9"/>
  <c r="AD371" i="9"/>
  <c r="AC371" i="9"/>
  <c r="AB371" i="9"/>
  <c r="AB363" i="9" s="1"/>
  <c r="AB364" i="9" s="1"/>
  <c r="AB367" i="9" s="1"/>
  <c r="AA371" i="9"/>
  <c r="AA363" i="9" s="1"/>
  <c r="AA364" i="9" s="1"/>
  <c r="AA367" i="9" s="1"/>
  <c r="Z371" i="9"/>
  <c r="Y371" i="9"/>
  <c r="X371" i="9"/>
  <c r="W371" i="9"/>
  <c r="V371" i="9"/>
  <c r="U371" i="9"/>
  <c r="T371" i="9"/>
  <c r="T363" i="9" s="1"/>
  <c r="T364" i="9" s="1"/>
  <c r="T367" i="9" s="1"/>
  <c r="S371" i="9"/>
  <c r="S363" i="9" s="1"/>
  <c r="S364" i="9" s="1"/>
  <c r="S367" i="9" s="1"/>
  <c r="R371" i="9"/>
  <c r="Q371" i="9"/>
  <c r="P371" i="9"/>
  <c r="O371" i="9"/>
  <c r="N371" i="9"/>
  <c r="M371" i="9"/>
  <c r="L371" i="9"/>
  <c r="L363" i="9" s="1"/>
  <c r="L364" i="9" s="1"/>
  <c r="L367" i="9" s="1"/>
  <c r="K371" i="9"/>
  <c r="K363" i="9" s="1"/>
  <c r="K364" i="9" s="1"/>
  <c r="K367" i="9" s="1"/>
  <c r="J371" i="9"/>
  <c r="I371" i="9"/>
  <c r="H371" i="9"/>
  <c r="G371" i="9"/>
  <c r="F371" i="9"/>
  <c r="E371" i="9"/>
  <c r="D371" i="9"/>
  <c r="D363" i="9" s="1"/>
  <c r="D364" i="9" s="1"/>
  <c r="D367" i="9" s="1"/>
  <c r="C371" i="9"/>
  <c r="C363" i="9" s="1"/>
  <c r="C364" i="9" s="1"/>
  <c r="C367" i="9" s="1"/>
  <c r="AL369" i="9"/>
  <c r="AK369" i="9"/>
  <c r="AJ369" i="9"/>
  <c r="AI369" i="9"/>
  <c r="AH369" i="9"/>
  <c r="AG369" i="9"/>
  <c r="AF369" i="9"/>
  <c r="AE369" i="9"/>
  <c r="AD369" i="9"/>
  <c r="AC369" i="9"/>
  <c r="AB369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D369" i="9"/>
  <c r="C369" i="9"/>
  <c r="B369" i="9"/>
  <c r="AL368" i="9"/>
  <c r="AK368" i="9"/>
  <c r="AJ368" i="9"/>
  <c r="AI368" i="9"/>
  <c r="AH368" i="9"/>
  <c r="AG368" i="9"/>
  <c r="AF368" i="9"/>
  <c r="AE368" i="9"/>
  <c r="AD368" i="9"/>
  <c r="AC368" i="9"/>
  <c r="AB368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C368" i="9"/>
  <c r="B368" i="9"/>
  <c r="AH364" i="9"/>
  <c r="AH367" i="9" s="1"/>
  <c r="AG364" i="9"/>
  <c r="AG367" i="9" s="1"/>
  <c r="Z364" i="9"/>
  <c r="Z367" i="9" s="1"/>
  <c r="Y364" i="9"/>
  <c r="Y367" i="9" s="1"/>
  <c r="R364" i="9"/>
  <c r="R367" i="9" s="1"/>
  <c r="Q364" i="9"/>
  <c r="Q367" i="9" s="1"/>
  <c r="J364" i="9"/>
  <c r="J367" i="9" s="1"/>
  <c r="I364" i="9"/>
  <c r="I367" i="9" s="1"/>
  <c r="AL363" i="9"/>
  <c r="AL364" i="9" s="1"/>
  <c r="AL367" i="9" s="1"/>
  <c r="AK363" i="9"/>
  <c r="AK364" i="9" s="1"/>
  <c r="AK367" i="9" s="1"/>
  <c r="AH363" i="9"/>
  <c r="AG363" i="9"/>
  <c r="AF363" i="9"/>
  <c r="AF364" i="9" s="1"/>
  <c r="AF367" i="9" s="1"/>
  <c r="AE363" i="9"/>
  <c r="AE364" i="9" s="1"/>
  <c r="AE367" i="9" s="1"/>
  <c r="AD363" i="9"/>
  <c r="AD364" i="9" s="1"/>
  <c r="AD367" i="9" s="1"/>
  <c r="AC363" i="9"/>
  <c r="AC364" i="9" s="1"/>
  <c r="AC367" i="9" s="1"/>
  <c r="Z363" i="9"/>
  <c r="Y363" i="9"/>
  <c r="X363" i="9"/>
  <c r="X364" i="9" s="1"/>
  <c r="X367" i="9" s="1"/>
  <c r="W363" i="9"/>
  <c r="W364" i="9" s="1"/>
  <c r="W367" i="9" s="1"/>
  <c r="V363" i="9"/>
  <c r="V364" i="9" s="1"/>
  <c r="V367" i="9" s="1"/>
  <c r="U363" i="9"/>
  <c r="U364" i="9" s="1"/>
  <c r="U367" i="9" s="1"/>
  <c r="R363" i="9"/>
  <c r="Q363" i="9"/>
  <c r="P363" i="9"/>
  <c r="P364" i="9" s="1"/>
  <c r="P367" i="9" s="1"/>
  <c r="O363" i="9"/>
  <c r="O364" i="9" s="1"/>
  <c r="O367" i="9" s="1"/>
  <c r="N363" i="9"/>
  <c r="N364" i="9" s="1"/>
  <c r="N367" i="9" s="1"/>
  <c r="M363" i="9"/>
  <c r="M364" i="9" s="1"/>
  <c r="M367" i="9" s="1"/>
  <c r="J363" i="9"/>
  <c r="I363" i="9"/>
  <c r="H363" i="9"/>
  <c r="H364" i="9" s="1"/>
  <c r="H367" i="9" s="1"/>
  <c r="G363" i="9"/>
  <c r="G364" i="9" s="1"/>
  <c r="G367" i="9" s="1"/>
  <c r="F363" i="9"/>
  <c r="F364" i="9" s="1"/>
  <c r="F367" i="9" s="1"/>
  <c r="E363" i="9"/>
  <c r="E364" i="9" s="1"/>
  <c r="E367" i="9" s="1"/>
  <c r="AL372" i="7"/>
  <c r="AK372" i="7"/>
  <c r="AJ372" i="7"/>
  <c r="AI372" i="7"/>
  <c r="AH372" i="7"/>
  <c r="AG372" i="7"/>
  <c r="AF372" i="7"/>
  <c r="AE372" i="7"/>
  <c r="AD372" i="7"/>
  <c r="AC372" i="7"/>
  <c r="AB372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D372" i="7"/>
  <c r="C372" i="7"/>
  <c r="AL371" i="7"/>
  <c r="AK371" i="7"/>
  <c r="AJ371" i="7"/>
  <c r="AJ363" i="7" s="1"/>
  <c r="AJ364" i="7" s="1"/>
  <c r="AJ367" i="7" s="1"/>
  <c r="AI371" i="7"/>
  <c r="AI363" i="7" s="1"/>
  <c r="AI364" i="7" s="1"/>
  <c r="AI367" i="7" s="1"/>
  <c r="AH371" i="7"/>
  <c r="AG371" i="7"/>
  <c r="AF371" i="7"/>
  <c r="AE371" i="7"/>
  <c r="AD371" i="7"/>
  <c r="AC371" i="7"/>
  <c r="AB371" i="7"/>
  <c r="AB363" i="7" s="1"/>
  <c r="AB364" i="7" s="1"/>
  <c r="AB367" i="7" s="1"/>
  <c r="AA371" i="7"/>
  <c r="AA363" i="7" s="1"/>
  <c r="AA364" i="7" s="1"/>
  <c r="AA367" i="7" s="1"/>
  <c r="Z371" i="7"/>
  <c r="Y371" i="7"/>
  <c r="X371" i="7"/>
  <c r="W371" i="7"/>
  <c r="V371" i="7"/>
  <c r="U371" i="7"/>
  <c r="T371" i="7"/>
  <c r="T363" i="7" s="1"/>
  <c r="T364" i="7" s="1"/>
  <c r="T367" i="7" s="1"/>
  <c r="S371" i="7"/>
  <c r="S363" i="7" s="1"/>
  <c r="S364" i="7" s="1"/>
  <c r="S367" i="7" s="1"/>
  <c r="R371" i="7"/>
  <c r="Q371" i="7"/>
  <c r="P371" i="7"/>
  <c r="O371" i="7"/>
  <c r="N371" i="7"/>
  <c r="M371" i="7"/>
  <c r="L371" i="7"/>
  <c r="L363" i="7" s="1"/>
  <c r="L364" i="7" s="1"/>
  <c r="L367" i="7" s="1"/>
  <c r="K371" i="7"/>
  <c r="K363" i="7" s="1"/>
  <c r="K364" i="7" s="1"/>
  <c r="K367" i="7" s="1"/>
  <c r="J371" i="7"/>
  <c r="I371" i="7"/>
  <c r="H371" i="7"/>
  <c r="G371" i="7"/>
  <c r="F371" i="7"/>
  <c r="E371" i="7"/>
  <c r="D371" i="7"/>
  <c r="D363" i="7" s="1"/>
  <c r="D364" i="7" s="1"/>
  <c r="D367" i="7" s="1"/>
  <c r="C371" i="7"/>
  <c r="C363" i="7" s="1"/>
  <c r="C364" i="7" s="1"/>
  <c r="C367" i="7" s="1"/>
  <c r="AL369" i="7"/>
  <c r="AK369" i="7"/>
  <c r="AJ369" i="7"/>
  <c r="AI369" i="7"/>
  <c r="AH369" i="7"/>
  <c r="AG369" i="7"/>
  <c r="AF369" i="7"/>
  <c r="AE369" i="7"/>
  <c r="AD369" i="7"/>
  <c r="AC369" i="7"/>
  <c r="AB369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C369" i="7"/>
  <c r="B369" i="7"/>
  <c r="AL368" i="7"/>
  <c r="AK368" i="7"/>
  <c r="AJ368" i="7"/>
  <c r="AI368" i="7"/>
  <c r="AH368" i="7"/>
  <c r="AG368" i="7"/>
  <c r="AF368" i="7"/>
  <c r="AE368" i="7"/>
  <c r="AD368" i="7"/>
  <c r="AC368" i="7"/>
  <c r="AB368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C368" i="7"/>
  <c r="B368" i="7"/>
  <c r="AH364" i="7"/>
  <c r="AH367" i="7" s="1"/>
  <c r="AG364" i="7"/>
  <c r="AG367" i="7" s="1"/>
  <c r="Z364" i="7"/>
  <c r="Z367" i="7" s="1"/>
  <c r="Y364" i="7"/>
  <c r="Y367" i="7" s="1"/>
  <c r="R364" i="7"/>
  <c r="J364" i="7"/>
  <c r="J367" i="7" s="1"/>
  <c r="I364" i="7"/>
  <c r="I367" i="7" s="1"/>
  <c r="AL363" i="7"/>
  <c r="AL364" i="7" s="1"/>
  <c r="AL367" i="7" s="1"/>
  <c r="AK363" i="7"/>
  <c r="AK364" i="7" s="1"/>
  <c r="AK367" i="7" s="1"/>
  <c r="AH363" i="7"/>
  <c r="AG363" i="7"/>
  <c r="AF363" i="7"/>
  <c r="AF364" i="7" s="1"/>
  <c r="AF367" i="7" s="1"/>
  <c r="AE363" i="7"/>
  <c r="AE364" i="7" s="1"/>
  <c r="AE367" i="7" s="1"/>
  <c r="AD363" i="7"/>
  <c r="AD364" i="7" s="1"/>
  <c r="AD367" i="7" s="1"/>
  <c r="AC363" i="7"/>
  <c r="AC364" i="7" s="1"/>
  <c r="AC367" i="7" s="1"/>
  <c r="Z363" i="7"/>
  <c r="Y363" i="7"/>
  <c r="X363" i="7"/>
  <c r="X364" i="7" s="1"/>
  <c r="X367" i="7" s="1"/>
  <c r="W363" i="7"/>
  <c r="W364" i="7" s="1"/>
  <c r="W367" i="7" s="1"/>
  <c r="V363" i="7"/>
  <c r="V364" i="7" s="1"/>
  <c r="V367" i="7" s="1"/>
  <c r="U363" i="7"/>
  <c r="U364" i="7" s="1"/>
  <c r="U367" i="7" s="1"/>
  <c r="R363" i="7"/>
  <c r="Q363" i="7"/>
  <c r="Q364" i="7" s="1"/>
  <c r="Q367" i="7" s="1"/>
  <c r="P363" i="7"/>
  <c r="P364" i="7" s="1"/>
  <c r="P367" i="7" s="1"/>
  <c r="O363" i="7"/>
  <c r="O364" i="7" s="1"/>
  <c r="O367" i="7" s="1"/>
  <c r="N363" i="7"/>
  <c r="N364" i="7" s="1"/>
  <c r="N367" i="7" s="1"/>
  <c r="M363" i="7"/>
  <c r="M364" i="7" s="1"/>
  <c r="M367" i="7" s="1"/>
  <c r="J363" i="7"/>
  <c r="I363" i="7"/>
  <c r="H363" i="7"/>
  <c r="H364" i="7" s="1"/>
  <c r="H367" i="7" s="1"/>
  <c r="G363" i="7"/>
  <c r="G364" i="7" s="1"/>
  <c r="G367" i="7" s="1"/>
  <c r="F363" i="7"/>
  <c r="F364" i="7" s="1"/>
  <c r="F367" i="7" s="1"/>
  <c r="E363" i="7"/>
  <c r="E364" i="7" s="1"/>
  <c r="E367" i="7" s="1"/>
  <c r="E375" i="6"/>
  <c r="E373" i="6"/>
  <c r="H373" i="6"/>
  <c r="H375" i="6" s="1"/>
  <c r="L373" i="6"/>
  <c r="L375" i="6" s="1"/>
  <c r="C373" i="6"/>
  <c r="C375" i="6" s="1"/>
  <c r="K363" i="6"/>
  <c r="L363" i="6"/>
  <c r="L364" i="6" s="1"/>
  <c r="L367" i="6" s="1"/>
  <c r="L370" i="6" s="1"/>
  <c r="M363" i="6"/>
  <c r="M364" i="6" s="1"/>
  <c r="M367" i="6" s="1"/>
  <c r="N363" i="6"/>
  <c r="N364" i="6" s="1"/>
  <c r="N367" i="6" s="1"/>
  <c r="O363" i="6"/>
  <c r="P363" i="6"/>
  <c r="Q363" i="6"/>
  <c r="Q364" i="6" s="1"/>
  <c r="Q367" i="6" s="1"/>
  <c r="R363" i="6"/>
  <c r="R364" i="6" s="1"/>
  <c r="R367" i="6" s="1"/>
  <c r="R370" i="6" s="1"/>
  <c r="S363" i="6"/>
  <c r="T363" i="6"/>
  <c r="U363" i="6"/>
  <c r="V363" i="6"/>
  <c r="V364" i="6" s="1"/>
  <c r="V367" i="6" s="1"/>
  <c r="W363" i="6"/>
  <c r="W364" i="6" s="1"/>
  <c r="W367" i="6" s="1"/>
  <c r="X363" i="6"/>
  <c r="Y363" i="6"/>
  <c r="Y364" i="6" s="1"/>
  <c r="Y367" i="6" s="1"/>
  <c r="Z363" i="6"/>
  <c r="Z364" i="6" s="1"/>
  <c r="Z367" i="6" s="1"/>
  <c r="Z370" i="6" s="1"/>
  <c r="AA363" i="6"/>
  <c r="AB363" i="6"/>
  <c r="AC363" i="6"/>
  <c r="AD363" i="6"/>
  <c r="AE363" i="6"/>
  <c r="AE364" i="6" s="1"/>
  <c r="AE367" i="6" s="1"/>
  <c r="AF363" i="6"/>
  <c r="AG363" i="6"/>
  <c r="AH363" i="6"/>
  <c r="AH364" i="6" s="1"/>
  <c r="AH367" i="6" s="1"/>
  <c r="AH370" i="6" s="1"/>
  <c r="AI363" i="6"/>
  <c r="AJ363" i="6"/>
  <c r="AK363" i="6"/>
  <c r="AL363" i="6"/>
  <c r="K364" i="6"/>
  <c r="O364" i="6"/>
  <c r="O367" i="6" s="1"/>
  <c r="P364" i="6"/>
  <c r="S364" i="6"/>
  <c r="T364" i="6"/>
  <c r="T367" i="6" s="1"/>
  <c r="U364" i="6"/>
  <c r="U367" i="6" s="1"/>
  <c r="U370" i="6" s="1"/>
  <c r="X364" i="6"/>
  <c r="X367" i="6" s="1"/>
  <c r="AA364" i="6"/>
  <c r="AA367" i="6" s="1"/>
  <c r="AB364" i="6"/>
  <c r="AC364" i="6"/>
  <c r="AC367" i="6" s="1"/>
  <c r="AC370" i="6" s="1"/>
  <c r="AD364" i="6"/>
  <c r="AD367" i="6" s="1"/>
  <c r="AD370" i="6" s="1"/>
  <c r="AF364" i="6"/>
  <c r="AG364" i="6"/>
  <c r="AG367" i="6" s="1"/>
  <c r="AI364" i="6"/>
  <c r="AJ364" i="6"/>
  <c r="AK364" i="6"/>
  <c r="AK367" i="6" s="1"/>
  <c r="AK370" i="6" s="1"/>
  <c r="AL364" i="6"/>
  <c r="AL367" i="6" s="1"/>
  <c r="AL370" i="6" s="1"/>
  <c r="K367" i="6"/>
  <c r="K370" i="6" s="1"/>
  <c r="P367" i="6"/>
  <c r="P370" i="6" s="1"/>
  <c r="S367" i="6"/>
  <c r="S370" i="6" s="1"/>
  <c r="AB367" i="6"/>
  <c r="AB370" i="6" s="1"/>
  <c r="AF367" i="6"/>
  <c r="AF370" i="6" s="1"/>
  <c r="AI367" i="6"/>
  <c r="AI370" i="6" s="1"/>
  <c r="AJ367" i="6"/>
  <c r="AJ370" i="6" s="1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AF368" i="6"/>
  <c r="AG368" i="6"/>
  <c r="AH368" i="6"/>
  <c r="AI368" i="6"/>
  <c r="AJ368" i="6"/>
  <c r="AK368" i="6"/>
  <c r="AL368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AF369" i="6"/>
  <c r="AG369" i="6"/>
  <c r="AH369" i="6"/>
  <c r="AI369" i="6"/>
  <c r="AJ369" i="6"/>
  <c r="AK369" i="6"/>
  <c r="AL369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AF371" i="6"/>
  <c r="AG371" i="6"/>
  <c r="AH371" i="6"/>
  <c r="AI371" i="6"/>
  <c r="AJ371" i="6"/>
  <c r="AK371" i="6"/>
  <c r="AL371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AF372" i="6"/>
  <c r="AG372" i="6"/>
  <c r="AH372" i="6"/>
  <c r="AI372" i="6"/>
  <c r="AJ372" i="6"/>
  <c r="AK372" i="6"/>
  <c r="AL372" i="6"/>
  <c r="C372" i="6"/>
  <c r="D372" i="6"/>
  <c r="E372" i="6"/>
  <c r="F372" i="6"/>
  <c r="G372" i="6"/>
  <c r="H372" i="6"/>
  <c r="I372" i="6"/>
  <c r="J372" i="6"/>
  <c r="J364" i="6"/>
  <c r="J367" i="6" s="1"/>
  <c r="J370" i="6" s="1"/>
  <c r="D363" i="6"/>
  <c r="D364" i="6" s="1"/>
  <c r="D367" i="6" s="1"/>
  <c r="D370" i="6" s="1"/>
  <c r="E363" i="6"/>
  <c r="E364" i="6" s="1"/>
  <c r="E367" i="6" s="1"/>
  <c r="E370" i="6" s="1"/>
  <c r="F363" i="6"/>
  <c r="F364" i="6" s="1"/>
  <c r="F367" i="6" s="1"/>
  <c r="F370" i="6" s="1"/>
  <c r="G363" i="6"/>
  <c r="G364" i="6" s="1"/>
  <c r="G367" i="6" s="1"/>
  <c r="G370" i="6" s="1"/>
  <c r="H363" i="6"/>
  <c r="H364" i="6" s="1"/>
  <c r="H367" i="6" s="1"/>
  <c r="H370" i="6" s="1"/>
  <c r="I363" i="6"/>
  <c r="I364" i="6" s="1"/>
  <c r="I367" i="6" s="1"/>
  <c r="J363" i="6"/>
  <c r="C363" i="6"/>
  <c r="C364" i="6" s="1"/>
  <c r="C370" i="6" s="1"/>
  <c r="C369" i="6"/>
  <c r="D369" i="6"/>
  <c r="E369" i="6"/>
  <c r="F369" i="6"/>
  <c r="G369" i="6"/>
  <c r="H369" i="6"/>
  <c r="I369" i="6"/>
  <c r="J369" i="6"/>
  <c r="D371" i="6"/>
  <c r="E371" i="6"/>
  <c r="F371" i="6"/>
  <c r="G371" i="6"/>
  <c r="H371" i="6"/>
  <c r="I371" i="6"/>
  <c r="J371" i="6"/>
  <c r="C368" i="6"/>
  <c r="D368" i="6"/>
  <c r="E368" i="6"/>
  <c r="F368" i="6"/>
  <c r="G368" i="6"/>
  <c r="H368" i="6"/>
  <c r="I368" i="6"/>
  <c r="J368" i="6"/>
  <c r="C371" i="6"/>
  <c r="AN276" i="6"/>
  <c r="AN277" i="6"/>
  <c r="AN278" i="6"/>
  <c r="AN279" i="6"/>
  <c r="AN280" i="6"/>
  <c r="AN281" i="6"/>
  <c r="AN282" i="6"/>
  <c r="AN283" i="6"/>
  <c r="AN284" i="6"/>
  <c r="AN285" i="6"/>
  <c r="AN286" i="6"/>
  <c r="AN287" i="6"/>
  <c r="AM277" i="6"/>
  <c r="AM278" i="6"/>
  <c r="AM279" i="6"/>
  <c r="AM280" i="6"/>
  <c r="AM281" i="6"/>
  <c r="AM282" i="6"/>
  <c r="AM283" i="6"/>
  <c r="AM284" i="6"/>
  <c r="AM285" i="6"/>
  <c r="AM286" i="6"/>
  <c r="AM287" i="6"/>
  <c r="AM276" i="6"/>
  <c r="G210" i="8" a="1"/>
  <c r="C211" i="8" a="1"/>
  <c r="AI211" i="8" a="1"/>
  <c r="T210" i="8" a="1"/>
  <c r="AG212" i="8" a="1"/>
  <c r="E211" i="8" a="1"/>
  <c r="L209" i="8" a="1"/>
  <c r="O209" i="8" a="1"/>
  <c r="D213" i="8" a="1"/>
  <c r="AK209" i="8" a="1"/>
  <c r="B210" i="8" a="1"/>
  <c r="I210" i="8" a="1"/>
  <c r="H212" i="8" a="1"/>
  <c r="J210" i="8" a="1"/>
  <c r="AI213" i="8" a="1"/>
  <c r="AK213" i="8" a="1"/>
  <c r="AD211" i="8" a="1"/>
  <c r="B211" i="8" a="1"/>
  <c r="AC212" i="8" a="1"/>
  <c r="B200" i="8" a="1"/>
  <c r="AB210" i="8" a="1"/>
  <c r="AL211" i="8" a="1"/>
  <c r="B212" i="8" a="1"/>
  <c r="AB213" i="8" a="1"/>
  <c r="AL209" i="8" a="1"/>
  <c r="AE209" i="8" a="1"/>
  <c r="AJ212" i="8" a="1"/>
  <c r="R209" i="8" a="1"/>
  <c r="F212" i="8" a="1"/>
  <c r="Y209" i="8" a="1"/>
  <c r="K210" i="8" a="1"/>
  <c r="J213" i="8" a="1"/>
  <c r="AG210" i="8" a="1"/>
  <c r="O211" i="8" a="1"/>
  <c r="Q213" i="8" a="1"/>
  <c r="AL212" i="8" a="1"/>
  <c r="Y211" i="8" a="1"/>
  <c r="Z213" i="8" a="1"/>
  <c r="J211" i="8" a="1"/>
  <c r="S210" i="8" a="1"/>
  <c r="H209" i="8" a="1"/>
  <c r="U211" i="8" a="1"/>
  <c r="W209" i="8" a="1"/>
  <c r="D212" i="8" a="1"/>
  <c r="Q209" i="8" a="1"/>
  <c r="AA210" i="8" a="1"/>
  <c r="AF211" i="8" a="1"/>
  <c r="U212" i="8" a="1"/>
  <c r="C209" i="8" a="1"/>
  <c r="M213" i="8" a="1"/>
  <c r="H210" i="8" a="1"/>
  <c r="G211" i="8" a="1"/>
  <c r="AG211" i="8" a="1"/>
  <c r="F210" i="8" a="1"/>
  <c r="AD213" i="8" a="1"/>
  <c r="I209" i="8" a="1"/>
  <c r="B209" i="8" a="1"/>
  <c r="T213" i="8" a="1"/>
  <c r="Q212" i="8" a="1"/>
  <c r="G209" i="8" a="1"/>
  <c r="N209" i="8" a="1"/>
  <c r="AE211" i="8" a="1"/>
  <c r="X210" i="8" a="1"/>
  <c r="B198" i="8" a="1"/>
  <c r="H213" i="8" a="1"/>
  <c r="Q211" i="8" a="1"/>
  <c r="W210" i="8" a="1"/>
  <c r="M211" i="8" a="1"/>
  <c r="U209" i="8" a="1"/>
  <c r="AE212" i="8" a="1"/>
  <c r="AA213" i="8" a="1"/>
  <c r="R212" i="8" a="1"/>
  <c r="T211" i="8" a="1"/>
  <c r="AL213" i="8" a="1"/>
  <c r="B190" i="8" a="1"/>
  <c r="Q210" i="8" a="1"/>
  <c r="L211" i="8" a="1"/>
  <c r="AI212" i="8" a="1"/>
  <c r="L213" i="8" a="1"/>
  <c r="Z209" i="8" a="1"/>
  <c r="P213" i="8" a="1"/>
  <c r="M212" i="8" a="1"/>
  <c r="C210" i="8" a="1"/>
  <c r="O210" i="8" a="1"/>
  <c r="V213" i="8" a="1"/>
  <c r="AK210" i="8" a="1"/>
  <c r="AJ211" i="8" a="1"/>
  <c r="B213" i="8" a="1"/>
  <c r="X212" i="8" a="1"/>
  <c r="S211" i="8" a="1"/>
  <c r="AJ209" i="8" a="1"/>
  <c r="I212" i="8" a="1"/>
  <c r="O213" i="8" a="1"/>
  <c r="AC213" i="8" a="1"/>
  <c r="J212" i="8" a="1"/>
  <c r="AB212" i="8" a="1"/>
  <c r="AG209" i="8" a="1"/>
  <c r="B178" i="8" a="1"/>
  <c r="AH212" i="8" a="1"/>
  <c r="P210" i="8" a="1"/>
  <c r="AE213" i="8" a="1"/>
  <c r="Y213" i="8" a="1"/>
  <c r="R211" i="8" a="1"/>
  <c r="AF209" i="8" a="1"/>
  <c r="Z210" i="8" a="1"/>
  <c r="W213" i="8" a="1"/>
  <c r="K211" i="8" a="1"/>
  <c r="AB209" i="8" a="1"/>
  <c r="AK211" i="8" a="1"/>
  <c r="D211" i="8" a="1"/>
  <c r="AE210" i="8" a="1"/>
  <c r="T212" i="8" a="1"/>
  <c r="O212" i="8" a="1"/>
  <c r="P211" i="8" a="1"/>
  <c r="U213" i="8" a="1"/>
  <c r="AJ213" i="8" a="1"/>
  <c r="W212" i="8" a="1"/>
  <c r="E213" i="8" a="1"/>
  <c r="Z212" i="8" a="1"/>
  <c r="AC210" i="8" a="1"/>
  <c r="AH213" i="8" a="1"/>
  <c r="AA211" i="8" a="1"/>
  <c r="Y210" i="8" a="1"/>
  <c r="F213" i="8" a="1"/>
  <c r="AL210" i="8" a="1"/>
  <c r="AD212" i="8" a="1"/>
  <c r="Z211" i="8" a="1"/>
  <c r="AI209" i="8" a="1"/>
  <c r="AH211" i="8" a="1"/>
  <c r="G212" i="8" a="1"/>
  <c r="AF210" i="8" a="1"/>
  <c r="I213" i="8" a="1"/>
  <c r="M209" i="8" a="1"/>
  <c r="V210" i="8" a="1"/>
  <c r="R213" i="8" a="1"/>
  <c r="I211" i="8" a="1"/>
  <c r="N210" i="8" a="1"/>
  <c r="AJ210" i="8" a="1"/>
  <c r="V211" i="8" a="1"/>
  <c r="P212" i="8" a="1"/>
  <c r="C213" i="8" a="1"/>
  <c r="AF213" i="8" a="1"/>
  <c r="K209" i="8" a="1"/>
  <c r="K213" i="8" a="1"/>
  <c r="S213" i="8" a="1"/>
  <c r="AC209" i="8" a="1"/>
  <c r="T209" i="8" a="1"/>
  <c r="AC211" i="8" a="1"/>
  <c r="J209" i="8" a="1"/>
  <c r="H211" i="8" a="1"/>
  <c r="F211" i="8" a="1"/>
  <c r="X211" i="8" a="1"/>
  <c r="E209" i="8" a="1"/>
  <c r="B85" i="8" a="1"/>
  <c r="P209" i="8" a="1"/>
  <c r="AH209" i="8" a="1"/>
  <c r="E212" i="8" a="1"/>
  <c r="L210" i="8" a="1"/>
  <c r="Y212" i="8" a="1"/>
  <c r="X213" i="8" a="1"/>
  <c r="V209" i="8" a="1"/>
  <c r="V212" i="8" a="1"/>
  <c r="L212" i="8" a="1"/>
  <c r="R210" i="8" a="1"/>
  <c r="F209" i="8" a="1"/>
  <c r="N211" i="8" a="1"/>
  <c r="AH210" i="8" a="1"/>
  <c r="X209" i="8" a="1"/>
  <c r="G213" i="8" a="1"/>
  <c r="U210" i="8" a="1"/>
  <c r="AB211" i="8" a="1"/>
  <c r="K212" i="8" a="1"/>
  <c r="N212" i="8" a="1"/>
  <c r="AA209" i="8" a="1"/>
  <c r="M210" i="8" a="1"/>
  <c r="W211" i="8" a="1"/>
  <c r="N213" i="8" a="1"/>
  <c r="AD210" i="8" a="1"/>
  <c r="AD209" i="8" a="1"/>
  <c r="C212" i="8" a="1"/>
  <c r="AK212" i="8" a="1"/>
  <c r="D210" i="8" a="1"/>
  <c r="AG213" i="8" a="1"/>
  <c r="S209" i="8" a="1"/>
  <c r="E210" i="8" a="1"/>
  <c r="AF212" i="8" a="1"/>
  <c r="AI210" i="8" a="1"/>
  <c r="D209" i="8" a="1"/>
  <c r="S212" i="8" a="1"/>
  <c r="AA212" i="8" a="1"/>
  <c r="AD212" i="8" l="1"/>
  <c r="N209" i="8"/>
  <c r="AD213" i="8"/>
  <c r="N213" i="8"/>
  <c r="AH212" i="8"/>
  <c r="V212" i="8"/>
  <c r="F212" i="8"/>
  <c r="AD211" i="8"/>
  <c r="R211" i="8"/>
  <c r="N211" i="8"/>
  <c r="F211" i="8"/>
  <c r="AH210" i="8"/>
  <c r="Z210" i="8"/>
  <c r="N210" i="8"/>
  <c r="F210" i="8"/>
  <c r="AH209" i="8"/>
  <c r="Z209" i="8"/>
  <c r="R209" i="8"/>
  <c r="F209" i="8"/>
  <c r="AG213" i="8"/>
  <c r="AC213" i="8"/>
  <c r="U213" i="8"/>
  <c r="Q213" i="8"/>
  <c r="I213" i="8"/>
  <c r="AK212" i="8"/>
  <c r="AG212" i="8"/>
  <c r="Y212" i="8"/>
  <c r="U212" i="8"/>
  <c r="M212" i="8"/>
  <c r="I212" i="8"/>
  <c r="E212" i="8"/>
  <c r="AK211" i="8"/>
  <c r="AG211" i="8"/>
  <c r="AC211" i="8"/>
  <c r="Y211" i="8"/>
  <c r="U211" i="8"/>
  <c r="Q211" i="8"/>
  <c r="M211" i="8"/>
  <c r="E211" i="8"/>
  <c r="AK210" i="8"/>
  <c r="AG210" i="8"/>
  <c r="AC210" i="8"/>
  <c r="Y210" i="8"/>
  <c r="U210" i="8"/>
  <c r="Q210" i="8"/>
  <c r="M210" i="8"/>
  <c r="I210" i="8"/>
  <c r="E210" i="8"/>
  <c r="AK209" i="8"/>
  <c r="AG209" i="8"/>
  <c r="AC209" i="8"/>
  <c r="Y209" i="8"/>
  <c r="U209" i="8"/>
  <c r="Q209" i="8"/>
  <c r="M209" i="8"/>
  <c r="I209" i="8"/>
  <c r="E209" i="8"/>
  <c r="AL213" i="8"/>
  <c r="R213" i="8"/>
  <c r="AL212" i="8"/>
  <c r="N212" i="8"/>
  <c r="AL211" i="8"/>
  <c r="V211" i="8"/>
  <c r="J211" i="8"/>
  <c r="AL210" i="8"/>
  <c r="AD210" i="8"/>
  <c r="J210" i="8"/>
  <c r="AL209" i="8"/>
  <c r="AD209" i="8"/>
  <c r="V209" i="8"/>
  <c r="J209" i="8"/>
  <c r="AK213" i="8"/>
  <c r="Y213" i="8"/>
  <c r="M213" i="8"/>
  <c r="E213" i="8"/>
  <c r="AC212" i="8"/>
  <c r="Q212" i="8"/>
  <c r="I211" i="8"/>
  <c r="Z211" i="8"/>
  <c r="AF213" i="8"/>
  <c r="L213" i="8"/>
  <c r="AJ212" i="8"/>
  <c r="T212" i="8"/>
  <c r="H212" i="8"/>
  <c r="AF211" i="8"/>
  <c r="P211" i="8"/>
  <c r="D211" i="8"/>
  <c r="AF210" i="8"/>
  <c r="X210" i="8"/>
  <c r="T210" i="8"/>
  <c r="P210" i="8"/>
  <c r="L210" i="8"/>
  <c r="H210" i="8"/>
  <c r="AJ209" i="8"/>
  <c r="AF209" i="8"/>
  <c r="AB209" i="8"/>
  <c r="X209" i="8"/>
  <c r="T209" i="8"/>
  <c r="P209" i="8"/>
  <c r="L209" i="8"/>
  <c r="H209" i="8"/>
  <c r="D209" i="8"/>
  <c r="AH213" i="8"/>
  <c r="V213" i="8"/>
  <c r="J213" i="8"/>
  <c r="Z212" i="8"/>
  <c r="J212" i="8"/>
  <c r="R210" i="8"/>
  <c r="AB213" i="8"/>
  <c r="T213" i="8"/>
  <c r="P213" i="8"/>
  <c r="H213" i="8"/>
  <c r="D213" i="8"/>
  <c r="AB212" i="8"/>
  <c r="X212" i="8"/>
  <c r="P212" i="8"/>
  <c r="L212" i="8"/>
  <c r="D212" i="8"/>
  <c r="AJ211" i="8"/>
  <c r="AB211" i="8"/>
  <c r="X211" i="8"/>
  <c r="T211" i="8"/>
  <c r="L211" i="8"/>
  <c r="H211" i="8"/>
  <c r="AJ210" i="8"/>
  <c r="AB210" i="8"/>
  <c r="D210" i="8"/>
  <c r="Z213" i="8"/>
  <c r="F213" i="8"/>
  <c r="R212" i="8"/>
  <c r="AH211" i="8"/>
  <c r="V210" i="8"/>
  <c r="AJ213" i="8"/>
  <c r="X213" i="8"/>
  <c r="AF212" i="8"/>
  <c r="AI213" i="8"/>
  <c r="AE213" i="8"/>
  <c r="AA213" i="8"/>
  <c r="W213" i="8"/>
  <c r="S213" i="8"/>
  <c r="O213" i="8"/>
  <c r="K213" i="8"/>
  <c r="G213" i="8"/>
  <c r="C213" i="8"/>
  <c r="AI212" i="8"/>
  <c r="AE212" i="8"/>
  <c r="AA212" i="8"/>
  <c r="W212" i="8"/>
  <c r="S212" i="8"/>
  <c r="O212" i="8"/>
  <c r="K212" i="8"/>
  <c r="G212" i="8"/>
  <c r="C212" i="8"/>
  <c r="AI211" i="8"/>
  <c r="AE211" i="8"/>
  <c r="AA211" i="8"/>
  <c r="W211" i="8"/>
  <c r="S211" i="8"/>
  <c r="O211" i="8"/>
  <c r="K211" i="8"/>
  <c r="G211" i="8"/>
  <c r="C211" i="8"/>
  <c r="AI210" i="8"/>
  <c r="AE210" i="8"/>
  <c r="AA210" i="8"/>
  <c r="W210" i="8"/>
  <c r="S210" i="8"/>
  <c r="O210" i="8"/>
  <c r="K210" i="8"/>
  <c r="G210" i="8"/>
  <c r="C210" i="8"/>
  <c r="AI209" i="8"/>
  <c r="AE209" i="8"/>
  <c r="AA209" i="8"/>
  <c r="W209" i="8"/>
  <c r="S209" i="8"/>
  <c r="O209" i="8"/>
  <c r="K209" i="8"/>
  <c r="G209" i="8"/>
  <c r="C209" i="8"/>
  <c r="B213" i="8"/>
  <c r="B212" i="8"/>
  <c r="B211" i="8"/>
  <c r="B210" i="8"/>
  <c r="B209" i="8"/>
  <c r="B200" i="8"/>
  <c r="B190" i="8"/>
  <c r="B85" i="8"/>
  <c r="B178" i="8"/>
  <c r="B198" i="8"/>
  <c r="U370" i="11"/>
  <c r="U373" i="11"/>
  <c r="K370" i="11"/>
  <c r="K373" i="11"/>
  <c r="K375" i="11" s="1"/>
  <c r="U375" i="11"/>
  <c r="AH373" i="11"/>
  <c r="AH375" i="11" s="1"/>
  <c r="AH370" i="11"/>
  <c r="F370" i="11"/>
  <c r="F373" i="11"/>
  <c r="AL370" i="11"/>
  <c r="AL373" i="11"/>
  <c r="AL375" i="11" s="1"/>
  <c r="E370" i="11"/>
  <c r="E373" i="11"/>
  <c r="P373" i="11"/>
  <c r="P375" i="11" s="1"/>
  <c r="P370" i="11"/>
  <c r="Z373" i="11"/>
  <c r="Z375" i="11" s="1"/>
  <c r="Z370" i="11"/>
  <c r="AK370" i="11"/>
  <c r="AK373" i="11"/>
  <c r="AG373" i="11"/>
  <c r="AG370" i="11"/>
  <c r="H375" i="11"/>
  <c r="AF373" i="11"/>
  <c r="AF375" i="11" s="1"/>
  <c r="AF370" i="11"/>
  <c r="AB375" i="11"/>
  <c r="S370" i="11"/>
  <c r="S373" i="11"/>
  <c r="S375" i="11" s="1"/>
  <c r="T370" i="11"/>
  <c r="T373" i="11"/>
  <c r="M370" i="11"/>
  <c r="M373" i="11"/>
  <c r="M375" i="11" s="1"/>
  <c r="Y373" i="11"/>
  <c r="Y370" i="11"/>
  <c r="F375" i="11"/>
  <c r="AB370" i="11"/>
  <c r="AB373" i="11"/>
  <c r="AD370" i="11"/>
  <c r="AD373" i="11"/>
  <c r="AD375" i="11" s="1"/>
  <c r="G373" i="11"/>
  <c r="G375" i="11" s="1"/>
  <c r="G370" i="11"/>
  <c r="D370" i="11"/>
  <c r="D373" i="11"/>
  <c r="AJ370" i="11"/>
  <c r="AJ373" i="11"/>
  <c r="Q375" i="11"/>
  <c r="Y375" i="11"/>
  <c r="AG375" i="11"/>
  <c r="J373" i="11"/>
  <c r="J375" i="11" s="1"/>
  <c r="J370" i="11"/>
  <c r="D375" i="11"/>
  <c r="C370" i="11"/>
  <c r="C373" i="11"/>
  <c r="AI370" i="11"/>
  <c r="AI373" i="11"/>
  <c r="E375" i="11"/>
  <c r="AK375" i="11"/>
  <c r="O373" i="11"/>
  <c r="O375" i="11" s="1"/>
  <c r="O370" i="11"/>
  <c r="V370" i="11"/>
  <c r="V373" i="11"/>
  <c r="V375" i="11" s="1"/>
  <c r="H373" i="11"/>
  <c r="H370" i="11"/>
  <c r="R373" i="11"/>
  <c r="R375" i="11" s="1"/>
  <c r="R370" i="11"/>
  <c r="AC370" i="11"/>
  <c r="AC373" i="11"/>
  <c r="AC375" i="11" s="1"/>
  <c r="I373" i="11"/>
  <c r="I375" i="11" s="1"/>
  <c r="I370" i="11"/>
  <c r="Q373" i="11"/>
  <c r="Q370" i="11"/>
  <c r="T375" i="11"/>
  <c r="AJ375" i="11"/>
  <c r="AA370" i="11"/>
  <c r="AA373" i="11"/>
  <c r="W373" i="11"/>
  <c r="W375" i="11" s="1"/>
  <c r="W370" i="11"/>
  <c r="X373" i="11"/>
  <c r="X375" i="11" s="1"/>
  <c r="X370" i="11"/>
  <c r="N375" i="11"/>
  <c r="N370" i="11"/>
  <c r="N373" i="11"/>
  <c r="AE373" i="11"/>
  <c r="AE375" i="11" s="1"/>
  <c r="AE370" i="11"/>
  <c r="L370" i="11"/>
  <c r="L373" i="11"/>
  <c r="L375" i="11" s="1"/>
  <c r="C375" i="11"/>
  <c r="AA375" i="11"/>
  <c r="AI375" i="11"/>
  <c r="H373" i="10"/>
  <c r="H375" i="10" s="1"/>
  <c r="H370" i="10"/>
  <c r="U370" i="10"/>
  <c r="U373" i="10"/>
  <c r="AE373" i="10"/>
  <c r="AE375" i="10" s="1"/>
  <c r="AE370" i="10"/>
  <c r="Q373" i="10"/>
  <c r="Q375" i="10" s="1"/>
  <c r="Q370" i="10"/>
  <c r="L375" i="10"/>
  <c r="T375" i="10"/>
  <c r="AJ375" i="10"/>
  <c r="C370" i="10"/>
  <c r="C373" i="10"/>
  <c r="C375" i="10" s="1"/>
  <c r="S370" i="10"/>
  <c r="S373" i="10"/>
  <c r="AA370" i="10"/>
  <c r="AA373" i="10"/>
  <c r="AF373" i="10"/>
  <c r="AF375" i="10" s="1"/>
  <c r="AF370" i="10"/>
  <c r="E375" i="10"/>
  <c r="M375" i="10"/>
  <c r="T373" i="10"/>
  <c r="T370" i="10"/>
  <c r="AB370" i="10"/>
  <c r="AB373" i="10"/>
  <c r="AB375" i="10" s="1"/>
  <c r="M370" i="10"/>
  <c r="M373" i="10"/>
  <c r="AL375" i="10"/>
  <c r="Z373" i="10"/>
  <c r="Z370" i="10"/>
  <c r="AD370" i="10"/>
  <c r="AD373" i="10"/>
  <c r="K370" i="10"/>
  <c r="K373" i="10"/>
  <c r="K375" i="10" s="1"/>
  <c r="AI370" i="10"/>
  <c r="AI373" i="10"/>
  <c r="AI375" i="10" s="1"/>
  <c r="V370" i="10"/>
  <c r="V373" i="10"/>
  <c r="R373" i="10"/>
  <c r="R370" i="10"/>
  <c r="U375" i="10"/>
  <c r="D370" i="10"/>
  <c r="D373" i="10"/>
  <c r="D375" i="10" s="1"/>
  <c r="L370" i="10"/>
  <c r="L373" i="10"/>
  <c r="AJ370" i="10"/>
  <c r="AJ373" i="10"/>
  <c r="W373" i="10"/>
  <c r="W375" i="10" s="1"/>
  <c r="W370" i="10"/>
  <c r="Y373" i="10"/>
  <c r="Y375" i="10" s="1"/>
  <c r="Y370" i="10"/>
  <c r="F375" i="10"/>
  <c r="V375" i="10"/>
  <c r="AD375" i="10"/>
  <c r="N370" i="10"/>
  <c r="N373" i="10"/>
  <c r="N375" i="10" s="1"/>
  <c r="X373" i="10"/>
  <c r="X375" i="10" s="1"/>
  <c r="X370" i="10"/>
  <c r="E370" i="10"/>
  <c r="E373" i="10"/>
  <c r="O373" i="10"/>
  <c r="O375" i="10" s="1"/>
  <c r="O370" i="10"/>
  <c r="AK370" i="10"/>
  <c r="AK373" i="10"/>
  <c r="AK375" i="10" s="1"/>
  <c r="AG373" i="10"/>
  <c r="AG375" i="10" s="1"/>
  <c r="AG370" i="10"/>
  <c r="F370" i="10"/>
  <c r="F373" i="10"/>
  <c r="P370" i="10"/>
  <c r="P373" i="10"/>
  <c r="P375" i="10" s="1"/>
  <c r="AL370" i="10"/>
  <c r="AL373" i="10"/>
  <c r="AH373" i="10"/>
  <c r="AH375" i="10" s="1"/>
  <c r="AH370" i="10"/>
  <c r="G373" i="10"/>
  <c r="G375" i="10" s="1"/>
  <c r="G370" i="10"/>
  <c r="AC370" i="10"/>
  <c r="AC373" i="10"/>
  <c r="AC375" i="10" s="1"/>
  <c r="I373" i="10"/>
  <c r="I375" i="10" s="1"/>
  <c r="I370" i="10"/>
  <c r="R375" i="10"/>
  <c r="Z375" i="10"/>
  <c r="J373" i="10"/>
  <c r="J375" i="10" s="1"/>
  <c r="J370" i="10"/>
  <c r="S375" i="10"/>
  <c r="AA375" i="10"/>
  <c r="Q373" i="9"/>
  <c r="Q370" i="9"/>
  <c r="C373" i="9"/>
  <c r="C370" i="9"/>
  <c r="AI370" i="9"/>
  <c r="AI373" i="9"/>
  <c r="V370" i="9"/>
  <c r="V373" i="9"/>
  <c r="AF373" i="9"/>
  <c r="AF370" i="9"/>
  <c r="R373" i="9"/>
  <c r="R375" i="9" s="1"/>
  <c r="R370" i="9"/>
  <c r="E375" i="9"/>
  <c r="U375" i="9"/>
  <c r="D370" i="9"/>
  <c r="D373" i="9"/>
  <c r="D375" i="9" s="1"/>
  <c r="L370" i="9"/>
  <c r="L373" i="9"/>
  <c r="T370" i="9"/>
  <c r="T373" i="9"/>
  <c r="T375" i="9" s="1"/>
  <c r="AB370" i="9"/>
  <c r="AB373" i="9"/>
  <c r="AB375" i="9" s="1"/>
  <c r="AJ370" i="9"/>
  <c r="AJ373" i="9"/>
  <c r="AJ375" i="9" s="1"/>
  <c r="M370" i="9"/>
  <c r="M373" i="9"/>
  <c r="M375" i="9" s="1"/>
  <c r="W370" i="9"/>
  <c r="W373" i="9"/>
  <c r="W375" i="9" s="1"/>
  <c r="Y373" i="9"/>
  <c r="Y370" i="9"/>
  <c r="F375" i="9"/>
  <c r="N375" i="9"/>
  <c r="V375" i="9"/>
  <c r="AD375" i="9"/>
  <c r="K370" i="9"/>
  <c r="K373" i="9"/>
  <c r="Z373" i="9"/>
  <c r="Z375" i="9" s="1"/>
  <c r="Z370" i="9"/>
  <c r="P375" i="9"/>
  <c r="AH373" i="9"/>
  <c r="AH375" i="9" s="1"/>
  <c r="AH370" i="9"/>
  <c r="Q375" i="9"/>
  <c r="U370" i="9"/>
  <c r="U373" i="9"/>
  <c r="S370" i="9"/>
  <c r="S373" i="9"/>
  <c r="S375" i="9" s="1"/>
  <c r="X373" i="9"/>
  <c r="X370" i="9"/>
  <c r="E370" i="9"/>
  <c r="E373" i="9"/>
  <c r="AK370" i="9"/>
  <c r="AK373" i="9"/>
  <c r="AK375" i="9" s="1"/>
  <c r="AG373" i="9"/>
  <c r="AG375" i="9" s="1"/>
  <c r="AG370" i="9"/>
  <c r="X375" i="9"/>
  <c r="AF375" i="9"/>
  <c r="P373" i="9"/>
  <c r="P370" i="9"/>
  <c r="AL370" i="9"/>
  <c r="AL373" i="9"/>
  <c r="AL375" i="9" s="1"/>
  <c r="Y375" i="9"/>
  <c r="G373" i="9"/>
  <c r="G375" i="9" s="1"/>
  <c r="G370" i="9"/>
  <c r="AC370" i="9"/>
  <c r="AC373" i="9"/>
  <c r="AC375" i="9" s="1"/>
  <c r="I373" i="9"/>
  <c r="I375" i="9" s="1"/>
  <c r="I370" i="9"/>
  <c r="AE370" i="9"/>
  <c r="AE373" i="9"/>
  <c r="AE375" i="9" s="1"/>
  <c r="L375" i="9"/>
  <c r="AA370" i="9"/>
  <c r="AA373" i="9"/>
  <c r="AA375" i="9" s="1"/>
  <c r="N370" i="9"/>
  <c r="N373" i="9"/>
  <c r="O370" i="9"/>
  <c r="O373" i="9"/>
  <c r="O375" i="9" s="1"/>
  <c r="H375" i="9"/>
  <c r="F370" i="9"/>
  <c r="F373" i="9"/>
  <c r="H373" i="9"/>
  <c r="H370" i="9"/>
  <c r="AD370" i="9"/>
  <c r="AD373" i="9"/>
  <c r="J373" i="9"/>
  <c r="J375" i="9" s="1"/>
  <c r="J370" i="9"/>
  <c r="C375" i="9"/>
  <c r="K375" i="9"/>
  <c r="AI375" i="9"/>
  <c r="H373" i="7"/>
  <c r="H370" i="7"/>
  <c r="J373" i="7"/>
  <c r="J375" i="7" s="1"/>
  <c r="J370" i="7"/>
  <c r="AA373" i="7"/>
  <c r="AA375" i="7" s="1"/>
  <c r="AA370" i="7"/>
  <c r="R373" i="7"/>
  <c r="R375" i="7" s="1"/>
  <c r="R370" i="7"/>
  <c r="AB370" i="7"/>
  <c r="AB373" i="7"/>
  <c r="Y373" i="7"/>
  <c r="Y375" i="7" s="1"/>
  <c r="Y370" i="7"/>
  <c r="V375" i="7"/>
  <c r="W373" i="7"/>
  <c r="W375" i="7" s="1"/>
  <c r="W370" i="7"/>
  <c r="N370" i="7"/>
  <c r="N373" i="7"/>
  <c r="N375" i="7" s="1"/>
  <c r="X373" i="7"/>
  <c r="X375" i="7" s="1"/>
  <c r="X370" i="7"/>
  <c r="AG373" i="7"/>
  <c r="AG375" i="7" s="1"/>
  <c r="AG370" i="7"/>
  <c r="H375" i="7"/>
  <c r="AF375" i="7"/>
  <c r="AD370" i="7"/>
  <c r="AD373" i="7"/>
  <c r="AD375" i="7" s="1"/>
  <c r="L375" i="7"/>
  <c r="AJ375" i="7"/>
  <c r="K373" i="7"/>
  <c r="K370" i="7"/>
  <c r="U370" i="7"/>
  <c r="U373" i="7"/>
  <c r="U375" i="7" s="1"/>
  <c r="T370" i="7"/>
  <c r="T373" i="7"/>
  <c r="T375" i="7" s="1"/>
  <c r="AF373" i="7"/>
  <c r="AF370" i="7"/>
  <c r="O370" i="7"/>
  <c r="O373" i="7"/>
  <c r="O375" i="7" s="1"/>
  <c r="AK370" i="7"/>
  <c r="AK373" i="7"/>
  <c r="AK375" i="7" s="1"/>
  <c r="AH373" i="7"/>
  <c r="AH375" i="7" s="1"/>
  <c r="AH370" i="7"/>
  <c r="Q375" i="7"/>
  <c r="D375" i="7"/>
  <c r="AB375" i="7"/>
  <c r="S370" i="7"/>
  <c r="S373" i="7"/>
  <c r="L370" i="7"/>
  <c r="L373" i="7"/>
  <c r="P373" i="7"/>
  <c r="P375" i="7" s="1"/>
  <c r="P370" i="7"/>
  <c r="AL370" i="7"/>
  <c r="AL373" i="7"/>
  <c r="C373" i="7"/>
  <c r="C370" i="7"/>
  <c r="AI370" i="7"/>
  <c r="AI373" i="7"/>
  <c r="AE370" i="7"/>
  <c r="AE373" i="7"/>
  <c r="AE375" i="7" s="1"/>
  <c r="D370" i="7"/>
  <c r="D373" i="7"/>
  <c r="AJ370" i="7"/>
  <c r="AJ373" i="7"/>
  <c r="V370" i="7"/>
  <c r="V373" i="7"/>
  <c r="AL375" i="7"/>
  <c r="M370" i="7"/>
  <c r="M373" i="7"/>
  <c r="M375" i="7" s="1"/>
  <c r="Z373" i="7"/>
  <c r="Z375" i="7" s="1"/>
  <c r="Z370" i="7"/>
  <c r="E370" i="7"/>
  <c r="E373" i="7"/>
  <c r="E375" i="7" s="1"/>
  <c r="F370" i="7"/>
  <c r="F373" i="7"/>
  <c r="F375" i="7" s="1"/>
  <c r="G370" i="7"/>
  <c r="G373" i="7"/>
  <c r="G375" i="7" s="1"/>
  <c r="Q373" i="7"/>
  <c r="Q370" i="7"/>
  <c r="AC370" i="7"/>
  <c r="AC373" i="7"/>
  <c r="AC375" i="7" s="1"/>
  <c r="I373" i="7"/>
  <c r="I375" i="7" s="1"/>
  <c r="I370" i="7"/>
  <c r="C375" i="7"/>
  <c r="K375" i="7"/>
  <c r="S375" i="7"/>
  <c r="AI375" i="7"/>
  <c r="I370" i="6"/>
  <c r="I373" i="6"/>
  <c r="I375" i="6" s="1"/>
  <c r="AG370" i="6"/>
  <c r="AG373" i="6"/>
  <c r="AG375" i="6" s="1"/>
  <c r="T370" i="6"/>
  <c r="T373" i="6"/>
  <c r="T375" i="6" s="1"/>
  <c r="Y373" i="6"/>
  <c r="Y375" i="6" s="1"/>
  <c r="Y370" i="6"/>
  <c r="Q370" i="6"/>
  <c r="Q373" i="6"/>
  <c r="Q375" i="6" s="1"/>
  <c r="O370" i="6"/>
  <c r="O373" i="6"/>
  <c r="O375" i="6" s="1"/>
  <c r="M370" i="6"/>
  <c r="M373" i="6"/>
  <c r="M375" i="6" s="1"/>
  <c r="AE370" i="6"/>
  <c r="AE373" i="6"/>
  <c r="AE375" i="6" s="1"/>
  <c r="W370" i="6"/>
  <c r="W373" i="6"/>
  <c r="W375" i="6" s="1"/>
  <c r="X373" i="6"/>
  <c r="X375" i="6" s="1"/>
  <c r="X370" i="6"/>
  <c r="AA370" i="6"/>
  <c r="AA373" i="6"/>
  <c r="AA375" i="6" s="1"/>
  <c r="V370" i="6"/>
  <c r="V373" i="6"/>
  <c r="V375" i="6" s="1"/>
  <c r="N370" i="6"/>
  <c r="N373" i="6"/>
  <c r="N375" i="6" s="1"/>
  <c r="D373" i="6"/>
  <c r="D375" i="6" s="1"/>
  <c r="S373" i="6"/>
  <c r="S375" i="6" s="1"/>
  <c r="K373" i="6"/>
  <c r="K375" i="6" s="1"/>
  <c r="AL373" i="6"/>
  <c r="AL375" i="6" s="1"/>
  <c r="AD373" i="6"/>
  <c r="AD375" i="6" s="1"/>
  <c r="R373" i="6"/>
  <c r="R375" i="6" s="1"/>
  <c r="J373" i="6"/>
  <c r="J375" i="6" s="1"/>
  <c r="AK373" i="6"/>
  <c r="AK375" i="6" s="1"/>
  <c r="AC373" i="6"/>
  <c r="AC375" i="6" s="1"/>
  <c r="U373" i="6"/>
  <c r="U375" i="6" s="1"/>
  <c r="AI373" i="6"/>
  <c r="AI375" i="6" s="1"/>
  <c r="AJ373" i="6"/>
  <c r="AJ375" i="6" s="1"/>
  <c r="AB373" i="6"/>
  <c r="AB375" i="6" s="1"/>
  <c r="P373" i="6"/>
  <c r="P375" i="6" s="1"/>
  <c r="G373" i="6"/>
  <c r="G375" i="6" s="1"/>
  <c r="AH373" i="6"/>
  <c r="AH375" i="6" s="1"/>
  <c r="Z373" i="6"/>
  <c r="Z375" i="6" s="1"/>
  <c r="F373" i="6"/>
  <c r="F375" i="6" s="1"/>
  <c r="AF373" i="6"/>
  <c r="AF375" i="6" s="1"/>
  <c r="AO324" i="6"/>
  <c r="AN324" i="6"/>
  <c r="F13" i="34"/>
  <c r="C53" i="42"/>
  <c r="M49" i="41"/>
  <c r="M48" i="41"/>
  <c r="M47" i="41"/>
  <c r="M46" i="41"/>
  <c r="M45" i="41"/>
  <c r="M44" i="41"/>
  <c r="M43" i="41"/>
  <c r="M42" i="41"/>
  <c r="M43" i="42"/>
  <c r="M44" i="42"/>
  <c r="M45" i="42"/>
  <c r="M46" i="42"/>
  <c r="M47" i="42"/>
  <c r="M48" i="42"/>
  <c r="M49" i="42"/>
  <c r="M42" i="42"/>
  <c r="G49" i="42"/>
  <c r="F49" i="42"/>
  <c r="E49" i="42"/>
  <c r="D49" i="42"/>
  <c r="C49" i="42"/>
  <c r="B49" i="42"/>
  <c r="G48" i="42"/>
  <c r="F48" i="42"/>
  <c r="E48" i="42"/>
  <c r="D48" i="42"/>
  <c r="C48" i="42"/>
  <c r="B48" i="42"/>
  <c r="G47" i="42"/>
  <c r="F47" i="42"/>
  <c r="E47" i="42"/>
  <c r="K47" i="42" s="1"/>
  <c r="D47" i="42"/>
  <c r="C47" i="42"/>
  <c r="B47" i="42"/>
  <c r="G46" i="42"/>
  <c r="F46" i="42"/>
  <c r="E46" i="42"/>
  <c r="D46" i="42"/>
  <c r="K46" i="42" s="1"/>
  <c r="C46" i="42"/>
  <c r="B46" i="42"/>
  <c r="G45" i="42"/>
  <c r="K45" i="42" s="1"/>
  <c r="F45" i="42"/>
  <c r="E45" i="42"/>
  <c r="D45" i="42"/>
  <c r="C45" i="42"/>
  <c r="B45" i="42"/>
  <c r="G44" i="42"/>
  <c r="F44" i="42"/>
  <c r="E44" i="42"/>
  <c r="D44" i="42"/>
  <c r="C44" i="42"/>
  <c r="B44" i="42"/>
  <c r="G43" i="42"/>
  <c r="F43" i="42"/>
  <c r="E43" i="42"/>
  <c r="D43" i="42"/>
  <c r="C43" i="42"/>
  <c r="B43" i="42"/>
  <c r="G42" i="42"/>
  <c r="F42" i="42"/>
  <c r="E42" i="42"/>
  <c r="D42" i="42"/>
  <c r="K42" i="42" s="1"/>
  <c r="C42" i="42"/>
  <c r="B42" i="42"/>
  <c r="F41" i="42"/>
  <c r="C41" i="42"/>
  <c r="F52" i="39"/>
  <c r="C53" i="41"/>
  <c r="E46" i="41"/>
  <c r="E47" i="41"/>
  <c r="K47" i="41" s="1"/>
  <c r="E48" i="41"/>
  <c r="E49" i="41"/>
  <c r="D46" i="41"/>
  <c r="D47" i="41"/>
  <c r="D48" i="41"/>
  <c r="D49" i="41"/>
  <c r="F46" i="41"/>
  <c r="F47" i="41"/>
  <c r="F48" i="41"/>
  <c r="F49" i="41"/>
  <c r="F45" i="41"/>
  <c r="F44" i="41"/>
  <c r="K44" i="41" s="1"/>
  <c r="F43" i="41"/>
  <c r="F42" i="41"/>
  <c r="E45" i="41"/>
  <c r="E44" i="41"/>
  <c r="E43" i="41"/>
  <c r="K43" i="41" s="1"/>
  <c r="E42" i="41"/>
  <c r="D45" i="41"/>
  <c r="D44" i="41"/>
  <c r="D43" i="41"/>
  <c r="D42" i="41"/>
  <c r="K45" i="41"/>
  <c r="K46" i="41"/>
  <c r="K48" i="41"/>
  <c r="K49" i="41"/>
  <c r="K42" i="41"/>
  <c r="G49" i="41"/>
  <c r="G48" i="41"/>
  <c r="G47" i="41"/>
  <c r="G46" i="41"/>
  <c r="G45" i="41"/>
  <c r="G44" i="41"/>
  <c r="G43" i="41"/>
  <c r="G42" i="41"/>
  <c r="F41" i="41"/>
  <c r="C41" i="41"/>
  <c r="C49" i="41"/>
  <c r="B49" i="41"/>
  <c r="C48" i="41"/>
  <c r="B48" i="41"/>
  <c r="C47" i="41"/>
  <c r="B47" i="41"/>
  <c r="C46" i="41"/>
  <c r="B46" i="41"/>
  <c r="C45" i="41"/>
  <c r="B45" i="41"/>
  <c r="C44" i="41"/>
  <c r="B44" i="41"/>
  <c r="C43" i="41"/>
  <c r="B43" i="41"/>
  <c r="C42" i="41"/>
  <c r="B42" i="41"/>
  <c r="M43" i="39"/>
  <c r="M44" i="39"/>
  <c r="M45" i="39"/>
  <c r="M46" i="39"/>
  <c r="M47" i="39"/>
  <c r="M48" i="39"/>
  <c r="M49" i="39"/>
  <c r="M42" i="39"/>
  <c r="K43" i="39"/>
  <c r="K44" i="39"/>
  <c r="K45" i="39"/>
  <c r="K46" i="39"/>
  <c r="K47" i="39"/>
  <c r="K48" i="39"/>
  <c r="K49" i="39"/>
  <c r="K42" i="39"/>
  <c r="J46" i="39"/>
  <c r="J47" i="39"/>
  <c r="J48" i="39"/>
  <c r="J49" i="39"/>
  <c r="J45" i="39"/>
  <c r="J44" i="39"/>
  <c r="J43" i="39"/>
  <c r="J42" i="39"/>
  <c r="I46" i="39"/>
  <c r="I47" i="39"/>
  <c r="I48" i="39"/>
  <c r="I49" i="39"/>
  <c r="I45" i="39"/>
  <c r="I44" i="39"/>
  <c r="I43" i="39"/>
  <c r="I42" i="39"/>
  <c r="H46" i="39"/>
  <c r="H47" i="39"/>
  <c r="H48" i="39"/>
  <c r="H49" i="39"/>
  <c r="H45" i="39"/>
  <c r="H44" i="39"/>
  <c r="H43" i="39"/>
  <c r="H42" i="39"/>
  <c r="G46" i="39"/>
  <c r="G47" i="39"/>
  <c r="G48" i="39"/>
  <c r="G49" i="39"/>
  <c r="G45" i="39"/>
  <c r="G44" i="39"/>
  <c r="G43" i="39"/>
  <c r="G42" i="39"/>
  <c r="F46" i="39"/>
  <c r="F47" i="39"/>
  <c r="F48" i="39"/>
  <c r="F49" i="39"/>
  <c r="F45" i="39"/>
  <c r="F44" i="39"/>
  <c r="F43" i="39"/>
  <c r="F42" i="39"/>
  <c r="H41" i="39"/>
  <c r="G41" i="39"/>
  <c r="E46" i="39"/>
  <c r="E47" i="39"/>
  <c r="E48" i="39"/>
  <c r="E49" i="39"/>
  <c r="E45" i="39"/>
  <c r="E44" i="39"/>
  <c r="E43" i="39"/>
  <c r="E42" i="39"/>
  <c r="D46" i="39"/>
  <c r="D47" i="39"/>
  <c r="D48" i="39"/>
  <c r="D49" i="39"/>
  <c r="D45" i="39"/>
  <c r="D44" i="39"/>
  <c r="D43" i="39"/>
  <c r="D42" i="39"/>
  <c r="C46" i="39"/>
  <c r="C47" i="39"/>
  <c r="C48" i="39"/>
  <c r="C49" i="39"/>
  <c r="C45" i="39"/>
  <c r="C44" i="39"/>
  <c r="C43" i="39"/>
  <c r="C42" i="39"/>
  <c r="B49" i="39"/>
  <c r="B46" i="39"/>
  <c r="B47" i="39"/>
  <c r="B48" i="39"/>
  <c r="B45" i="39"/>
  <c r="B44" i="39"/>
  <c r="B43" i="39"/>
  <c r="B42" i="39"/>
  <c r="E28" i="5"/>
  <c r="D28" i="5"/>
  <c r="C28" i="5"/>
  <c r="O26" i="5"/>
  <c r="M26" i="5"/>
  <c r="L26" i="5"/>
  <c r="K26" i="5"/>
  <c r="J26" i="5"/>
  <c r="I26" i="5"/>
  <c r="H26" i="5"/>
  <c r="G26" i="5"/>
  <c r="F26" i="5"/>
  <c r="E26" i="5"/>
  <c r="D26" i="5"/>
  <c r="C26" i="5"/>
  <c r="O25" i="5"/>
  <c r="M25" i="5"/>
  <c r="L25" i="5"/>
  <c r="K25" i="5"/>
  <c r="J25" i="5"/>
  <c r="I25" i="5"/>
  <c r="H25" i="5"/>
  <c r="G25" i="5"/>
  <c r="F25" i="5"/>
  <c r="E25" i="5"/>
  <c r="D25" i="5"/>
  <c r="C25" i="5"/>
  <c r="Q22" i="5"/>
  <c r="O22" i="5"/>
  <c r="M22" i="5"/>
  <c r="L22" i="5"/>
  <c r="K22" i="5"/>
  <c r="J22" i="5"/>
  <c r="I22" i="5"/>
  <c r="H22" i="5"/>
  <c r="G22" i="5"/>
  <c r="F22" i="5"/>
  <c r="E22" i="5"/>
  <c r="D22" i="5"/>
  <c r="C22" i="5"/>
  <c r="B22" i="5"/>
  <c r="Q21" i="5"/>
  <c r="O21" i="5"/>
  <c r="M21" i="5"/>
  <c r="L21" i="5"/>
  <c r="K21" i="5"/>
  <c r="J21" i="5"/>
  <c r="I21" i="5"/>
  <c r="H21" i="5"/>
  <c r="G21" i="5"/>
  <c r="F21" i="5"/>
  <c r="E21" i="5"/>
  <c r="D21" i="5"/>
  <c r="C21" i="5"/>
  <c r="B21" i="5"/>
  <c r="B20" i="5"/>
  <c r="Q17" i="5"/>
  <c r="O17" i="5"/>
  <c r="M17" i="5"/>
  <c r="L17" i="5"/>
  <c r="K17" i="5"/>
  <c r="J17" i="5"/>
  <c r="I17" i="5"/>
  <c r="H17" i="5"/>
  <c r="G17" i="5"/>
  <c r="F17" i="5"/>
  <c r="E17" i="5"/>
  <c r="D17" i="5"/>
  <c r="C17" i="5"/>
  <c r="Q16" i="5"/>
  <c r="O16" i="5"/>
  <c r="M16" i="5"/>
  <c r="L16" i="5"/>
  <c r="K16" i="5"/>
  <c r="J16" i="5"/>
  <c r="I16" i="5"/>
  <c r="H16" i="5"/>
  <c r="G16" i="5"/>
  <c r="F16" i="5"/>
  <c r="E16" i="5"/>
  <c r="D16" i="5"/>
  <c r="C16" i="5"/>
  <c r="Q10" i="5"/>
  <c r="O10" i="5"/>
  <c r="M10" i="5"/>
  <c r="L10" i="5"/>
  <c r="K10" i="5"/>
  <c r="J10" i="5"/>
  <c r="I10" i="5"/>
  <c r="H10" i="5"/>
  <c r="G10" i="5"/>
  <c r="F10" i="5"/>
  <c r="E10" i="5"/>
  <c r="D10" i="5"/>
  <c r="C10" i="5"/>
  <c r="Q9" i="5"/>
  <c r="O9" i="5"/>
  <c r="M9" i="5"/>
  <c r="L9" i="5"/>
  <c r="K9" i="5"/>
  <c r="J9" i="5"/>
  <c r="I9" i="5"/>
  <c r="H9" i="5"/>
  <c r="G9" i="5"/>
  <c r="F9" i="5"/>
  <c r="E9" i="5"/>
  <c r="D9" i="5"/>
  <c r="C9" i="5"/>
  <c r="Q6" i="5"/>
  <c r="Q7" i="5" s="1"/>
  <c r="O6" i="5"/>
  <c r="O20" i="5" s="1"/>
  <c r="M6" i="5"/>
  <c r="M20" i="5" s="1"/>
  <c r="L6" i="5"/>
  <c r="L20" i="5" s="1"/>
  <c r="K6" i="5"/>
  <c r="K20" i="5" s="1"/>
  <c r="J6" i="5"/>
  <c r="J20" i="5" s="1"/>
  <c r="I6" i="5"/>
  <c r="I20" i="5" s="1"/>
  <c r="H6" i="5"/>
  <c r="H7" i="5" s="1"/>
  <c r="H24" i="5" s="1"/>
  <c r="G6" i="5"/>
  <c r="G7" i="5" s="1"/>
  <c r="G24" i="5" s="1"/>
  <c r="F6" i="5"/>
  <c r="F20" i="5" s="1"/>
  <c r="E6" i="5"/>
  <c r="E20" i="5" s="1"/>
  <c r="E30" i="5" s="1"/>
  <c r="D6" i="5"/>
  <c r="D20" i="5" s="1"/>
  <c r="C6" i="5"/>
  <c r="C20" i="5" s="1"/>
  <c r="O4" i="5"/>
  <c r="AJ12" i="27"/>
  <c r="AI12" i="27"/>
  <c r="AH12" i="27"/>
  <c r="AG12" i="27"/>
  <c r="AF12" i="27"/>
  <c r="AE12" i="27"/>
  <c r="AD12" i="27"/>
  <c r="AC12" i="27"/>
  <c r="AI11" i="27"/>
  <c r="AH11" i="27"/>
  <c r="AG11" i="27"/>
  <c r="AF11" i="27"/>
  <c r="AE11" i="27"/>
  <c r="AD11" i="27"/>
  <c r="AC11" i="27"/>
  <c r="AI10" i="27"/>
  <c r="AH10" i="27"/>
  <c r="AG10" i="27"/>
  <c r="AF10" i="27"/>
  <c r="AE10" i="27"/>
  <c r="AD10" i="27"/>
  <c r="AC10" i="27"/>
  <c r="AB10" i="27"/>
  <c r="AA10" i="27"/>
  <c r="Z10" i="27"/>
  <c r="Y10" i="27"/>
  <c r="X10" i="27"/>
  <c r="W10" i="27"/>
  <c r="V10" i="27"/>
  <c r="U10" i="27"/>
  <c r="T10" i="27"/>
  <c r="S10" i="27"/>
  <c r="R10" i="27"/>
  <c r="Q10" i="27"/>
  <c r="P10" i="27"/>
  <c r="O10" i="27"/>
  <c r="N10" i="27"/>
  <c r="M10" i="27"/>
  <c r="L10" i="27"/>
  <c r="K10" i="27"/>
  <c r="J10" i="27"/>
  <c r="I10" i="27"/>
  <c r="H10" i="27"/>
  <c r="G10" i="27"/>
  <c r="F10" i="27"/>
  <c r="E10" i="27"/>
  <c r="D10" i="27"/>
  <c r="C10" i="27"/>
  <c r="J11" i="34"/>
  <c r="I11" i="34"/>
  <c r="J10" i="34"/>
  <c r="I10" i="34"/>
  <c r="J9" i="34"/>
  <c r="I9" i="34"/>
  <c r="J8" i="34"/>
  <c r="I8" i="34"/>
  <c r="J7" i="34"/>
  <c r="I7" i="34"/>
  <c r="J6" i="34"/>
  <c r="I6" i="34"/>
  <c r="K5" i="34"/>
  <c r="J5" i="34"/>
  <c r="I5" i="34"/>
  <c r="J4" i="34"/>
  <c r="I4" i="34"/>
  <c r="J3" i="34"/>
  <c r="I3" i="34"/>
  <c r="J2" i="34"/>
  <c r="I2" i="34"/>
  <c r="AL32" i="33"/>
  <c r="AK32" i="33"/>
  <c r="AJ32" i="33"/>
  <c r="AI32" i="33"/>
  <c r="AH32" i="33"/>
  <c r="AG32" i="33"/>
  <c r="AF32" i="33"/>
  <c r="AE32" i="33"/>
  <c r="AD32" i="33"/>
  <c r="AC32" i="33"/>
  <c r="AB32" i="33"/>
  <c r="AA32" i="33"/>
  <c r="Z32" i="33"/>
  <c r="Y32" i="33"/>
  <c r="X32" i="33"/>
  <c r="W32" i="33"/>
  <c r="V32" i="33"/>
  <c r="U32" i="33"/>
  <c r="T32" i="33"/>
  <c r="S32" i="33"/>
  <c r="R32" i="33"/>
  <c r="Q32" i="33"/>
  <c r="P32" i="33"/>
  <c r="O32" i="33"/>
  <c r="N32" i="33"/>
  <c r="M32" i="33"/>
  <c r="L32" i="33"/>
  <c r="K32" i="33"/>
  <c r="J32" i="33"/>
  <c r="I32" i="33"/>
  <c r="H32" i="33"/>
  <c r="G32" i="33"/>
  <c r="F32" i="33"/>
  <c r="E32" i="33"/>
  <c r="D32" i="33"/>
  <c r="C32" i="33"/>
  <c r="B32" i="33"/>
  <c r="AL31" i="33"/>
  <c r="AK31" i="33"/>
  <c r="AJ31" i="33"/>
  <c r="AI31" i="33"/>
  <c r="AH31" i="33"/>
  <c r="AG31" i="33"/>
  <c r="AF31" i="33"/>
  <c r="AE31" i="33"/>
  <c r="AD31" i="33"/>
  <c r="AC31" i="33"/>
  <c r="AB31" i="33"/>
  <c r="AA31" i="33"/>
  <c r="Z31" i="33"/>
  <c r="Y31" i="33"/>
  <c r="X31" i="33"/>
  <c r="W31" i="33"/>
  <c r="V31" i="33"/>
  <c r="U31" i="33"/>
  <c r="T31" i="33"/>
  <c r="S31" i="33"/>
  <c r="R31" i="33"/>
  <c r="Q31" i="33"/>
  <c r="P31" i="33"/>
  <c r="O31" i="33"/>
  <c r="N31" i="33"/>
  <c r="M31" i="33"/>
  <c r="L31" i="33"/>
  <c r="K31" i="33"/>
  <c r="J31" i="33"/>
  <c r="I31" i="33"/>
  <c r="H31" i="33"/>
  <c r="G31" i="33"/>
  <c r="F31" i="33"/>
  <c r="E31" i="33"/>
  <c r="D31" i="33"/>
  <c r="C31" i="33"/>
  <c r="B31" i="33"/>
  <c r="AL30" i="33"/>
  <c r="AK30" i="33"/>
  <c r="AJ30" i="33"/>
  <c r="AI30" i="33"/>
  <c r="AH30" i="33"/>
  <c r="AG30" i="33"/>
  <c r="AF30" i="33"/>
  <c r="AE30" i="33"/>
  <c r="AD30" i="33"/>
  <c r="AC30" i="33"/>
  <c r="AB30" i="33"/>
  <c r="AA30" i="33"/>
  <c r="Z30" i="33"/>
  <c r="Y30" i="33"/>
  <c r="X30" i="33"/>
  <c r="W30" i="33"/>
  <c r="V30" i="33"/>
  <c r="U30" i="33"/>
  <c r="T30" i="33"/>
  <c r="S30" i="33"/>
  <c r="R30" i="33"/>
  <c r="Q30" i="33"/>
  <c r="P30" i="33"/>
  <c r="O30" i="33"/>
  <c r="N30" i="33"/>
  <c r="M30" i="33"/>
  <c r="L30" i="33"/>
  <c r="K30" i="33"/>
  <c r="J30" i="33"/>
  <c r="I30" i="33"/>
  <c r="H30" i="33"/>
  <c r="G30" i="33"/>
  <c r="F30" i="33"/>
  <c r="E30" i="33"/>
  <c r="D30" i="33"/>
  <c r="C30" i="33"/>
  <c r="B30" i="33"/>
  <c r="AL29" i="33"/>
  <c r="AK29" i="33"/>
  <c r="AJ29" i="33"/>
  <c r="AI29" i="33"/>
  <c r="AH29" i="33"/>
  <c r="AG29" i="33"/>
  <c r="AF29" i="33"/>
  <c r="AE29" i="33"/>
  <c r="AD29" i="33"/>
  <c r="AC29" i="33"/>
  <c r="AB29" i="33"/>
  <c r="AA29" i="33"/>
  <c r="Z29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AL28" i="33"/>
  <c r="AK28" i="33"/>
  <c r="AJ28" i="33"/>
  <c r="AI28" i="33"/>
  <c r="AH28" i="33"/>
  <c r="AG28" i="33"/>
  <c r="AF28" i="33"/>
  <c r="AE28" i="33"/>
  <c r="AD28" i="33"/>
  <c r="AC28" i="33"/>
  <c r="AB28" i="33"/>
  <c r="AA28" i="33"/>
  <c r="Z28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AL27" i="33"/>
  <c r="AK27" i="33"/>
  <c r="AJ27" i="33"/>
  <c r="AI27" i="33"/>
  <c r="AH27" i="33"/>
  <c r="AG27" i="33"/>
  <c r="AF27" i="33"/>
  <c r="AE27" i="33"/>
  <c r="AD27" i="33"/>
  <c r="AC27" i="33"/>
  <c r="AB27" i="33"/>
  <c r="AA27" i="33"/>
  <c r="Z27" i="33"/>
  <c r="Y27" i="33"/>
  <c r="X27" i="33"/>
  <c r="W27" i="33"/>
  <c r="V27" i="33"/>
  <c r="U27" i="33"/>
  <c r="T27" i="33"/>
  <c r="S27" i="33"/>
  <c r="R27" i="33"/>
  <c r="Q27" i="33"/>
  <c r="P27" i="33"/>
  <c r="O27" i="33"/>
  <c r="N27" i="33"/>
  <c r="M27" i="33"/>
  <c r="L27" i="33"/>
  <c r="K27" i="33"/>
  <c r="J27" i="33"/>
  <c r="I27" i="33"/>
  <c r="H27" i="33"/>
  <c r="G27" i="33"/>
  <c r="F27" i="33"/>
  <c r="E27" i="33"/>
  <c r="D27" i="33"/>
  <c r="C27" i="33"/>
  <c r="B27" i="33"/>
  <c r="AL26" i="33"/>
  <c r="AK26" i="33"/>
  <c r="AJ26" i="33"/>
  <c r="AI26" i="33"/>
  <c r="AH26" i="33"/>
  <c r="AG26" i="33"/>
  <c r="AF26" i="33"/>
  <c r="AE26" i="33"/>
  <c r="AD26" i="33"/>
  <c r="AC26" i="33"/>
  <c r="AB26" i="33"/>
  <c r="AA26" i="33"/>
  <c r="Z26" i="33"/>
  <c r="Y26" i="33"/>
  <c r="X26" i="33"/>
  <c r="W26" i="33"/>
  <c r="V26" i="33"/>
  <c r="U26" i="33"/>
  <c r="T26" i="33"/>
  <c r="S26" i="33"/>
  <c r="R26" i="33"/>
  <c r="Q26" i="33"/>
  <c r="P26" i="33"/>
  <c r="O26" i="33"/>
  <c r="N26" i="33"/>
  <c r="M26" i="33"/>
  <c r="L26" i="33"/>
  <c r="K26" i="33"/>
  <c r="J26" i="33"/>
  <c r="I26" i="33"/>
  <c r="H26" i="33"/>
  <c r="G26" i="33"/>
  <c r="F26" i="33"/>
  <c r="E26" i="33"/>
  <c r="D26" i="33"/>
  <c r="C26" i="33"/>
  <c r="B26" i="33"/>
  <c r="AL25" i="33"/>
  <c r="AK25" i="33"/>
  <c r="AJ25" i="33"/>
  <c r="AI25" i="33"/>
  <c r="AH25" i="33"/>
  <c r="AG25" i="33"/>
  <c r="AF25" i="33"/>
  <c r="AE25" i="33"/>
  <c r="AD25" i="33"/>
  <c r="AC25" i="33"/>
  <c r="AB25" i="33"/>
  <c r="AA25" i="33"/>
  <c r="Z25" i="33"/>
  <c r="Y25" i="33"/>
  <c r="X25" i="33"/>
  <c r="W25" i="33"/>
  <c r="V25" i="33"/>
  <c r="U25" i="33"/>
  <c r="T25" i="33"/>
  <c r="S25" i="33"/>
  <c r="R25" i="33"/>
  <c r="Q25" i="33"/>
  <c r="P25" i="33"/>
  <c r="O25" i="33"/>
  <c r="N25" i="33"/>
  <c r="M25" i="33"/>
  <c r="L25" i="33"/>
  <c r="K25" i="33"/>
  <c r="J25" i="33"/>
  <c r="I25" i="33"/>
  <c r="H25" i="33"/>
  <c r="G25" i="33"/>
  <c r="F25" i="33"/>
  <c r="E25" i="33"/>
  <c r="D25" i="33"/>
  <c r="C25" i="33"/>
  <c r="B25" i="33"/>
  <c r="AL24" i="33"/>
  <c r="AK24" i="33"/>
  <c r="AJ24" i="33"/>
  <c r="AI24" i="33"/>
  <c r="AH24" i="33"/>
  <c r="AG24" i="33"/>
  <c r="AF24" i="33"/>
  <c r="AE24" i="33"/>
  <c r="AD24" i="33"/>
  <c r="AC24" i="33"/>
  <c r="AB24" i="33"/>
  <c r="AA24" i="33"/>
  <c r="Z24" i="33"/>
  <c r="Y24" i="33"/>
  <c r="X24" i="33"/>
  <c r="W24" i="33"/>
  <c r="V24" i="33"/>
  <c r="U24" i="33"/>
  <c r="T24" i="33"/>
  <c r="S24" i="33"/>
  <c r="R24" i="33"/>
  <c r="Q24" i="33"/>
  <c r="P24" i="33"/>
  <c r="O24" i="33"/>
  <c r="N24" i="33"/>
  <c r="M24" i="33"/>
  <c r="L24" i="33"/>
  <c r="K24" i="33"/>
  <c r="J24" i="33"/>
  <c r="I24" i="33"/>
  <c r="H24" i="33"/>
  <c r="G24" i="33"/>
  <c r="F24" i="33"/>
  <c r="E24" i="33"/>
  <c r="D24" i="33"/>
  <c r="C24" i="33"/>
  <c r="B24" i="33"/>
  <c r="AL23" i="33"/>
  <c r="AK23" i="33"/>
  <c r="AJ23" i="33"/>
  <c r="AI23" i="33"/>
  <c r="AH23" i="33"/>
  <c r="AG23" i="33"/>
  <c r="AF23" i="33"/>
  <c r="AE23" i="33"/>
  <c r="AD23" i="33"/>
  <c r="AC23" i="33"/>
  <c r="AB23" i="33"/>
  <c r="AA23" i="33"/>
  <c r="Z23" i="33"/>
  <c r="Y23" i="33"/>
  <c r="X23" i="33"/>
  <c r="W23" i="33"/>
  <c r="V23" i="33"/>
  <c r="U23" i="33"/>
  <c r="T23" i="33"/>
  <c r="S23" i="33"/>
  <c r="R23" i="33"/>
  <c r="Q23" i="33"/>
  <c r="P23" i="33"/>
  <c r="O23" i="33"/>
  <c r="N23" i="33"/>
  <c r="M23" i="33"/>
  <c r="L23" i="33"/>
  <c r="K23" i="33"/>
  <c r="J23" i="33"/>
  <c r="I23" i="33"/>
  <c r="H23" i="33"/>
  <c r="G23" i="33"/>
  <c r="F23" i="33"/>
  <c r="E23" i="33"/>
  <c r="D23" i="33"/>
  <c r="C23" i="33"/>
  <c r="B23" i="33"/>
  <c r="AL22" i="33"/>
  <c r="AK22" i="33"/>
  <c r="AJ22" i="33"/>
  <c r="AI22" i="33"/>
  <c r="AH22" i="33"/>
  <c r="AG22" i="33"/>
  <c r="AF22" i="33"/>
  <c r="AE22" i="33"/>
  <c r="AD22" i="33"/>
  <c r="AC22" i="33"/>
  <c r="AB22" i="33"/>
  <c r="AA22" i="33"/>
  <c r="Z22" i="33"/>
  <c r="Y22" i="33"/>
  <c r="X22" i="33"/>
  <c r="W22" i="33"/>
  <c r="V22" i="33"/>
  <c r="U22" i="33"/>
  <c r="T22" i="33"/>
  <c r="S22" i="33"/>
  <c r="R22" i="33"/>
  <c r="Q22" i="33"/>
  <c r="P22" i="33"/>
  <c r="O22" i="33"/>
  <c r="N22" i="33"/>
  <c r="M22" i="33"/>
  <c r="L22" i="33"/>
  <c r="K22" i="33"/>
  <c r="J22" i="33"/>
  <c r="I22" i="33"/>
  <c r="H22" i="33"/>
  <c r="G22" i="33"/>
  <c r="F22" i="33"/>
  <c r="E22" i="33"/>
  <c r="D22" i="33"/>
  <c r="C22" i="33"/>
  <c r="B22" i="33"/>
  <c r="AL21" i="33"/>
  <c r="AK21" i="33"/>
  <c r="AJ21" i="33"/>
  <c r="AI21" i="33"/>
  <c r="AH21" i="33"/>
  <c r="AG21" i="33"/>
  <c r="AF21" i="33"/>
  <c r="AE21" i="33"/>
  <c r="AD21" i="33"/>
  <c r="AC21" i="33"/>
  <c r="AB21" i="33"/>
  <c r="AA21" i="33"/>
  <c r="Z21" i="33"/>
  <c r="Y21" i="33"/>
  <c r="X21" i="33"/>
  <c r="W21" i="33"/>
  <c r="V21" i="33"/>
  <c r="U21" i="33"/>
  <c r="T21" i="33"/>
  <c r="S21" i="33"/>
  <c r="R21" i="33"/>
  <c r="Q21" i="33"/>
  <c r="P21" i="33"/>
  <c r="O21" i="33"/>
  <c r="N21" i="33"/>
  <c r="M21" i="33"/>
  <c r="L21" i="33"/>
  <c r="K21" i="33"/>
  <c r="J21" i="33"/>
  <c r="I21" i="33"/>
  <c r="H21" i="33"/>
  <c r="G21" i="33"/>
  <c r="F21" i="33"/>
  <c r="E21" i="33"/>
  <c r="D21" i="33"/>
  <c r="C21" i="33"/>
  <c r="B21" i="33"/>
  <c r="AL20" i="33"/>
  <c r="AK20" i="33"/>
  <c r="AJ20" i="33"/>
  <c r="AI20" i="33"/>
  <c r="AH20" i="33"/>
  <c r="AG20" i="33"/>
  <c r="AF20" i="33"/>
  <c r="AE20" i="33"/>
  <c r="AD20" i="33"/>
  <c r="AC20" i="33"/>
  <c r="AB20" i="33"/>
  <c r="AA20" i="33"/>
  <c r="Z20" i="33"/>
  <c r="Y20" i="33"/>
  <c r="X20" i="33"/>
  <c r="W20" i="33"/>
  <c r="V20" i="33"/>
  <c r="U20" i="33"/>
  <c r="T20" i="33"/>
  <c r="S20" i="33"/>
  <c r="R20" i="33"/>
  <c r="Q20" i="33"/>
  <c r="P20" i="33"/>
  <c r="O20" i="33"/>
  <c r="N20" i="33"/>
  <c r="M20" i="33"/>
  <c r="L20" i="33"/>
  <c r="K20" i="33"/>
  <c r="J20" i="33"/>
  <c r="I20" i="33"/>
  <c r="H20" i="33"/>
  <c r="G20" i="33"/>
  <c r="F20" i="33"/>
  <c r="E20" i="33"/>
  <c r="D20" i="33"/>
  <c r="C20" i="33"/>
  <c r="B20" i="33"/>
  <c r="AL19" i="33"/>
  <c r="AK19" i="33"/>
  <c r="AJ19" i="33"/>
  <c r="AI19" i="33"/>
  <c r="AH19" i="33"/>
  <c r="AG19" i="33"/>
  <c r="AF19" i="33"/>
  <c r="AE19" i="33"/>
  <c r="AD19" i="33"/>
  <c r="AC19" i="33"/>
  <c r="AB19" i="33"/>
  <c r="AA19" i="33"/>
  <c r="Z19" i="33"/>
  <c r="Y19" i="33"/>
  <c r="X19" i="33"/>
  <c r="W19" i="33"/>
  <c r="V19" i="33"/>
  <c r="U19" i="33"/>
  <c r="T19" i="33"/>
  <c r="S19" i="33"/>
  <c r="R19" i="33"/>
  <c r="Q19" i="33"/>
  <c r="P19" i="33"/>
  <c r="O19" i="33"/>
  <c r="N19" i="33"/>
  <c r="M19" i="33"/>
  <c r="L19" i="33"/>
  <c r="K19" i="33"/>
  <c r="J19" i="33"/>
  <c r="I19" i="33"/>
  <c r="H19" i="33"/>
  <c r="G19" i="33"/>
  <c r="F19" i="33"/>
  <c r="E19" i="33"/>
  <c r="D19" i="33"/>
  <c r="C19" i="33"/>
  <c r="B19" i="33"/>
  <c r="A193" i="18"/>
  <c r="A192" i="18"/>
  <c r="A191" i="18"/>
  <c r="A190" i="18"/>
  <c r="A189" i="18"/>
  <c r="A188" i="18"/>
  <c r="A187" i="18"/>
  <c r="A186" i="18"/>
  <c r="H185" i="18"/>
  <c r="G185" i="18"/>
  <c r="F185" i="18"/>
  <c r="E185" i="18"/>
  <c r="D185" i="18"/>
  <c r="C185" i="18"/>
  <c r="B185" i="18"/>
  <c r="A182" i="18"/>
  <c r="A181" i="18"/>
  <c r="A180" i="18"/>
  <c r="A179" i="18"/>
  <c r="A178" i="18"/>
  <c r="A177" i="18"/>
  <c r="A176" i="18"/>
  <c r="A175" i="18"/>
  <c r="H174" i="18"/>
  <c r="G174" i="18"/>
  <c r="F174" i="18"/>
  <c r="E174" i="18"/>
  <c r="D174" i="18"/>
  <c r="C174" i="18"/>
  <c r="B174" i="18"/>
  <c r="A170" i="18"/>
  <c r="A169" i="18"/>
  <c r="A168" i="18"/>
  <c r="A167" i="18"/>
  <c r="A166" i="18"/>
  <c r="A165" i="18"/>
  <c r="A164" i="18"/>
  <c r="A163" i="18"/>
  <c r="H162" i="18"/>
  <c r="G162" i="18"/>
  <c r="F162" i="18"/>
  <c r="E162" i="18"/>
  <c r="D162" i="18"/>
  <c r="C162" i="18"/>
  <c r="B162" i="18"/>
  <c r="A158" i="18"/>
  <c r="A157" i="18"/>
  <c r="A156" i="18"/>
  <c r="A155" i="18"/>
  <c r="A154" i="18"/>
  <c r="A153" i="18"/>
  <c r="A152" i="18"/>
  <c r="A151" i="18"/>
  <c r="H150" i="18"/>
  <c r="G150" i="18"/>
  <c r="F150" i="18"/>
  <c r="E150" i="18"/>
  <c r="D150" i="18"/>
  <c r="C150" i="18"/>
  <c r="B150" i="18"/>
  <c r="A147" i="18"/>
  <c r="A146" i="18"/>
  <c r="A145" i="18"/>
  <c r="A144" i="18"/>
  <c r="A143" i="18"/>
  <c r="A142" i="18"/>
  <c r="A141" i="18"/>
  <c r="A140" i="18"/>
  <c r="H139" i="18"/>
  <c r="G139" i="18"/>
  <c r="F139" i="18"/>
  <c r="E139" i="18"/>
  <c r="D139" i="18"/>
  <c r="C139" i="18"/>
  <c r="B139" i="18"/>
  <c r="A135" i="18"/>
  <c r="A134" i="18"/>
  <c r="A133" i="18"/>
  <c r="A132" i="18"/>
  <c r="A131" i="18"/>
  <c r="A130" i="18"/>
  <c r="A129" i="18"/>
  <c r="A128" i="18"/>
  <c r="H127" i="18"/>
  <c r="G127" i="18"/>
  <c r="F127" i="18"/>
  <c r="E127" i="18"/>
  <c r="D127" i="18"/>
  <c r="C127" i="18"/>
  <c r="B127" i="18"/>
  <c r="A124" i="18"/>
  <c r="A123" i="18"/>
  <c r="A122" i="18"/>
  <c r="A121" i="18"/>
  <c r="A120" i="18"/>
  <c r="A119" i="18"/>
  <c r="A118" i="18"/>
  <c r="A117" i="18"/>
  <c r="H116" i="18"/>
  <c r="G116" i="18"/>
  <c r="F116" i="18"/>
  <c r="E116" i="18"/>
  <c r="D116" i="18"/>
  <c r="C116" i="18"/>
  <c r="B116" i="18"/>
  <c r="A113" i="18"/>
  <c r="A112" i="18"/>
  <c r="A111" i="18"/>
  <c r="A110" i="18"/>
  <c r="A109" i="18"/>
  <c r="A108" i="18"/>
  <c r="A107" i="18"/>
  <c r="A106" i="18"/>
  <c r="H105" i="18"/>
  <c r="G105" i="18"/>
  <c r="F105" i="18"/>
  <c r="E105" i="18"/>
  <c r="D105" i="18"/>
  <c r="C105" i="18"/>
  <c r="B105" i="18"/>
  <c r="A102" i="18"/>
  <c r="A101" i="18"/>
  <c r="A100" i="18"/>
  <c r="A99" i="18"/>
  <c r="A98" i="18"/>
  <c r="A97" i="18"/>
  <c r="A96" i="18"/>
  <c r="A95" i="18"/>
  <c r="H94" i="18"/>
  <c r="G94" i="18"/>
  <c r="F94" i="18"/>
  <c r="E94" i="18"/>
  <c r="D94" i="18"/>
  <c r="C94" i="18"/>
  <c r="B94" i="18"/>
  <c r="A91" i="18"/>
  <c r="A90" i="18"/>
  <c r="A89" i="18"/>
  <c r="A88" i="18"/>
  <c r="A87" i="18"/>
  <c r="A86" i="18"/>
  <c r="A85" i="18"/>
  <c r="A84" i="18"/>
  <c r="H83" i="18"/>
  <c r="G83" i="18"/>
  <c r="F83" i="18"/>
  <c r="E83" i="18"/>
  <c r="D83" i="18"/>
  <c r="C83" i="18"/>
  <c r="B83" i="18"/>
  <c r="A80" i="18"/>
  <c r="A79" i="18"/>
  <c r="A78" i="18"/>
  <c r="A77" i="18"/>
  <c r="A76" i="18"/>
  <c r="A75" i="18"/>
  <c r="A74" i="18"/>
  <c r="A73" i="18"/>
  <c r="H72" i="18"/>
  <c r="G72" i="18"/>
  <c r="F72" i="18"/>
  <c r="E72" i="18"/>
  <c r="D72" i="18"/>
  <c r="C72" i="18"/>
  <c r="B72" i="18"/>
  <c r="A69" i="18"/>
  <c r="A68" i="18"/>
  <c r="A67" i="18"/>
  <c r="A66" i="18"/>
  <c r="A65" i="18"/>
  <c r="A64" i="18"/>
  <c r="A63" i="18"/>
  <c r="A62" i="18"/>
  <c r="H61" i="18"/>
  <c r="G61" i="18"/>
  <c r="F61" i="18"/>
  <c r="E61" i="18"/>
  <c r="D61" i="18"/>
  <c r="C61" i="18"/>
  <c r="B61" i="18"/>
  <c r="A58" i="18"/>
  <c r="A57" i="18"/>
  <c r="A56" i="18"/>
  <c r="A55" i="18"/>
  <c r="A54" i="18"/>
  <c r="A53" i="18"/>
  <c r="A52" i="18"/>
  <c r="A51" i="18"/>
  <c r="H50" i="18"/>
  <c r="G50" i="18"/>
  <c r="F50" i="18"/>
  <c r="E50" i="18"/>
  <c r="D50" i="18"/>
  <c r="C50" i="18"/>
  <c r="B50" i="18"/>
  <c r="A47" i="18"/>
  <c r="A46" i="18"/>
  <c r="A45" i="18"/>
  <c r="A44" i="18"/>
  <c r="A43" i="18"/>
  <c r="A42" i="18"/>
  <c r="A41" i="18"/>
  <c r="A40" i="18"/>
  <c r="H39" i="18"/>
  <c r="G39" i="18"/>
  <c r="F39" i="18"/>
  <c r="E39" i="18"/>
  <c r="D39" i="18"/>
  <c r="C39" i="18"/>
  <c r="B39" i="18"/>
  <c r="H32" i="18"/>
  <c r="B32" i="18"/>
  <c r="A32" i="18"/>
  <c r="H31" i="18"/>
  <c r="B31" i="18"/>
  <c r="A31" i="18"/>
  <c r="H30" i="18"/>
  <c r="B30" i="18"/>
  <c r="A30" i="18"/>
  <c r="H29" i="18"/>
  <c r="B29" i="18"/>
  <c r="A29" i="18"/>
  <c r="H28" i="18"/>
  <c r="G28" i="18"/>
  <c r="F28" i="18"/>
  <c r="E28" i="18"/>
  <c r="D28" i="18"/>
  <c r="C28" i="18"/>
  <c r="B28" i="18"/>
  <c r="A28" i="18"/>
  <c r="H27" i="18"/>
  <c r="G27" i="18"/>
  <c r="F27" i="18"/>
  <c r="A24" i="18"/>
  <c r="A23" i="18"/>
  <c r="A22" i="18"/>
  <c r="A21" i="18"/>
  <c r="A20" i="18"/>
  <c r="A19" i="18"/>
  <c r="A18" i="18"/>
  <c r="A17" i="18"/>
  <c r="H16" i="18"/>
  <c r="G16" i="18"/>
  <c r="F16" i="18"/>
  <c r="E16" i="18"/>
  <c r="E27" i="18" s="1"/>
  <c r="D16" i="18"/>
  <c r="D27" i="18" s="1"/>
  <c r="C16" i="18"/>
  <c r="C27" i="18" s="1"/>
  <c r="B16" i="18"/>
  <c r="B27" i="18" s="1"/>
  <c r="H5" i="18"/>
  <c r="G5" i="18"/>
  <c r="F5" i="18"/>
  <c r="E5" i="18"/>
  <c r="D5" i="18"/>
  <c r="C5" i="18"/>
  <c r="B5" i="18"/>
  <c r="AN202" i="8"/>
  <c r="AN201" i="8"/>
  <c r="AN200" i="8"/>
  <c r="AN199" i="8"/>
  <c r="AN198" i="8"/>
  <c r="A194" i="8"/>
  <c r="A205" i="8" s="1"/>
  <c r="AN191" i="8"/>
  <c r="AN190" i="8"/>
  <c r="A190" i="8"/>
  <c r="A212" i="8" s="1"/>
  <c r="AN189" i="8"/>
  <c r="A189" i="8"/>
  <c r="A211" i="8" s="1"/>
  <c r="AN188" i="8"/>
  <c r="AN187" i="8"/>
  <c r="A183" i="8"/>
  <c r="AN180" i="8"/>
  <c r="A180" i="8"/>
  <c r="A191" i="8" s="1"/>
  <c r="AN179" i="8"/>
  <c r="A179" i="8"/>
  <c r="AN178" i="8"/>
  <c r="A178" i="8"/>
  <c r="AN177" i="8"/>
  <c r="A177" i="8"/>
  <c r="A188" i="8" s="1"/>
  <c r="AN176" i="8"/>
  <c r="A176" i="8"/>
  <c r="A187" i="8" s="1"/>
  <c r="A172" i="8"/>
  <c r="AN169" i="8"/>
  <c r="AN168" i="8"/>
  <c r="AN167" i="8"/>
  <c r="AN166" i="8"/>
  <c r="AN165" i="8"/>
  <c r="A160" i="8"/>
  <c r="A171" i="8" s="1"/>
  <c r="A182" i="8" s="1"/>
  <c r="A193" i="8" s="1"/>
  <c r="A204" i="8" s="1"/>
  <c r="AN157" i="8"/>
  <c r="AN156" i="8"/>
  <c r="AN155" i="8"/>
  <c r="AN154" i="8"/>
  <c r="AN153" i="8"/>
  <c r="AN145" i="8"/>
  <c r="AN144" i="8"/>
  <c r="AN143" i="8"/>
  <c r="AN142" i="8"/>
  <c r="AN141" i="8"/>
  <c r="AN122" i="8"/>
  <c r="AN121" i="8"/>
  <c r="AN120" i="8"/>
  <c r="AN119" i="8"/>
  <c r="AN118" i="8"/>
  <c r="AN111" i="8"/>
  <c r="AN110" i="8"/>
  <c r="AN109" i="8"/>
  <c r="AN108" i="8"/>
  <c r="AN107" i="8"/>
  <c r="AN100" i="8"/>
  <c r="AN99" i="8"/>
  <c r="AN98" i="8"/>
  <c r="AN97" i="8"/>
  <c r="AN96" i="8"/>
  <c r="AN89" i="8"/>
  <c r="AN88" i="8"/>
  <c r="AN87" i="8"/>
  <c r="AN86" i="8"/>
  <c r="AN85" i="8"/>
  <c r="AN78" i="8"/>
  <c r="AN77" i="8"/>
  <c r="AN76" i="8"/>
  <c r="AN75" i="8"/>
  <c r="AN74" i="8"/>
  <c r="AN67" i="8"/>
  <c r="AN66" i="8"/>
  <c r="AN65" i="8"/>
  <c r="AN64" i="8"/>
  <c r="AN63" i="8"/>
  <c r="AN56" i="8"/>
  <c r="AN55" i="8"/>
  <c r="AN54" i="8"/>
  <c r="AN53" i="8"/>
  <c r="AN52" i="8"/>
  <c r="AN45" i="8"/>
  <c r="A45" i="8"/>
  <c r="A56" i="8" s="1"/>
  <c r="A67" i="8" s="1"/>
  <c r="A78" i="8" s="1"/>
  <c r="A89" i="8" s="1"/>
  <c r="A100" i="8" s="1"/>
  <c r="A111" i="8" s="1"/>
  <c r="A122" i="8" s="1"/>
  <c r="A134" i="8" s="1"/>
  <c r="A145" i="8" s="1"/>
  <c r="A157" i="8" s="1"/>
  <c r="A169" i="8" s="1"/>
  <c r="AN44" i="8"/>
  <c r="AN43" i="8"/>
  <c r="AN42" i="8"/>
  <c r="AN41" i="8"/>
  <c r="A41" i="8"/>
  <c r="A52" i="8" s="1"/>
  <c r="A63" i="8" s="1"/>
  <c r="A74" i="8" s="1"/>
  <c r="A85" i="8" s="1"/>
  <c r="A96" i="8" s="1"/>
  <c r="A107" i="8" s="1"/>
  <c r="A118" i="8" s="1"/>
  <c r="A130" i="8" s="1"/>
  <c r="A141" i="8" s="1"/>
  <c r="A153" i="8" s="1"/>
  <c r="A165" i="8" s="1"/>
  <c r="AN34" i="8"/>
  <c r="A34" i="8"/>
  <c r="AN33" i="8"/>
  <c r="A33" i="8"/>
  <c r="A44" i="8" s="1"/>
  <c r="A55" i="8" s="1"/>
  <c r="A66" i="8" s="1"/>
  <c r="A77" i="8" s="1"/>
  <c r="A88" i="8" s="1"/>
  <c r="A99" i="8" s="1"/>
  <c r="A110" i="8" s="1"/>
  <c r="A121" i="8" s="1"/>
  <c r="A133" i="8" s="1"/>
  <c r="A144" i="8" s="1"/>
  <c r="A156" i="8" s="1"/>
  <c r="A168" i="8" s="1"/>
  <c r="AN32" i="8"/>
  <c r="AN31" i="8"/>
  <c r="AN30" i="8"/>
  <c r="A30" i="8"/>
  <c r="A24" i="8"/>
  <c r="A37" i="8" s="1"/>
  <c r="A48" i="8" s="1"/>
  <c r="A59" i="8" s="1"/>
  <c r="A70" i="8" s="1"/>
  <c r="A81" i="8" s="1"/>
  <c r="A92" i="8" s="1"/>
  <c r="A103" i="8" s="1"/>
  <c r="A114" i="8" s="1"/>
  <c r="A125" i="8" s="1"/>
  <c r="A137" i="8" s="1"/>
  <c r="A148" i="8" s="1"/>
  <c r="A159" i="8" s="1"/>
  <c r="A170" i="8" s="1"/>
  <c r="A181" i="8" s="1"/>
  <c r="A192" i="8" s="1"/>
  <c r="A203" i="8" s="1"/>
  <c r="A23" i="8"/>
  <c r="A36" i="8" s="1"/>
  <c r="A47" i="8" s="1"/>
  <c r="A58" i="8" s="1"/>
  <c r="A69" i="8" s="1"/>
  <c r="A80" i="8" s="1"/>
  <c r="A91" i="8" s="1"/>
  <c r="A102" i="8" s="1"/>
  <c r="A113" i="8" s="1"/>
  <c r="A124" i="8" s="1"/>
  <c r="A136" i="8" s="1"/>
  <c r="A147" i="8" s="1"/>
  <c r="A158" i="8" s="1"/>
  <c r="A22" i="8"/>
  <c r="A35" i="8" s="1"/>
  <c r="A46" i="8" s="1"/>
  <c r="A57" i="8" s="1"/>
  <c r="A68" i="8" s="1"/>
  <c r="A79" i="8" s="1"/>
  <c r="A90" i="8" s="1"/>
  <c r="A101" i="8" s="1"/>
  <c r="A112" i="8" s="1"/>
  <c r="A123" i="8" s="1"/>
  <c r="A135" i="8" s="1"/>
  <c r="A146" i="8" s="1"/>
  <c r="AN21" i="8"/>
  <c r="A21" i="8"/>
  <c r="AN20" i="8"/>
  <c r="A20" i="8"/>
  <c r="AN19" i="8"/>
  <c r="A19" i="8"/>
  <c r="A32" i="8" s="1"/>
  <c r="A43" i="8" s="1"/>
  <c r="A54" i="8" s="1"/>
  <c r="A65" i="8" s="1"/>
  <c r="A76" i="8" s="1"/>
  <c r="A87" i="8" s="1"/>
  <c r="A98" i="8" s="1"/>
  <c r="A109" i="8" s="1"/>
  <c r="A120" i="8" s="1"/>
  <c r="A132" i="8" s="1"/>
  <c r="A143" i="8" s="1"/>
  <c r="A155" i="8" s="1"/>
  <c r="A167" i="8" s="1"/>
  <c r="AN18" i="8"/>
  <c r="A18" i="8"/>
  <c r="A31" i="8" s="1"/>
  <c r="A42" i="8" s="1"/>
  <c r="A53" i="8" s="1"/>
  <c r="A64" i="8" s="1"/>
  <c r="A75" i="8" s="1"/>
  <c r="A86" i="8" s="1"/>
  <c r="A97" i="8" s="1"/>
  <c r="A108" i="8" s="1"/>
  <c r="A119" i="8" s="1"/>
  <c r="A131" i="8" s="1"/>
  <c r="A142" i="8" s="1"/>
  <c r="A154" i="8" s="1"/>
  <c r="A166" i="8" s="1"/>
  <c r="AN17" i="8"/>
  <c r="A17" i="8"/>
  <c r="AN10" i="8"/>
  <c r="AN9" i="8"/>
  <c r="AN8" i="8"/>
  <c r="AN7" i="8"/>
  <c r="AN6" i="8"/>
  <c r="N184" i="16"/>
  <c r="M184" i="16"/>
  <c r="L184" i="16"/>
  <c r="K184" i="16"/>
  <c r="J184" i="16"/>
  <c r="H184" i="16"/>
  <c r="G184" i="16"/>
  <c r="F184" i="16"/>
  <c r="E184" i="16"/>
  <c r="D184" i="16"/>
  <c r="C184" i="16"/>
  <c r="O183" i="16"/>
  <c r="I183" i="16"/>
  <c r="O182" i="16"/>
  <c r="I182" i="16"/>
  <c r="O181" i="16"/>
  <c r="I181" i="16"/>
  <c r="O180" i="16"/>
  <c r="I180" i="16"/>
  <c r="O179" i="16"/>
  <c r="I179" i="16"/>
  <c r="T170" i="16"/>
  <c r="R170" i="16"/>
  <c r="Q170" i="16"/>
  <c r="P170" i="16"/>
  <c r="O170" i="16"/>
  <c r="N170" i="16"/>
  <c r="M170" i="16"/>
  <c r="L170" i="16"/>
  <c r="J170" i="16"/>
  <c r="I170" i="16"/>
  <c r="H170" i="16"/>
  <c r="G170" i="16"/>
  <c r="F170" i="16"/>
  <c r="E170" i="16"/>
  <c r="D170" i="16"/>
  <c r="C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D169" i="16"/>
  <c r="C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D168" i="16"/>
  <c r="C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D167" i="16"/>
  <c r="C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D166" i="16"/>
  <c r="C166" i="16"/>
  <c r="K159" i="16"/>
  <c r="J159" i="16"/>
  <c r="I159" i="16"/>
  <c r="H159" i="16"/>
  <c r="G159" i="16"/>
  <c r="F159" i="16"/>
  <c r="E159" i="16"/>
  <c r="D159" i="16"/>
  <c r="B159" i="16"/>
  <c r="K158" i="16"/>
  <c r="J158" i="16"/>
  <c r="I158" i="16"/>
  <c r="H158" i="16"/>
  <c r="G158" i="16"/>
  <c r="F158" i="16"/>
  <c r="E158" i="16"/>
  <c r="D158" i="16"/>
  <c r="B158" i="16"/>
  <c r="K157" i="16"/>
  <c r="J157" i="16"/>
  <c r="I157" i="16"/>
  <c r="H157" i="16"/>
  <c r="G157" i="16"/>
  <c r="F157" i="16"/>
  <c r="E157" i="16"/>
  <c r="D157" i="16"/>
  <c r="B157" i="16"/>
  <c r="K156" i="16"/>
  <c r="J156" i="16"/>
  <c r="I156" i="16"/>
  <c r="H156" i="16"/>
  <c r="G156" i="16"/>
  <c r="F156" i="16"/>
  <c r="E156" i="16"/>
  <c r="D156" i="16"/>
  <c r="B156" i="16"/>
  <c r="K155" i="16"/>
  <c r="J155" i="16"/>
  <c r="I155" i="16"/>
  <c r="H155" i="16"/>
  <c r="G155" i="16"/>
  <c r="F155" i="16"/>
  <c r="E155" i="16"/>
  <c r="D155" i="16"/>
  <c r="A154" i="16"/>
  <c r="A153" i="16"/>
  <c r="K151" i="16"/>
  <c r="J151" i="16"/>
  <c r="I151" i="16"/>
  <c r="H151" i="16"/>
  <c r="G151" i="16"/>
  <c r="F151" i="16"/>
  <c r="E151" i="16"/>
  <c r="D151" i="16"/>
  <c r="B151" i="16"/>
  <c r="K150" i="16"/>
  <c r="J150" i="16"/>
  <c r="I150" i="16"/>
  <c r="H150" i="16"/>
  <c r="G150" i="16"/>
  <c r="F150" i="16"/>
  <c r="E150" i="16"/>
  <c r="D150" i="16"/>
  <c r="B150" i="16"/>
  <c r="K149" i="16"/>
  <c r="J149" i="16"/>
  <c r="I149" i="16"/>
  <c r="H149" i="16"/>
  <c r="G149" i="16"/>
  <c r="F149" i="16"/>
  <c r="E149" i="16"/>
  <c r="D149" i="16"/>
  <c r="B149" i="16"/>
  <c r="K148" i="16"/>
  <c r="J148" i="16"/>
  <c r="I148" i="16"/>
  <c r="H148" i="16"/>
  <c r="G148" i="16"/>
  <c r="F148" i="16"/>
  <c r="E148" i="16"/>
  <c r="D148" i="16"/>
  <c r="B148" i="16"/>
  <c r="K147" i="16"/>
  <c r="J147" i="16"/>
  <c r="I147" i="16"/>
  <c r="H147" i="16"/>
  <c r="G147" i="16"/>
  <c r="F147" i="16"/>
  <c r="E147" i="16"/>
  <c r="D147" i="16"/>
  <c r="A146" i="16"/>
  <c r="A145" i="16"/>
  <c r="K143" i="16"/>
  <c r="J143" i="16"/>
  <c r="I143" i="16"/>
  <c r="H143" i="16"/>
  <c r="G143" i="16"/>
  <c r="F143" i="16"/>
  <c r="E143" i="16"/>
  <c r="D143" i="16"/>
  <c r="B143" i="16"/>
  <c r="K142" i="16"/>
  <c r="J142" i="16"/>
  <c r="I142" i="16"/>
  <c r="H142" i="16"/>
  <c r="G142" i="16"/>
  <c r="F142" i="16"/>
  <c r="E142" i="16"/>
  <c r="D142" i="16"/>
  <c r="B142" i="16"/>
  <c r="K141" i="16"/>
  <c r="J141" i="16"/>
  <c r="I141" i="16"/>
  <c r="H141" i="16"/>
  <c r="G141" i="16"/>
  <c r="F141" i="16"/>
  <c r="E141" i="16"/>
  <c r="D141" i="16"/>
  <c r="B141" i="16"/>
  <c r="K140" i="16"/>
  <c r="J140" i="16"/>
  <c r="I140" i="16"/>
  <c r="H140" i="16"/>
  <c r="G140" i="16"/>
  <c r="F140" i="16"/>
  <c r="E140" i="16"/>
  <c r="D140" i="16"/>
  <c r="B140" i="16"/>
  <c r="K139" i="16"/>
  <c r="J139" i="16"/>
  <c r="I139" i="16"/>
  <c r="H139" i="16"/>
  <c r="G139" i="16"/>
  <c r="F139" i="16"/>
  <c r="E139" i="16"/>
  <c r="D139" i="16"/>
  <c r="A137" i="16"/>
  <c r="K135" i="16"/>
  <c r="J135" i="16"/>
  <c r="I135" i="16"/>
  <c r="H135" i="16"/>
  <c r="G135" i="16"/>
  <c r="F135" i="16"/>
  <c r="E135" i="16"/>
  <c r="D135" i="16"/>
  <c r="B135" i="16"/>
  <c r="A135" i="16"/>
  <c r="K134" i="16"/>
  <c r="J134" i="16"/>
  <c r="I134" i="16"/>
  <c r="H134" i="16"/>
  <c r="G134" i="16"/>
  <c r="F134" i="16"/>
  <c r="E134" i="16"/>
  <c r="D134" i="16"/>
  <c r="B134" i="16"/>
  <c r="A134" i="16"/>
  <c r="K133" i="16"/>
  <c r="J133" i="16"/>
  <c r="I133" i="16"/>
  <c r="H133" i="16"/>
  <c r="G133" i="16"/>
  <c r="F133" i="16"/>
  <c r="E133" i="16"/>
  <c r="D133" i="16"/>
  <c r="B133" i="16"/>
  <c r="A133" i="16"/>
  <c r="K132" i="16"/>
  <c r="J132" i="16"/>
  <c r="I132" i="16"/>
  <c r="H132" i="16"/>
  <c r="G132" i="16"/>
  <c r="F132" i="16"/>
  <c r="E132" i="16"/>
  <c r="D132" i="16"/>
  <c r="B132" i="16"/>
  <c r="A132" i="16"/>
  <c r="K131" i="16"/>
  <c r="J131" i="16"/>
  <c r="I131" i="16"/>
  <c r="H131" i="16"/>
  <c r="G131" i="16"/>
  <c r="F131" i="16"/>
  <c r="E131" i="16"/>
  <c r="D131" i="16"/>
  <c r="A131" i="16"/>
  <c r="A130" i="16"/>
  <c r="A129" i="16"/>
  <c r="K127" i="16"/>
  <c r="J127" i="16"/>
  <c r="I127" i="16"/>
  <c r="H127" i="16"/>
  <c r="G127" i="16"/>
  <c r="F127" i="16"/>
  <c r="E127" i="16"/>
  <c r="D127" i="16"/>
  <c r="B127" i="16"/>
  <c r="A127" i="16"/>
  <c r="K126" i="16"/>
  <c r="J126" i="16"/>
  <c r="I126" i="16"/>
  <c r="H126" i="16"/>
  <c r="G126" i="16"/>
  <c r="F126" i="16"/>
  <c r="E126" i="16"/>
  <c r="D126" i="16"/>
  <c r="B126" i="16"/>
  <c r="A126" i="16"/>
  <c r="K125" i="16"/>
  <c r="J125" i="16"/>
  <c r="I125" i="16"/>
  <c r="H125" i="16"/>
  <c r="G125" i="16"/>
  <c r="F125" i="16"/>
  <c r="E125" i="16"/>
  <c r="D125" i="16"/>
  <c r="B125" i="16"/>
  <c r="A125" i="16"/>
  <c r="K124" i="16"/>
  <c r="J124" i="16"/>
  <c r="I124" i="16"/>
  <c r="H124" i="16"/>
  <c r="G124" i="16"/>
  <c r="F124" i="16"/>
  <c r="E124" i="16"/>
  <c r="D124" i="16"/>
  <c r="B124" i="16"/>
  <c r="A124" i="16"/>
  <c r="K123" i="16"/>
  <c r="J123" i="16"/>
  <c r="I123" i="16"/>
  <c r="H123" i="16"/>
  <c r="G123" i="16"/>
  <c r="F123" i="16"/>
  <c r="E123" i="16"/>
  <c r="D123" i="16"/>
  <c r="A123" i="16"/>
  <c r="A122" i="16"/>
  <c r="A121" i="16"/>
  <c r="K118" i="16"/>
  <c r="J118" i="16"/>
  <c r="I118" i="16"/>
  <c r="H118" i="16"/>
  <c r="G118" i="16"/>
  <c r="F118" i="16"/>
  <c r="E118" i="16"/>
  <c r="D118" i="16"/>
  <c r="K117" i="16"/>
  <c r="J117" i="16"/>
  <c r="I117" i="16"/>
  <c r="H117" i="16"/>
  <c r="G117" i="16"/>
  <c r="F117" i="16"/>
  <c r="E117" i="16"/>
  <c r="D117" i="16"/>
  <c r="K116" i="16"/>
  <c r="J116" i="16"/>
  <c r="I116" i="16"/>
  <c r="H116" i="16"/>
  <c r="G116" i="16"/>
  <c r="F116" i="16"/>
  <c r="E116" i="16"/>
  <c r="D116" i="16"/>
  <c r="K115" i="16"/>
  <c r="J115" i="16"/>
  <c r="I115" i="16"/>
  <c r="H115" i="16"/>
  <c r="G115" i="16"/>
  <c r="F115" i="16"/>
  <c r="E115" i="16"/>
  <c r="D115" i="16"/>
  <c r="K114" i="16"/>
  <c r="J114" i="16"/>
  <c r="I114" i="16"/>
  <c r="H114" i="16"/>
  <c r="G114" i="16"/>
  <c r="F114" i="16"/>
  <c r="E114" i="16"/>
  <c r="D114" i="16"/>
  <c r="K113" i="16"/>
  <c r="J113" i="16"/>
  <c r="I113" i="16"/>
  <c r="H113" i="16"/>
  <c r="G113" i="16"/>
  <c r="F113" i="16"/>
  <c r="E113" i="16"/>
  <c r="D113" i="16"/>
  <c r="K112" i="16"/>
  <c r="J112" i="16"/>
  <c r="I112" i="16"/>
  <c r="H112" i="16"/>
  <c r="G112" i="16"/>
  <c r="F112" i="16"/>
  <c r="E112" i="16"/>
  <c r="D112" i="16"/>
  <c r="K110" i="16"/>
  <c r="J110" i="16"/>
  <c r="I110" i="16"/>
  <c r="H110" i="16"/>
  <c r="G110" i="16"/>
  <c r="F110" i="16"/>
  <c r="E110" i="16"/>
  <c r="D110" i="16"/>
  <c r="K109" i="16"/>
  <c r="J109" i="16"/>
  <c r="I109" i="16"/>
  <c r="H109" i="16"/>
  <c r="G109" i="16"/>
  <c r="F109" i="16"/>
  <c r="E109" i="16"/>
  <c r="D109" i="16"/>
  <c r="K108" i="16"/>
  <c r="J108" i="16"/>
  <c r="I108" i="16"/>
  <c r="H108" i="16"/>
  <c r="G108" i="16"/>
  <c r="F108" i="16"/>
  <c r="E108" i="16"/>
  <c r="D108" i="16"/>
  <c r="K107" i="16"/>
  <c r="J107" i="16"/>
  <c r="I107" i="16"/>
  <c r="H107" i="16"/>
  <c r="G107" i="16"/>
  <c r="F107" i="16"/>
  <c r="E107" i="16"/>
  <c r="D107" i="16"/>
  <c r="K106" i="16"/>
  <c r="J106" i="16"/>
  <c r="I106" i="16"/>
  <c r="H106" i="16"/>
  <c r="G106" i="16"/>
  <c r="F106" i="16"/>
  <c r="E106" i="16"/>
  <c r="D106" i="16"/>
  <c r="K105" i="16"/>
  <c r="J105" i="16"/>
  <c r="I105" i="16"/>
  <c r="H105" i="16"/>
  <c r="G105" i="16"/>
  <c r="F105" i="16"/>
  <c r="E105" i="16"/>
  <c r="D105" i="16"/>
  <c r="K104" i="16"/>
  <c r="J104" i="16"/>
  <c r="I104" i="16"/>
  <c r="H104" i="16"/>
  <c r="G104" i="16"/>
  <c r="F104" i="16"/>
  <c r="E104" i="16"/>
  <c r="D104" i="16"/>
  <c r="K102" i="16"/>
  <c r="J102" i="16"/>
  <c r="I102" i="16"/>
  <c r="H102" i="16"/>
  <c r="G102" i="16"/>
  <c r="F102" i="16"/>
  <c r="E102" i="16"/>
  <c r="D102" i="16"/>
  <c r="K101" i="16"/>
  <c r="J101" i="16"/>
  <c r="I101" i="16"/>
  <c r="H101" i="16"/>
  <c r="G101" i="16"/>
  <c r="F101" i="16"/>
  <c r="E101" i="16"/>
  <c r="D101" i="16"/>
  <c r="K100" i="16"/>
  <c r="J100" i="16"/>
  <c r="I100" i="16"/>
  <c r="H100" i="16"/>
  <c r="G100" i="16"/>
  <c r="F100" i="16"/>
  <c r="E100" i="16"/>
  <c r="D100" i="16"/>
  <c r="K99" i="16"/>
  <c r="J99" i="16"/>
  <c r="I99" i="16"/>
  <c r="H99" i="16"/>
  <c r="G99" i="16"/>
  <c r="F99" i="16"/>
  <c r="E99" i="16"/>
  <c r="D99" i="16"/>
  <c r="K98" i="16"/>
  <c r="J98" i="16"/>
  <c r="I98" i="16"/>
  <c r="H98" i="16"/>
  <c r="G98" i="16"/>
  <c r="F98" i="16"/>
  <c r="E98" i="16"/>
  <c r="D98" i="16"/>
  <c r="K97" i="16"/>
  <c r="J97" i="16"/>
  <c r="I97" i="16"/>
  <c r="H97" i="16"/>
  <c r="G97" i="16"/>
  <c r="F97" i="16"/>
  <c r="E97" i="16"/>
  <c r="D97" i="16"/>
  <c r="K96" i="16"/>
  <c r="J96" i="16"/>
  <c r="I96" i="16"/>
  <c r="H96" i="16"/>
  <c r="G96" i="16"/>
  <c r="F96" i="16"/>
  <c r="E96" i="16"/>
  <c r="D96" i="16"/>
  <c r="K94" i="16"/>
  <c r="J94" i="16"/>
  <c r="I94" i="16"/>
  <c r="H94" i="16"/>
  <c r="G94" i="16"/>
  <c r="F94" i="16"/>
  <c r="E94" i="16"/>
  <c r="D94" i="16"/>
  <c r="K93" i="16"/>
  <c r="J93" i="16"/>
  <c r="I93" i="16"/>
  <c r="H93" i="16"/>
  <c r="G93" i="16"/>
  <c r="F93" i="16"/>
  <c r="E93" i="16"/>
  <c r="D93" i="16"/>
  <c r="K92" i="16"/>
  <c r="J92" i="16"/>
  <c r="I92" i="16"/>
  <c r="H92" i="16"/>
  <c r="G92" i="16"/>
  <c r="F92" i="16"/>
  <c r="E92" i="16"/>
  <c r="D92" i="16"/>
  <c r="K91" i="16"/>
  <c r="J91" i="16"/>
  <c r="I91" i="16"/>
  <c r="H91" i="16"/>
  <c r="G91" i="16"/>
  <c r="F91" i="16"/>
  <c r="E91" i="16"/>
  <c r="D91" i="16"/>
  <c r="K90" i="16"/>
  <c r="J90" i="16"/>
  <c r="I90" i="16"/>
  <c r="H90" i="16"/>
  <c r="G90" i="16"/>
  <c r="F90" i="16"/>
  <c r="E90" i="16"/>
  <c r="D90" i="16"/>
  <c r="K89" i="16"/>
  <c r="J89" i="16"/>
  <c r="I89" i="16"/>
  <c r="H89" i="16"/>
  <c r="G89" i="16"/>
  <c r="F89" i="16"/>
  <c r="E89" i="16"/>
  <c r="D89" i="16"/>
  <c r="K88" i="16"/>
  <c r="J88" i="16"/>
  <c r="I88" i="16"/>
  <c r="H88" i="16"/>
  <c r="G88" i="16"/>
  <c r="F88" i="16"/>
  <c r="E88" i="16"/>
  <c r="D88" i="16"/>
  <c r="K86" i="16"/>
  <c r="J86" i="16"/>
  <c r="I86" i="16"/>
  <c r="H86" i="16"/>
  <c r="G86" i="16"/>
  <c r="F86" i="16"/>
  <c r="E86" i="16"/>
  <c r="D86" i="16"/>
  <c r="K85" i="16"/>
  <c r="J85" i="16"/>
  <c r="I85" i="16"/>
  <c r="H85" i="16"/>
  <c r="G85" i="16"/>
  <c r="F85" i="16"/>
  <c r="E85" i="16"/>
  <c r="D85" i="16"/>
  <c r="K84" i="16"/>
  <c r="J84" i="16"/>
  <c r="I84" i="16"/>
  <c r="H84" i="16"/>
  <c r="G84" i="16"/>
  <c r="F84" i="16"/>
  <c r="E84" i="16"/>
  <c r="D84" i="16"/>
  <c r="K83" i="16"/>
  <c r="J83" i="16"/>
  <c r="I83" i="16"/>
  <c r="H83" i="16"/>
  <c r="G83" i="16"/>
  <c r="F83" i="16"/>
  <c r="E83" i="16"/>
  <c r="D83" i="16"/>
  <c r="K82" i="16"/>
  <c r="J82" i="16"/>
  <c r="I82" i="16"/>
  <c r="H82" i="16"/>
  <c r="G82" i="16"/>
  <c r="F82" i="16"/>
  <c r="E82" i="16"/>
  <c r="D82" i="16"/>
  <c r="K81" i="16"/>
  <c r="J81" i="16"/>
  <c r="I81" i="16"/>
  <c r="H81" i="16"/>
  <c r="G81" i="16"/>
  <c r="F81" i="16"/>
  <c r="E81" i="16"/>
  <c r="D81" i="16"/>
  <c r="K80" i="16"/>
  <c r="J80" i="16"/>
  <c r="I80" i="16"/>
  <c r="H80" i="16"/>
  <c r="G80" i="16"/>
  <c r="F80" i="16"/>
  <c r="E80" i="16"/>
  <c r="D80" i="16"/>
  <c r="K79" i="16"/>
  <c r="J79" i="16"/>
  <c r="I79" i="16"/>
  <c r="H79" i="16"/>
  <c r="G79" i="16"/>
  <c r="F79" i="16"/>
  <c r="E79" i="16"/>
  <c r="D79" i="16"/>
  <c r="S76" i="16"/>
  <c r="R76" i="16"/>
  <c r="Q76" i="16"/>
  <c r="P76" i="16"/>
  <c r="O76" i="16"/>
  <c r="N76" i="16"/>
  <c r="M76" i="16"/>
  <c r="S75" i="16"/>
  <c r="R75" i="16"/>
  <c r="Q75" i="16"/>
  <c r="P75" i="16"/>
  <c r="O75" i="16"/>
  <c r="N75" i="16"/>
  <c r="M75" i="16"/>
  <c r="S74" i="16"/>
  <c r="R74" i="16"/>
  <c r="Q74" i="16"/>
  <c r="P74" i="16"/>
  <c r="O74" i="16"/>
  <c r="N74" i="16"/>
  <c r="M74" i="16"/>
  <c r="S73" i="16"/>
  <c r="R73" i="16"/>
  <c r="Q73" i="16"/>
  <c r="P73" i="16"/>
  <c r="O73" i="16"/>
  <c r="N73" i="16"/>
  <c r="M73" i="16"/>
  <c r="S72" i="16"/>
  <c r="R72" i="16"/>
  <c r="Q72" i="16"/>
  <c r="P72" i="16"/>
  <c r="O72" i="16"/>
  <c r="N72" i="16"/>
  <c r="M72" i="16"/>
  <c r="S71" i="16"/>
  <c r="R71" i="16"/>
  <c r="Q71" i="16"/>
  <c r="P71" i="16"/>
  <c r="O71" i="16"/>
  <c r="N71" i="16"/>
  <c r="M71" i="16"/>
  <c r="S70" i="16"/>
  <c r="R70" i="16"/>
  <c r="Q70" i="16"/>
  <c r="P70" i="16"/>
  <c r="O70" i="16"/>
  <c r="N70" i="16"/>
  <c r="M70" i="16"/>
  <c r="S69" i="16"/>
  <c r="R69" i="16"/>
  <c r="Q69" i="16"/>
  <c r="P69" i="16"/>
  <c r="O69" i="16"/>
  <c r="N69" i="16"/>
  <c r="M69" i="16"/>
  <c r="S67" i="16"/>
  <c r="R67" i="16"/>
  <c r="Q67" i="16"/>
  <c r="P67" i="16"/>
  <c r="O67" i="16"/>
  <c r="N67" i="16"/>
  <c r="M67" i="16"/>
  <c r="S66" i="16"/>
  <c r="R66" i="16"/>
  <c r="Q66" i="16"/>
  <c r="P66" i="16"/>
  <c r="O66" i="16"/>
  <c r="N66" i="16"/>
  <c r="M66" i="16"/>
  <c r="S65" i="16"/>
  <c r="R65" i="16"/>
  <c r="Q65" i="16"/>
  <c r="P65" i="16"/>
  <c r="O65" i="16"/>
  <c r="N65" i="16"/>
  <c r="M65" i="16"/>
  <c r="S64" i="16"/>
  <c r="R64" i="16"/>
  <c r="Q64" i="16"/>
  <c r="P64" i="16"/>
  <c r="O64" i="16"/>
  <c r="N64" i="16"/>
  <c r="M64" i="16"/>
  <c r="S63" i="16"/>
  <c r="R63" i="16"/>
  <c r="Q63" i="16"/>
  <c r="P63" i="16"/>
  <c r="O63" i="16"/>
  <c r="N63" i="16"/>
  <c r="M63" i="16"/>
  <c r="S62" i="16"/>
  <c r="R62" i="16"/>
  <c r="Q62" i="16"/>
  <c r="P62" i="16"/>
  <c r="O62" i="16"/>
  <c r="N62" i="16"/>
  <c r="M62" i="16"/>
  <c r="S61" i="16"/>
  <c r="R61" i="16"/>
  <c r="Q61" i="16"/>
  <c r="P61" i="16"/>
  <c r="O61" i="16"/>
  <c r="N61" i="16"/>
  <c r="M61" i="16"/>
  <c r="S60" i="16"/>
  <c r="R60" i="16"/>
  <c r="Q60" i="16"/>
  <c r="P60" i="16"/>
  <c r="O60" i="16"/>
  <c r="N60" i="16"/>
  <c r="M60" i="16"/>
  <c r="S58" i="16"/>
  <c r="R58" i="16"/>
  <c r="Q58" i="16"/>
  <c r="P58" i="16"/>
  <c r="O58" i="16"/>
  <c r="N58" i="16"/>
  <c r="M58" i="16"/>
  <c r="S57" i="16"/>
  <c r="R57" i="16"/>
  <c r="Q57" i="16"/>
  <c r="P57" i="16"/>
  <c r="O57" i="16"/>
  <c r="N57" i="16"/>
  <c r="M57" i="16"/>
  <c r="S56" i="16"/>
  <c r="R56" i="16"/>
  <c r="Q56" i="16"/>
  <c r="P56" i="16"/>
  <c r="O56" i="16"/>
  <c r="N56" i="16"/>
  <c r="M56" i="16"/>
  <c r="S55" i="16"/>
  <c r="R55" i="16"/>
  <c r="Q55" i="16"/>
  <c r="P55" i="16"/>
  <c r="O55" i="16"/>
  <c r="N55" i="16"/>
  <c r="M55" i="16"/>
  <c r="S54" i="16"/>
  <c r="R54" i="16"/>
  <c r="Q54" i="16"/>
  <c r="P54" i="16"/>
  <c r="O54" i="16"/>
  <c r="N54" i="16"/>
  <c r="M54" i="16"/>
  <c r="S53" i="16"/>
  <c r="R53" i="16"/>
  <c r="Q53" i="16"/>
  <c r="P53" i="16"/>
  <c r="O53" i="16"/>
  <c r="N53" i="16"/>
  <c r="M53" i="16"/>
  <c r="S52" i="16"/>
  <c r="R52" i="16"/>
  <c r="Q52" i="16"/>
  <c r="P52" i="16"/>
  <c r="O52" i="16"/>
  <c r="N52" i="16"/>
  <c r="M52" i="16"/>
  <c r="S51" i="16"/>
  <c r="R51" i="16"/>
  <c r="Q51" i="16"/>
  <c r="P51" i="16"/>
  <c r="O51" i="16"/>
  <c r="N51" i="16"/>
  <c r="M51" i="16"/>
  <c r="S49" i="16"/>
  <c r="R49" i="16"/>
  <c r="Q49" i="16"/>
  <c r="P49" i="16"/>
  <c r="O49" i="16"/>
  <c r="N49" i="16"/>
  <c r="M49" i="16"/>
  <c r="S48" i="16"/>
  <c r="R48" i="16"/>
  <c r="Q48" i="16"/>
  <c r="P48" i="16"/>
  <c r="O48" i="16"/>
  <c r="N48" i="16"/>
  <c r="M48" i="16"/>
  <c r="S47" i="16"/>
  <c r="R47" i="16"/>
  <c r="Q47" i="16"/>
  <c r="P47" i="16"/>
  <c r="O47" i="16"/>
  <c r="N47" i="16"/>
  <c r="M47" i="16"/>
  <c r="S46" i="16"/>
  <c r="R46" i="16"/>
  <c r="Q46" i="16"/>
  <c r="P46" i="16"/>
  <c r="O46" i="16"/>
  <c r="N46" i="16"/>
  <c r="M46" i="16"/>
  <c r="S45" i="16"/>
  <c r="R45" i="16"/>
  <c r="Q45" i="16"/>
  <c r="P45" i="16"/>
  <c r="O45" i="16"/>
  <c r="N45" i="16"/>
  <c r="M45" i="16"/>
  <c r="S44" i="16"/>
  <c r="R44" i="16"/>
  <c r="Q44" i="16"/>
  <c r="P44" i="16"/>
  <c r="O44" i="16"/>
  <c r="N44" i="16"/>
  <c r="M44" i="16"/>
  <c r="S43" i="16"/>
  <c r="R43" i="16"/>
  <c r="Q43" i="16"/>
  <c r="P43" i="16"/>
  <c r="O43" i="16"/>
  <c r="N43" i="16"/>
  <c r="M43" i="16"/>
  <c r="S42" i="16"/>
  <c r="R42" i="16"/>
  <c r="Q42" i="16"/>
  <c r="P42" i="16"/>
  <c r="O42" i="16"/>
  <c r="N42" i="16"/>
  <c r="M42" i="16"/>
  <c r="S40" i="16"/>
  <c r="R40" i="16"/>
  <c r="Q40" i="16"/>
  <c r="P40" i="16"/>
  <c r="O40" i="16"/>
  <c r="N40" i="16"/>
  <c r="M40" i="16"/>
  <c r="J40" i="16"/>
  <c r="H40" i="16"/>
  <c r="F40" i="16"/>
  <c r="S39" i="16"/>
  <c r="R39" i="16"/>
  <c r="Q39" i="16"/>
  <c r="P39" i="16"/>
  <c r="O39" i="16"/>
  <c r="N39" i="16"/>
  <c r="M39" i="16"/>
  <c r="S38" i="16"/>
  <c r="R38" i="16"/>
  <c r="Q38" i="16"/>
  <c r="P38" i="16"/>
  <c r="O38" i="16"/>
  <c r="N38" i="16"/>
  <c r="M38" i="16"/>
  <c r="S37" i="16"/>
  <c r="R37" i="16"/>
  <c r="Q37" i="16"/>
  <c r="P37" i="16"/>
  <c r="O37" i="16"/>
  <c r="N37" i="16"/>
  <c r="M37" i="16"/>
  <c r="S36" i="16"/>
  <c r="R36" i="16"/>
  <c r="Q36" i="16"/>
  <c r="P36" i="16"/>
  <c r="O36" i="16"/>
  <c r="N36" i="16"/>
  <c r="M36" i="16"/>
  <c r="S35" i="16"/>
  <c r="R35" i="16"/>
  <c r="Q35" i="16"/>
  <c r="P35" i="16"/>
  <c r="O35" i="16"/>
  <c r="N35" i="16"/>
  <c r="M35" i="16"/>
  <c r="S34" i="16"/>
  <c r="R34" i="16"/>
  <c r="Q34" i="16"/>
  <c r="P34" i="16"/>
  <c r="O34" i="16"/>
  <c r="N34" i="16"/>
  <c r="M34" i="16"/>
  <c r="S33" i="16"/>
  <c r="R33" i="16"/>
  <c r="Q33" i="16"/>
  <c r="P33" i="16"/>
  <c r="O33" i="16"/>
  <c r="N33" i="16"/>
  <c r="M33" i="16"/>
  <c r="S31" i="16"/>
  <c r="R31" i="16"/>
  <c r="Q31" i="16"/>
  <c r="P31" i="16"/>
  <c r="O31" i="16"/>
  <c r="N31" i="16"/>
  <c r="M31" i="16"/>
  <c r="I31" i="16"/>
  <c r="H31" i="16"/>
  <c r="G31" i="16"/>
  <c r="F31" i="16"/>
  <c r="D31" i="16"/>
  <c r="S30" i="16"/>
  <c r="R30" i="16"/>
  <c r="Q30" i="16"/>
  <c r="P30" i="16"/>
  <c r="O30" i="16"/>
  <c r="N30" i="16"/>
  <c r="M30" i="16"/>
  <c r="S29" i="16"/>
  <c r="R29" i="16"/>
  <c r="Q29" i="16"/>
  <c r="P29" i="16"/>
  <c r="O29" i="16"/>
  <c r="N29" i="16"/>
  <c r="M29" i="16"/>
  <c r="S28" i="16"/>
  <c r="R28" i="16"/>
  <c r="Q28" i="16"/>
  <c r="P28" i="16"/>
  <c r="O28" i="16"/>
  <c r="N28" i="16"/>
  <c r="M28" i="16"/>
  <c r="S27" i="16"/>
  <c r="R27" i="16"/>
  <c r="Q27" i="16"/>
  <c r="P27" i="16"/>
  <c r="O27" i="16"/>
  <c r="N27" i="16"/>
  <c r="M27" i="16"/>
  <c r="S26" i="16"/>
  <c r="R26" i="16"/>
  <c r="Q26" i="16"/>
  <c r="P26" i="16"/>
  <c r="O26" i="16"/>
  <c r="N26" i="16"/>
  <c r="M26" i="16"/>
  <c r="S25" i="16"/>
  <c r="R25" i="16"/>
  <c r="Q25" i="16"/>
  <c r="P25" i="16"/>
  <c r="O25" i="16"/>
  <c r="N25" i="16"/>
  <c r="M25" i="16"/>
  <c r="S24" i="16"/>
  <c r="R24" i="16"/>
  <c r="Q24" i="16"/>
  <c r="P24" i="16"/>
  <c r="O24" i="16"/>
  <c r="N24" i="16"/>
  <c r="M24" i="16"/>
  <c r="S22" i="16"/>
  <c r="R22" i="16"/>
  <c r="Q22" i="16"/>
  <c r="P22" i="16"/>
  <c r="O22" i="16"/>
  <c r="N22" i="16"/>
  <c r="M22" i="16"/>
  <c r="S21" i="16"/>
  <c r="R21" i="16"/>
  <c r="Q21" i="16"/>
  <c r="P21" i="16"/>
  <c r="O21" i="16"/>
  <c r="N21" i="16"/>
  <c r="M21" i="16"/>
  <c r="S20" i="16"/>
  <c r="R20" i="16"/>
  <c r="Q20" i="16"/>
  <c r="P20" i="16"/>
  <c r="O20" i="16"/>
  <c r="N20" i="16"/>
  <c r="M20" i="16"/>
  <c r="S19" i="16"/>
  <c r="R19" i="16"/>
  <c r="Q19" i="16"/>
  <c r="P19" i="16"/>
  <c r="O19" i="16"/>
  <c r="N19" i="16"/>
  <c r="M19" i="16"/>
  <c r="S18" i="16"/>
  <c r="R18" i="16"/>
  <c r="Q18" i="16"/>
  <c r="P18" i="16"/>
  <c r="O18" i="16"/>
  <c r="N18" i="16"/>
  <c r="M18" i="16"/>
  <c r="S17" i="16"/>
  <c r="R17" i="16"/>
  <c r="Q17" i="16"/>
  <c r="P17" i="16"/>
  <c r="O17" i="16"/>
  <c r="N17" i="16"/>
  <c r="M17" i="16"/>
  <c r="S16" i="16"/>
  <c r="R16" i="16"/>
  <c r="Q16" i="16"/>
  <c r="P16" i="16"/>
  <c r="O16" i="16"/>
  <c r="N16" i="16"/>
  <c r="M16" i="16"/>
  <c r="S15" i="16"/>
  <c r="R15" i="16"/>
  <c r="Q15" i="16"/>
  <c r="P15" i="16"/>
  <c r="O15" i="16"/>
  <c r="N15" i="16"/>
  <c r="M15" i="16"/>
  <c r="S13" i="16"/>
  <c r="R13" i="16"/>
  <c r="Q13" i="16"/>
  <c r="P13" i="16"/>
  <c r="O13" i="16"/>
  <c r="N13" i="16"/>
  <c r="M13" i="16"/>
  <c r="I13" i="16"/>
  <c r="H13" i="16"/>
  <c r="G13" i="16"/>
  <c r="F13" i="16"/>
  <c r="E13" i="16"/>
  <c r="D13" i="16"/>
  <c r="S12" i="16"/>
  <c r="R12" i="16"/>
  <c r="Q12" i="16"/>
  <c r="P12" i="16"/>
  <c r="O12" i="16"/>
  <c r="N12" i="16"/>
  <c r="M12" i="16"/>
  <c r="S11" i="16"/>
  <c r="R11" i="16"/>
  <c r="Q11" i="16"/>
  <c r="P11" i="16"/>
  <c r="O11" i="16"/>
  <c r="N11" i="16"/>
  <c r="M11" i="16"/>
  <c r="S10" i="16"/>
  <c r="R10" i="16"/>
  <c r="Q10" i="16"/>
  <c r="P10" i="16"/>
  <c r="O10" i="16"/>
  <c r="N10" i="16"/>
  <c r="M10" i="16"/>
  <c r="S9" i="16"/>
  <c r="R9" i="16"/>
  <c r="Q9" i="16"/>
  <c r="P9" i="16"/>
  <c r="O9" i="16"/>
  <c r="N9" i="16"/>
  <c r="M9" i="16"/>
  <c r="S8" i="16"/>
  <c r="R8" i="16"/>
  <c r="Q8" i="16"/>
  <c r="P8" i="16"/>
  <c r="O8" i="16"/>
  <c r="N8" i="16"/>
  <c r="M8" i="16"/>
  <c r="S7" i="16"/>
  <c r="R7" i="16"/>
  <c r="Q7" i="16"/>
  <c r="P7" i="16"/>
  <c r="O7" i="16"/>
  <c r="N7" i="16"/>
  <c r="M7" i="16"/>
  <c r="S6" i="16"/>
  <c r="R6" i="16"/>
  <c r="Q6" i="16"/>
  <c r="P6" i="16"/>
  <c r="O6" i="16"/>
  <c r="N6" i="16"/>
  <c r="M6" i="16"/>
  <c r="G155" i="19"/>
  <c r="F155" i="19"/>
  <c r="E155" i="19"/>
  <c r="D155" i="19"/>
  <c r="C155" i="19"/>
  <c r="G150" i="19"/>
  <c r="F150" i="19"/>
  <c r="E150" i="19"/>
  <c r="D150" i="19"/>
  <c r="C150" i="19"/>
  <c r="G149" i="19"/>
  <c r="F149" i="19"/>
  <c r="E149" i="19"/>
  <c r="D149" i="19"/>
  <c r="C149" i="19"/>
  <c r="G148" i="19"/>
  <c r="F148" i="19"/>
  <c r="E148" i="19"/>
  <c r="D148" i="19"/>
  <c r="C148" i="19"/>
  <c r="G147" i="19"/>
  <c r="F147" i="19"/>
  <c r="E147" i="19"/>
  <c r="D147" i="19"/>
  <c r="C147" i="19"/>
  <c r="G146" i="19"/>
  <c r="F146" i="19"/>
  <c r="E146" i="19"/>
  <c r="D146" i="19"/>
  <c r="C146" i="19"/>
  <c r="G145" i="19"/>
  <c r="F145" i="19"/>
  <c r="E145" i="19"/>
  <c r="D145" i="19"/>
  <c r="C145" i="19"/>
  <c r="G144" i="19"/>
  <c r="F144" i="19"/>
  <c r="E144" i="19"/>
  <c r="D144" i="19"/>
  <c r="C144" i="19"/>
  <c r="G143" i="19"/>
  <c r="G151" i="19" s="1"/>
  <c r="F143" i="19"/>
  <c r="E143" i="19"/>
  <c r="D143" i="19"/>
  <c r="C143" i="19"/>
  <c r="G142" i="19"/>
  <c r="F142" i="19"/>
  <c r="E142" i="19"/>
  <c r="D142" i="19"/>
  <c r="C142" i="19"/>
  <c r="G141" i="19"/>
  <c r="F141" i="19"/>
  <c r="E141" i="19"/>
  <c r="D141" i="19"/>
  <c r="C141" i="19"/>
  <c r="G140" i="19"/>
  <c r="F140" i="19"/>
  <c r="F151" i="19" s="1"/>
  <c r="E140" i="19"/>
  <c r="E151" i="19" s="1"/>
  <c r="E153" i="19" s="1"/>
  <c r="E154" i="19" s="1"/>
  <c r="D140" i="19"/>
  <c r="C140" i="19"/>
  <c r="G139" i="19"/>
  <c r="F139" i="19"/>
  <c r="E139" i="19"/>
  <c r="D139" i="19"/>
  <c r="D151" i="19" s="1"/>
  <c r="C139" i="19"/>
  <c r="C151" i="19" s="1"/>
  <c r="G138" i="19"/>
  <c r="F138" i="19"/>
  <c r="E138" i="19"/>
  <c r="D138" i="19"/>
  <c r="C138" i="19"/>
  <c r="G133" i="19"/>
  <c r="F133" i="19"/>
  <c r="E133" i="19"/>
  <c r="D133" i="19"/>
  <c r="C133" i="19"/>
  <c r="G132" i="19"/>
  <c r="F132" i="19"/>
  <c r="E132" i="19"/>
  <c r="D132" i="19"/>
  <c r="C132" i="19"/>
  <c r="G131" i="19"/>
  <c r="F131" i="19"/>
  <c r="E131" i="19"/>
  <c r="D131" i="19"/>
  <c r="C131" i="19"/>
  <c r="G130" i="19"/>
  <c r="F130" i="19"/>
  <c r="E130" i="19"/>
  <c r="D130" i="19"/>
  <c r="C130" i="19"/>
  <c r="G129" i="19"/>
  <c r="F129" i="19"/>
  <c r="E129" i="19"/>
  <c r="D129" i="19"/>
  <c r="C129" i="19"/>
  <c r="G128" i="19"/>
  <c r="F128" i="19"/>
  <c r="E128" i="19"/>
  <c r="D128" i="19"/>
  <c r="C128" i="19"/>
  <c r="G127" i="19"/>
  <c r="F127" i="19"/>
  <c r="E127" i="19"/>
  <c r="D127" i="19"/>
  <c r="C127" i="19"/>
  <c r="G126" i="19"/>
  <c r="F126" i="19"/>
  <c r="E126" i="19"/>
  <c r="E136" i="19" s="1"/>
  <c r="D126" i="19"/>
  <c r="D136" i="19" s="1"/>
  <c r="C126" i="19"/>
  <c r="G125" i="19"/>
  <c r="F125" i="19"/>
  <c r="E125" i="19"/>
  <c r="D125" i="19"/>
  <c r="C125" i="19"/>
  <c r="G124" i="19"/>
  <c r="G136" i="19" s="1"/>
  <c r="F124" i="19"/>
  <c r="F136" i="19" s="1"/>
  <c r="E124" i="19"/>
  <c r="D124" i="19"/>
  <c r="C124" i="19"/>
  <c r="AB109" i="19"/>
  <c r="AA109" i="19"/>
  <c r="Z109" i="19"/>
  <c r="Y109" i="19"/>
  <c r="X109" i="19"/>
  <c r="W109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D109" i="19"/>
  <c r="C109" i="19"/>
  <c r="T112" i="19" s="1"/>
  <c r="AB108" i="19"/>
  <c r="AA108" i="19"/>
  <c r="Z108" i="19"/>
  <c r="Y108" i="19"/>
  <c r="X108" i="19"/>
  <c r="W108" i="19"/>
  <c r="V108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D108" i="19"/>
  <c r="F114" i="19" s="1"/>
  <c r="C108" i="19"/>
  <c r="C111" i="19" s="1"/>
  <c r="Z103" i="19"/>
  <c r="O103" i="19"/>
  <c r="L103" i="19"/>
  <c r="J103" i="19"/>
  <c r="G103" i="19"/>
  <c r="Y102" i="19"/>
  <c r="Q102" i="19"/>
  <c r="F102" i="19"/>
  <c r="P101" i="19"/>
  <c r="Z100" i="19"/>
  <c r="U100" i="19"/>
  <c r="L100" i="19"/>
  <c r="J100" i="19"/>
  <c r="E100" i="19"/>
  <c r="Z99" i="19"/>
  <c r="T99" i="19"/>
  <c r="O99" i="19"/>
  <c r="J99" i="19"/>
  <c r="G99" i="19"/>
  <c r="Y98" i="19"/>
  <c r="T98" i="19"/>
  <c r="Q98" i="19"/>
  <c r="P98" i="19"/>
  <c r="AA97" i="19"/>
  <c r="K97" i="19"/>
  <c r="J97" i="19"/>
  <c r="U96" i="19"/>
  <c r="E96" i="19"/>
  <c r="Z95" i="19"/>
  <c r="W95" i="19"/>
  <c r="O95" i="19"/>
  <c r="L95" i="19"/>
  <c r="J95" i="19"/>
  <c r="G95" i="19"/>
  <c r="AB94" i="19"/>
  <c r="Y94" i="19"/>
  <c r="Q94" i="19"/>
  <c r="L94" i="19"/>
  <c r="P93" i="19"/>
  <c r="Z92" i="19"/>
  <c r="U92" i="19"/>
  <c r="J92" i="19"/>
  <c r="E92" i="19"/>
  <c r="Z91" i="19"/>
  <c r="V91" i="19"/>
  <c r="T91" i="19"/>
  <c r="O91" i="19"/>
  <c r="J91" i="19"/>
  <c r="G91" i="19"/>
  <c r="AB86" i="19"/>
  <c r="AA86" i="19"/>
  <c r="AA103" i="19" s="1"/>
  <c r="Z86" i="19"/>
  <c r="Y86" i="19"/>
  <c r="Y103" i="19" s="1"/>
  <c r="X86" i="19"/>
  <c r="X103" i="19" s="1"/>
  <c r="W86" i="19"/>
  <c r="W103" i="19" s="1"/>
  <c r="V86" i="19"/>
  <c r="U86" i="19"/>
  <c r="U103" i="19" s="1"/>
  <c r="T86" i="19"/>
  <c r="T102" i="19" s="1"/>
  <c r="S86" i="19"/>
  <c r="S103" i="19" s="1"/>
  <c r="R86" i="19"/>
  <c r="R103" i="19" s="1"/>
  <c r="Q86" i="19"/>
  <c r="Q103" i="19" s="1"/>
  <c r="P86" i="19"/>
  <c r="P103" i="19" s="1"/>
  <c r="O86" i="19"/>
  <c r="N86" i="19"/>
  <c r="M86" i="19"/>
  <c r="M103" i="19" s="1"/>
  <c r="L86" i="19"/>
  <c r="L98" i="19" s="1"/>
  <c r="K86" i="19"/>
  <c r="K103" i="19" s="1"/>
  <c r="J86" i="19"/>
  <c r="I86" i="19"/>
  <c r="I103" i="19" s="1"/>
  <c r="H86" i="19"/>
  <c r="H103" i="19" s="1"/>
  <c r="G86" i="19"/>
  <c r="F86" i="19"/>
  <c r="E86" i="19"/>
  <c r="E103" i="19" s="1"/>
  <c r="D86" i="19"/>
  <c r="C86" i="19"/>
  <c r="C103" i="19" s="1"/>
  <c r="AB85" i="19"/>
  <c r="AA85" i="19"/>
  <c r="Z85" i="19"/>
  <c r="Z102" i="19" s="1"/>
  <c r="Y85" i="19"/>
  <c r="X85" i="19"/>
  <c r="W85" i="19"/>
  <c r="W102" i="19" s="1"/>
  <c r="V85" i="19"/>
  <c r="U85" i="19"/>
  <c r="U102" i="19" s="1"/>
  <c r="T85" i="19"/>
  <c r="S85" i="19"/>
  <c r="R85" i="19"/>
  <c r="Q85" i="19"/>
  <c r="P85" i="19"/>
  <c r="P102" i="19" s="1"/>
  <c r="O85" i="19"/>
  <c r="O102" i="19" s="1"/>
  <c r="N85" i="19"/>
  <c r="M85" i="19"/>
  <c r="L85" i="19"/>
  <c r="K85" i="19"/>
  <c r="J85" i="19"/>
  <c r="J102" i="19" s="1"/>
  <c r="I85" i="19"/>
  <c r="H85" i="19"/>
  <c r="H102" i="19" s="1"/>
  <c r="G85" i="19"/>
  <c r="G102" i="19" s="1"/>
  <c r="F85" i="19"/>
  <c r="E85" i="19"/>
  <c r="E102" i="19" s="1"/>
  <c r="D85" i="19"/>
  <c r="C85" i="19"/>
  <c r="AB84" i="19"/>
  <c r="AA84" i="19"/>
  <c r="Z84" i="19"/>
  <c r="Z101" i="19" s="1"/>
  <c r="Y84" i="19"/>
  <c r="Y101" i="19" s="1"/>
  <c r="X84" i="19"/>
  <c r="W84" i="19"/>
  <c r="V84" i="19"/>
  <c r="U84" i="19"/>
  <c r="U101" i="19" s="1"/>
  <c r="T84" i="19"/>
  <c r="T101" i="19" s="1"/>
  <c r="S84" i="19"/>
  <c r="R84" i="19"/>
  <c r="Q84" i="19"/>
  <c r="Q101" i="19" s="1"/>
  <c r="P84" i="19"/>
  <c r="O84" i="19"/>
  <c r="O101" i="19" s="1"/>
  <c r="N84" i="19"/>
  <c r="M84" i="19"/>
  <c r="L84" i="19"/>
  <c r="L101" i="19" s="1"/>
  <c r="K84" i="19"/>
  <c r="J84" i="19"/>
  <c r="J101" i="19" s="1"/>
  <c r="I84" i="19"/>
  <c r="H84" i="19"/>
  <c r="G84" i="19"/>
  <c r="G101" i="19" s="1"/>
  <c r="F84" i="19"/>
  <c r="E84" i="19"/>
  <c r="E101" i="19" s="1"/>
  <c r="D84" i="19"/>
  <c r="C84" i="19"/>
  <c r="AB83" i="19"/>
  <c r="AA83" i="19"/>
  <c r="AA100" i="19" s="1"/>
  <c r="Z83" i="19"/>
  <c r="Y83" i="19"/>
  <c r="Y100" i="19" s="1"/>
  <c r="X83" i="19"/>
  <c r="W83" i="19"/>
  <c r="V83" i="19"/>
  <c r="U83" i="19"/>
  <c r="T83" i="19"/>
  <c r="T100" i="19" s="1"/>
  <c r="S83" i="19"/>
  <c r="R83" i="19"/>
  <c r="R100" i="19" s="1"/>
  <c r="Q83" i="19"/>
  <c r="Q100" i="19" s="1"/>
  <c r="P83" i="19"/>
  <c r="O83" i="19"/>
  <c r="O100" i="19" s="1"/>
  <c r="N83" i="19"/>
  <c r="M83" i="19"/>
  <c r="L83" i="19"/>
  <c r="K83" i="19"/>
  <c r="K100" i="19" s="1"/>
  <c r="J83" i="19"/>
  <c r="I83" i="19"/>
  <c r="H83" i="19"/>
  <c r="G83" i="19"/>
  <c r="G100" i="19" s="1"/>
  <c r="F83" i="19"/>
  <c r="E83" i="19"/>
  <c r="D83" i="19"/>
  <c r="C83" i="19"/>
  <c r="AB82" i="19"/>
  <c r="AB99" i="19" s="1"/>
  <c r="AA82" i="19"/>
  <c r="AA99" i="19" s="1"/>
  <c r="Z82" i="19"/>
  <c r="Y82" i="19"/>
  <c r="Y99" i="19" s="1"/>
  <c r="X82" i="19"/>
  <c r="X99" i="19" s="1"/>
  <c r="W82" i="19"/>
  <c r="W99" i="19" s="1"/>
  <c r="V82" i="19"/>
  <c r="V99" i="19" s="1"/>
  <c r="U82" i="19"/>
  <c r="U99" i="19" s="1"/>
  <c r="T82" i="19"/>
  <c r="S82" i="19"/>
  <c r="S99" i="19" s="1"/>
  <c r="R82" i="19"/>
  <c r="R99" i="19" s="1"/>
  <c r="Q82" i="19"/>
  <c r="Q99" i="19" s="1"/>
  <c r="P82" i="19"/>
  <c r="P99" i="19" s="1"/>
  <c r="O82" i="19"/>
  <c r="N82" i="19"/>
  <c r="N99" i="19" s="1"/>
  <c r="M82" i="19"/>
  <c r="M99" i="19" s="1"/>
  <c r="L82" i="19"/>
  <c r="L99" i="19" s="1"/>
  <c r="K82" i="19"/>
  <c r="K99" i="19" s="1"/>
  <c r="J82" i="19"/>
  <c r="I82" i="19"/>
  <c r="I99" i="19" s="1"/>
  <c r="H82" i="19"/>
  <c r="H99" i="19" s="1"/>
  <c r="G82" i="19"/>
  <c r="F82" i="19"/>
  <c r="F99" i="19" s="1"/>
  <c r="E82" i="19"/>
  <c r="E99" i="19" s="1"/>
  <c r="D82" i="19"/>
  <c r="D99" i="19" s="1"/>
  <c r="C82" i="19"/>
  <c r="AB81" i="19"/>
  <c r="AA81" i="19"/>
  <c r="AA98" i="19" s="1"/>
  <c r="Z81" i="19"/>
  <c r="Z98" i="19" s="1"/>
  <c r="Y81" i="19"/>
  <c r="X81" i="19"/>
  <c r="W81" i="19"/>
  <c r="W98" i="19" s="1"/>
  <c r="V81" i="19"/>
  <c r="V98" i="19" s="1"/>
  <c r="U81" i="19"/>
  <c r="U98" i="19" s="1"/>
  <c r="T81" i="19"/>
  <c r="S81" i="19"/>
  <c r="R81" i="19"/>
  <c r="Q81" i="19"/>
  <c r="P81" i="19"/>
  <c r="O81" i="19"/>
  <c r="O98" i="19" s="1"/>
  <c r="N81" i="19"/>
  <c r="M81" i="19"/>
  <c r="L81" i="19"/>
  <c r="K81" i="19"/>
  <c r="K98" i="19" s="1"/>
  <c r="J81" i="19"/>
  <c r="J98" i="19" s="1"/>
  <c r="I81" i="19"/>
  <c r="H81" i="19"/>
  <c r="H98" i="19" s="1"/>
  <c r="G81" i="19"/>
  <c r="G98" i="19" s="1"/>
  <c r="F81" i="19"/>
  <c r="F98" i="19" s="1"/>
  <c r="E81" i="19"/>
  <c r="E98" i="19" s="1"/>
  <c r="D81" i="19"/>
  <c r="C81" i="19"/>
  <c r="AB80" i="19"/>
  <c r="AA80" i="19"/>
  <c r="Z80" i="19"/>
  <c r="Z97" i="19" s="1"/>
  <c r="Y80" i="19"/>
  <c r="Y97" i="19" s="1"/>
  <c r="X80" i="19"/>
  <c r="W80" i="19"/>
  <c r="V80" i="19"/>
  <c r="U80" i="19"/>
  <c r="U97" i="19" s="1"/>
  <c r="T80" i="19"/>
  <c r="T97" i="19" s="1"/>
  <c r="S80" i="19"/>
  <c r="R80" i="19"/>
  <c r="R97" i="19" s="1"/>
  <c r="Q80" i="19"/>
  <c r="Q97" i="19" s="1"/>
  <c r="P80" i="19"/>
  <c r="P97" i="19" s="1"/>
  <c r="O80" i="19"/>
  <c r="O97" i="19" s="1"/>
  <c r="N80" i="19"/>
  <c r="M80" i="19"/>
  <c r="L80" i="19"/>
  <c r="L97" i="19" s="1"/>
  <c r="K80" i="19"/>
  <c r="J80" i="19"/>
  <c r="I80" i="19"/>
  <c r="H80" i="19"/>
  <c r="H97" i="19" s="1"/>
  <c r="G80" i="19"/>
  <c r="G97" i="19" s="1"/>
  <c r="F80" i="19"/>
  <c r="E80" i="19"/>
  <c r="E97" i="19" s="1"/>
  <c r="D80" i="19"/>
  <c r="C80" i="19"/>
  <c r="AB79" i="19"/>
  <c r="AA79" i="19"/>
  <c r="AA96" i="19" s="1"/>
  <c r="Z79" i="19"/>
  <c r="Z96" i="19" s="1"/>
  <c r="Y79" i="19"/>
  <c r="Y96" i="19" s="1"/>
  <c r="X79" i="19"/>
  <c r="W79" i="19"/>
  <c r="V79" i="19"/>
  <c r="U79" i="19"/>
  <c r="T79" i="19"/>
  <c r="T96" i="19" s="1"/>
  <c r="S79" i="19"/>
  <c r="R79" i="19"/>
  <c r="R96" i="19" s="1"/>
  <c r="Q79" i="19"/>
  <c r="Q96" i="19" s="1"/>
  <c r="P79" i="19"/>
  <c r="O79" i="19"/>
  <c r="O96" i="19" s="1"/>
  <c r="N79" i="19"/>
  <c r="M79" i="19"/>
  <c r="M96" i="19" s="1"/>
  <c r="L79" i="19"/>
  <c r="L96" i="19" s="1"/>
  <c r="K79" i="19"/>
  <c r="K96" i="19" s="1"/>
  <c r="J79" i="19"/>
  <c r="J96" i="19" s="1"/>
  <c r="I79" i="19"/>
  <c r="H79" i="19"/>
  <c r="G79" i="19"/>
  <c r="G96" i="19" s="1"/>
  <c r="F79" i="19"/>
  <c r="E79" i="19"/>
  <c r="D79" i="19"/>
  <c r="C79" i="19"/>
  <c r="AB78" i="19"/>
  <c r="AB95" i="19" s="1"/>
  <c r="AA78" i="19"/>
  <c r="AA95" i="19" s="1"/>
  <c r="Z78" i="19"/>
  <c r="Y78" i="19"/>
  <c r="Y95" i="19" s="1"/>
  <c r="X78" i="19"/>
  <c r="X95" i="19" s="1"/>
  <c r="W78" i="19"/>
  <c r="V78" i="19"/>
  <c r="V95" i="19" s="1"/>
  <c r="U78" i="19"/>
  <c r="U95" i="19" s="1"/>
  <c r="T78" i="19"/>
  <c r="T95" i="19" s="1"/>
  <c r="S78" i="19"/>
  <c r="S95" i="19" s="1"/>
  <c r="R78" i="19"/>
  <c r="R95" i="19" s="1"/>
  <c r="Q78" i="19"/>
  <c r="Q95" i="19" s="1"/>
  <c r="P78" i="19"/>
  <c r="P95" i="19" s="1"/>
  <c r="O78" i="19"/>
  <c r="N78" i="19"/>
  <c r="N95" i="19" s="1"/>
  <c r="M78" i="19"/>
  <c r="M95" i="19" s="1"/>
  <c r="L78" i="19"/>
  <c r="K78" i="19"/>
  <c r="K95" i="19" s="1"/>
  <c r="J78" i="19"/>
  <c r="I78" i="19"/>
  <c r="I95" i="19" s="1"/>
  <c r="H78" i="19"/>
  <c r="H95" i="19" s="1"/>
  <c r="G78" i="19"/>
  <c r="F78" i="19"/>
  <c r="F95" i="19" s="1"/>
  <c r="E78" i="19"/>
  <c r="E95" i="19" s="1"/>
  <c r="D78" i="19"/>
  <c r="D95" i="19" s="1"/>
  <c r="C78" i="19"/>
  <c r="C95" i="19" s="1"/>
  <c r="AB77" i="19"/>
  <c r="AA77" i="19"/>
  <c r="AA94" i="19" s="1"/>
  <c r="Z77" i="19"/>
  <c r="Z94" i="19" s="1"/>
  <c r="Y77" i="19"/>
  <c r="X77" i="19"/>
  <c r="W77" i="19"/>
  <c r="W94" i="19" s="1"/>
  <c r="V77" i="19"/>
  <c r="U77" i="19"/>
  <c r="U94" i="19" s="1"/>
  <c r="T77" i="19"/>
  <c r="S77" i="19"/>
  <c r="R77" i="19"/>
  <c r="R94" i="19" s="1"/>
  <c r="Q77" i="19"/>
  <c r="P77" i="19"/>
  <c r="P94" i="19" s="1"/>
  <c r="O77" i="19"/>
  <c r="O94" i="19" s="1"/>
  <c r="N77" i="19"/>
  <c r="M77" i="19"/>
  <c r="L77" i="19"/>
  <c r="K77" i="19"/>
  <c r="K94" i="19" s="1"/>
  <c r="J77" i="19"/>
  <c r="J94" i="19" s="1"/>
  <c r="I77" i="19"/>
  <c r="H77" i="19"/>
  <c r="H94" i="19" s="1"/>
  <c r="G77" i="19"/>
  <c r="G94" i="19" s="1"/>
  <c r="F77" i="19"/>
  <c r="E77" i="19"/>
  <c r="E94" i="19" s="1"/>
  <c r="D77" i="19"/>
  <c r="C77" i="19"/>
  <c r="AB76" i="19"/>
  <c r="AA76" i="19"/>
  <c r="Z76" i="19"/>
  <c r="Z93" i="19" s="1"/>
  <c r="Y76" i="19"/>
  <c r="Y93" i="19" s="1"/>
  <c r="X76" i="19"/>
  <c r="W76" i="19"/>
  <c r="V76" i="19"/>
  <c r="U76" i="19"/>
  <c r="U93" i="19" s="1"/>
  <c r="T76" i="19"/>
  <c r="T93" i="19" s="1"/>
  <c r="S76" i="19"/>
  <c r="R76" i="19"/>
  <c r="R93" i="19" s="1"/>
  <c r="Q76" i="19"/>
  <c r="Q93" i="19" s="1"/>
  <c r="P76" i="19"/>
  <c r="O76" i="19"/>
  <c r="O93" i="19" s="1"/>
  <c r="N76" i="19"/>
  <c r="M76" i="19"/>
  <c r="L76" i="19"/>
  <c r="L93" i="19" s="1"/>
  <c r="K76" i="19"/>
  <c r="J76" i="19"/>
  <c r="J93" i="19" s="1"/>
  <c r="I76" i="19"/>
  <c r="H76" i="19"/>
  <c r="G76" i="19"/>
  <c r="G93" i="19" s="1"/>
  <c r="F76" i="19"/>
  <c r="E76" i="19"/>
  <c r="E93" i="19" s="1"/>
  <c r="D76" i="19"/>
  <c r="C76" i="19"/>
  <c r="AB75" i="19"/>
  <c r="AA75" i="19"/>
  <c r="AA92" i="19" s="1"/>
  <c r="Z75" i="19"/>
  <c r="Y75" i="19"/>
  <c r="Y92" i="19" s="1"/>
  <c r="X75" i="19"/>
  <c r="W75" i="19"/>
  <c r="V75" i="19"/>
  <c r="U75" i="19"/>
  <c r="T75" i="19"/>
  <c r="T92" i="19" s="1"/>
  <c r="S75" i="19"/>
  <c r="R75" i="19"/>
  <c r="R92" i="19" s="1"/>
  <c r="Q75" i="19"/>
  <c r="Q92" i="19" s="1"/>
  <c r="P75" i="19"/>
  <c r="O75" i="19"/>
  <c r="O92" i="19" s="1"/>
  <c r="N75" i="19"/>
  <c r="M75" i="19"/>
  <c r="M92" i="19" s="1"/>
  <c r="L75" i="19"/>
  <c r="L92" i="19" s="1"/>
  <c r="K75" i="19"/>
  <c r="K92" i="19" s="1"/>
  <c r="J75" i="19"/>
  <c r="I75" i="19"/>
  <c r="H75" i="19"/>
  <c r="G75" i="19"/>
  <c r="G92" i="19" s="1"/>
  <c r="F75" i="19"/>
  <c r="E75" i="19"/>
  <c r="D75" i="19"/>
  <c r="D92" i="19" s="1"/>
  <c r="C75" i="19"/>
  <c r="AB74" i="19"/>
  <c r="AB91" i="19" s="1"/>
  <c r="AA74" i="19"/>
  <c r="AA91" i="19" s="1"/>
  <c r="Z74" i="19"/>
  <c r="Y74" i="19"/>
  <c r="Y91" i="19" s="1"/>
  <c r="X74" i="19"/>
  <c r="X91" i="19" s="1"/>
  <c r="W74" i="19"/>
  <c r="W91" i="19" s="1"/>
  <c r="V74" i="19"/>
  <c r="U74" i="19"/>
  <c r="U91" i="19" s="1"/>
  <c r="T74" i="19"/>
  <c r="S74" i="19"/>
  <c r="S91" i="19" s="1"/>
  <c r="R74" i="19"/>
  <c r="R91" i="19" s="1"/>
  <c r="Q74" i="19"/>
  <c r="Q91" i="19" s="1"/>
  <c r="P74" i="19"/>
  <c r="P91" i="19" s="1"/>
  <c r="O74" i="19"/>
  <c r="N74" i="19"/>
  <c r="N91" i="19" s="1"/>
  <c r="M74" i="19"/>
  <c r="M91" i="19" s="1"/>
  <c r="L74" i="19"/>
  <c r="L91" i="19" s="1"/>
  <c r="K74" i="19"/>
  <c r="K91" i="19" s="1"/>
  <c r="J74" i="19"/>
  <c r="I74" i="19"/>
  <c r="I91" i="19" s="1"/>
  <c r="H74" i="19"/>
  <c r="H91" i="19" s="1"/>
  <c r="G74" i="19"/>
  <c r="F74" i="19"/>
  <c r="F91" i="19" s="1"/>
  <c r="E74" i="19"/>
  <c r="E91" i="19" s="1"/>
  <c r="D74" i="19"/>
  <c r="D91" i="19" s="1"/>
  <c r="C74" i="19"/>
  <c r="C91" i="19" s="1"/>
  <c r="V69" i="19"/>
  <c r="U69" i="19"/>
  <c r="P69" i="19"/>
  <c r="J69" i="19"/>
  <c r="F69" i="19"/>
  <c r="U68" i="19"/>
  <c r="P68" i="19"/>
  <c r="J68" i="19"/>
  <c r="G68" i="19"/>
  <c r="T67" i="19"/>
  <c r="D67" i="19"/>
  <c r="V66" i="19"/>
  <c r="L66" i="19"/>
  <c r="K66" i="19"/>
  <c r="AA65" i="19"/>
  <c r="P65" i="19"/>
  <c r="M65" i="19"/>
  <c r="G65" i="19"/>
  <c r="F65" i="19"/>
  <c r="E65" i="19"/>
  <c r="T64" i="19"/>
  <c r="L64" i="19"/>
  <c r="J64" i="19"/>
  <c r="K63" i="19"/>
  <c r="F63" i="19"/>
  <c r="D63" i="19"/>
  <c r="V62" i="19"/>
  <c r="O62" i="19"/>
  <c r="K62" i="19"/>
  <c r="F62" i="19"/>
  <c r="Y61" i="19"/>
  <c r="U61" i="19"/>
  <c r="P61" i="19"/>
  <c r="E61" i="19"/>
  <c r="Z60" i="19"/>
  <c r="J60" i="19"/>
  <c r="T59" i="19"/>
  <c r="L59" i="19"/>
  <c r="D59" i="19"/>
  <c r="V58" i="19"/>
  <c r="G58" i="19"/>
  <c r="F58" i="19"/>
  <c r="Q57" i="19"/>
  <c r="P57" i="19"/>
  <c r="AB51" i="19"/>
  <c r="AB69" i="19" s="1"/>
  <c r="AA51" i="19"/>
  <c r="AA69" i="19" s="1"/>
  <c r="Z51" i="19"/>
  <c r="Y51" i="19"/>
  <c r="Y69" i="19" s="1"/>
  <c r="X51" i="19"/>
  <c r="W51" i="19"/>
  <c r="W69" i="19" s="1"/>
  <c r="V51" i="19"/>
  <c r="U51" i="19"/>
  <c r="T51" i="19"/>
  <c r="T69" i="19" s="1"/>
  <c r="S51" i="19"/>
  <c r="S69" i="19" s="1"/>
  <c r="R51" i="19"/>
  <c r="Q51" i="19"/>
  <c r="Q63" i="19" s="1"/>
  <c r="P51" i="19"/>
  <c r="O51" i="19"/>
  <c r="O69" i="19" s="1"/>
  <c r="N51" i="19"/>
  <c r="N69" i="19" s="1"/>
  <c r="M51" i="19"/>
  <c r="M69" i="19" s="1"/>
  <c r="L51" i="19"/>
  <c r="L69" i="19" s="1"/>
  <c r="K51" i="19"/>
  <c r="K69" i="19" s="1"/>
  <c r="J51" i="19"/>
  <c r="J67" i="19" s="1"/>
  <c r="I51" i="19"/>
  <c r="I69" i="19" s="1"/>
  <c r="H51" i="19"/>
  <c r="H69" i="19" s="1"/>
  <c r="G51" i="19"/>
  <c r="G67" i="19" s="1"/>
  <c r="F51" i="19"/>
  <c r="E51" i="19"/>
  <c r="E69" i="19" s="1"/>
  <c r="D51" i="19"/>
  <c r="D69" i="19" s="1"/>
  <c r="C51" i="19"/>
  <c r="C69" i="19" s="1"/>
  <c r="AB50" i="19"/>
  <c r="AB68" i="19" s="1"/>
  <c r="AA50" i="19"/>
  <c r="AA68" i="19" s="1"/>
  <c r="Z50" i="19"/>
  <c r="Y50" i="19"/>
  <c r="Y68" i="19" s="1"/>
  <c r="X50" i="19"/>
  <c r="W50" i="19"/>
  <c r="V50" i="19"/>
  <c r="V68" i="19" s="1"/>
  <c r="U50" i="19"/>
  <c r="T50" i="19"/>
  <c r="T68" i="19" s="1"/>
  <c r="S50" i="19"/>
  <c r="R50" i="19"/>
  <c r="Q50" i="19"/>
  <c r="Q68" i="19" s="1"/>
  <c r="P50" i="19"/>
  <c r="O50" i="19"/>
  <c r="O68" i="19" s="1"/>
  <c r="N50" i="19"/>
  <c r="M50" i="19"/>
  <c r="L50" i="19"/>
  <c r="L68" i="19" s="1"/>
  <c r="K50" i="19"/>
  <c r="K68" i="19" s="1"/>
  <c r="J50" i="19"/>
  <c r="I50" i="19"/>
  <c r="H50" i="19"/>
  <c r="H68" i="19" s="1"/>
  <c r="G50" i="19"/>
  <c r="F50" i="19"/>
  <c r="F68" i="19" s="1"/>
  <c r="E50" i="19"/>
  <c r="E68" i="19" s="1"/>
  <c r="D50" i="19"/>
  <c r="D68" i="19" s="1"/>
  <c r="C50" i="19"/>
  <c r="AB49" i="19"/>
  <c r="AB67" i="19" s="1"/>
  <c r="AA49" i="19"/>
  <c r="AA67" i="19" s="1"/>
  <c r="Z49" i="19"/>
  <c r="Y49" i="19"/>
  <c r="Y67" i="19" s="1"/>
  <c r="X49" i="19"/>
  <c r="W49" i="19"/>
  <c r="V49" i="19"/>
  <c r="V67" i="19" s="1"/>
  <c r="U49" i="19"/>
  <c r="U67" i="19" s="1"/>
  <c r="T49" i="19"/>
  <c r="S49" i="19"/>
  <c r="S67" i="19" s="1"/>
  <c r="R49" i="19"/>
  <c r="Q49" i="19"/>
  <c r="P49" i="19"/>
  <c r="P67" i="19" s="1"/>
  <c r="O49" i="19"/>
  <c r="N49" i="19"/>
  <c r="M49" i="19"/>
  <c r="L49" i="19"/>
  <c r="K49" i="19"/>
  <c r="K67" i="19" s="1"/>
  <c r="J49" i="19"/>
  <c r="I49" i="19"/>
  <c r="H49" i="19"/>
  <c r="G49" i="19"/>
  <c r="F49" i="19"/>
  <c r="F67" i="19" s="1"/>
  <c r="E49" i="19"/>
  <c r="E67" i="19" s="1"/>
  <c r="D49" i="19"/>
  <c r="C49" i="19"/>
  <c r="C67" i="19" s="1"/>
  <c r="AB48" i="19"/>
  <c r="AB66" i="19" s="1"/>
  <c r="AA48" i="19"/>
  <c r="AA66" i="19" s="1"/>
  <c r="Z48" i="19"/>
  <c r="Z66" i="19" s="1"/>
  <c r="Y48" i="19"/>
  <c r="X48" i="19"/>
  <c r="W48" i="19"/>
  <c r="V48" i="19"/>
  <c r="U48" i="19"/>
  <c r="U66" i="19" s="1"/>
  <c r="T48" i="19"/>
  <c r="T66" i="19" s="1"/>
  <c r="S48" i="19"/>
  <c r="R48" i="19"/>
  <c r="Q48" i="19"/>
  <c r="P48" i="19"/>
  <c r="P66" i="19" s="1"/>
  <c r="O48" i="19"/>
  <c r="N48" i="19"/>
  <c r="M48" i="19"/>
  <c r="L48" i="19"/>
  <c r="K48" i="19"/>
  <c r="J48" i="19"/>
  <c r="J66" i="19" s="1"/>
  <c r="I48" i="19"/>
  <c r="H48" i="19"/>
  <c r="G48" i="19"/>
  <c r="F48" i="19"/>
  <c r="F66" i="19" s="1"/>
  <c r="E48" i="19"/>
  <c r="E66" i="19" s="1"/>
  <c r="D48" i="19"/>
  <c r="C48" i="19"/>
  <c r="AB47" i="19"/>
  <c r="AB65" i="19" s="1"/>
  <c r="AA47" i="19"/>
  <c r="Z47" i="19"/>
  <c r="Z65" i="19" s="1"/>
  <c r="Y47" i="19"/>
  <c r="Y65" i="19" s="1"/>
  <c r="X47" i="19"/>
  <c r="X65" i="19" s="1"/>
  <c r="W47" i="19"/>
  <c r="W65" i="19" s="1"/>
  <c r="V47" i="19"/>
  <c r="V65" i="19" s="1"/>
  <c r="U47" i="19"/>
  <c r="U65" i="19" s="1"/>
  <c r="T47" i="19"/>
  <c r="T65" i="19" s="1"/>
  <c r="S47" i="19"/>
  <c r="S65" i="19" s="1"/>
  <c r="R47" i="19"/>
  <c r="R65" i="19" s="1"/>
  <c r="Q47" i="19"/>
  <c r="Q65" i="19" s="1"/>
  <c r="P47" i="19"/>
  <c r="O47" i="19"/>
  <c r="O65" i="19" s="1"/>
  <c r="N47" i="19"/>
  <c r="N65" i="19" s="1"/>
  <c r="M47" i="19"/>
  <c r="L47" i="19"/>
  <c r="L65" i="19" s="1"/>
  <c r="K47" i="19"/>
  <c r="K65" i="19" s="1"/>
  <c r="J47" i="19"/>
  <c r="J65" i="19" s="1"/>
  <c r="I47" i="19"/>
  <c r="I65" i="19" s="1"/>
  <c r="H47" i="19"/>
  <c r="H65" i="19" s="1"/>
  <c r="G47" i="19"/>
  <c r="F47" i="19"/>
  <c r="E47" i="19"/>
  <c r="D47" i="19"/>
  <c r="D65" i="19" s="1"/>
  <c r="C47" i="19"/>
  <c r="C65" i="19" s="1"/>
  <c r="AB46" i="19"/>
  <c r="AB64" i="19" s="1"/>
  <c r="AA46" i="19"/>
  <c r="AA64" i="19" s="1"/>
  <c r="Z46" i="19"/>
  <c r="Z64" i="19" s="1"/>
  <c r="Y46" i="19"/>
  <c r="Y64" i="19" s="1"/>
  <c r="X46" i="19"/>
  <c r="W46" i="19"/>
  <c r="V46" i="19"/>
  <c r="V64" i="19" s="1"/>
  <c r="U46" i="19"/>
  <c r="U64" i="19" s="1"/>
  <c r="T46" i="19"/>
  <c r="S46" i="19"/>
  <c r="R46" i="19"/>
  <c r="Q46" i="19"/>
  <c r="Q64" i="19" s="1"/>
  <c r="P46" i="19"/>
  <c r="P64" i="19" s="1"/>
  <c r="O46" i="19"/>
  <c r="O64" i="19" s="1"/>
  <c r="N46" i="19"/>
  <c r="M46" i="19"/>
  <c r="L46" i="19"/>
  <c r="K46" i="19"/>
  <c r="K64" i="19" s="1"/>
  <c r="J46" i="19"/>
  <c r="I46" i="19"/>
  <c r="H46" i="19"/>
  <c r="H64" i="19" s="1"/>
  <c r="G46" i="19"/>
  <c r="F46" i="19"/>
  <c r="F64" i="19" s="1"/>
  <c r="E46" i="19"/>
  <c r="E64" i="19" s="1"/>
  <c r="D46" i="19"/>
  <c r="D64" i="19" s="1"/>
  <c r="C46" i="19"/>
  <c r="AB45" i="19"/>
  <c r="AA45" i="19"/>
  <c r="AA63" i="19" s="1"/>
  <c r="Z45" i="19"/>
  <c r="Y45" i="19"/>
  <c r="X45" i="19"/>
  <c r="W45" i="19"/>
  <c r="V45" i="19"/>
  <c r="V63" i="19" s="1"/>
  <c r="U45" i="19"/>
  <c r="U63" i="19" s="1"/>
  <c r="T45" i="19"/>
  <c r="T63" i="19" s="1"/>
  <c r="S45" i="19"/>
  <c r="S63" i="19" s="1"/>
  <c r="R45" i="19"/>
  <c r="Q45" i="19"/>
  <c r="P45" i="19"/>
  <c r="P63" i="19" s="1"/>
  <c r="O45" i="19"/>
  <c r="N45" i="19"/>
  <c r="M45" i="19"/>
  <c r="L45" i="19"/>
  <c r="L63" i="19" s="1"/>
  <c r="K45" i="19"/>
  <c r="J45" i="19"/>
  <c r="J63" i="19" s="1"/>
  <c r="I45" i="19"/>
  <c r="H45" i="19"/>
  <c r="G45" i="19"/>
  <c r="F45" i="19"/>
  <c r="E45" i="19"/>
  <c r="E63" i="19" s="1"/>
  <c r="D45" i="19"/>
  <c r="C45" i="19"/>
  <c r="C63" i="19" s="1"/>
  <c r="AB44" i="19"/>
  <c r="AB62" i="19" s="1"/>
  <c r="AA44" i="19"/>
  <c r="AA62" i="19" s="1"/>
  <c r="Z44" i="19"/>
  <c r="Z62" i="19" s="1"/>
  <c r="Y44" i="19"/>
  <c r="Y62" i="19" s="1"/>
  <c r="X44" i="19"/>
  <c r="W44" i="19"/>
  <c r="V44" i="19"/>
  <c r="U44" i="19"/>
  <c r="U62" i="19" s="1"/>
  <c r="T44" i="19"/>
  <c r="T62" i="19" s="1"/>
  <c r="S44" i="19"/>
  <c r="R44" i="19"/>
  <c r="Q44" i="19"/>
  <c r="Q62" i="19" s="1"/>
  <c r="P44" i="19"/>
  <c r="P62" i="19" s="1"/>
  <c r="O44" i="19"/>
  <c r="N44" i="19"/>
  <c r="M44" i="19"/>
  <c r="L44" i="19"/>
  <c r="L62" i="19" s="1"/>
  <c r="K44" i="19"/>
  <c r="J44" i="19"/>
  <c r="J62" i="19" s="1"/>
  <c r="I44" i="19"/>
  <c r="H44" i="19"/>
  <c r="G44" i="19"/>
  <c r="G62" i="19" s="1"/>
  <c r="F44" i="19"/>
  <c r="E44" i="19"/>
  <c r="E62" i="19" s="1"/>
  <c r="D44" i="19"/>
  <c r="D62" i="19" s="1"/>
  <c r="C44" i="19"/>
  <c r="AB43" i="19"/>
  <c r="AB61" i="19" s="1"/>
  <c r="AA43" i="19"/>
  <c r="AA61" i="19" s="1"/>
  <c r="Z43" i="19"/>
  <c r="Z61" i="19" s="1"/>
  <c r="Y43" i="19"/>
  <c r="X43" i="19"/>
  <c r="X61" i="19" s="1"/>
  <c r="W43" i="19"/>
  <c r="W61" i="19" s="1"/>
  <c r="V43" i="19"/>
  <c r="V61" i="19" s="1"/>
  <c r="U43" i="19"/>
  <c r="T43" i="19"/>
  <c r="T61" i="19" s="1"/>
  <c r="S43" i="19"/>
  <c r="S61" i="19" s="1"/>
  <c r="R43" i="19"/>
  <c r="R61" i="19" s="1"/>
  <c r="Q43" i="19"/>
  <c r="Q61" i="19" s="1"/>
  <c r="P43" i="19"/>
  <c r="O43" i="19"/>
  <c r="O61" i="19" s="1"/>
  <c r="N43" i="19"/>
  <c r="N61" i="19" s="1"/>
  <c r="M43" i="19"/>
  <c r="M61" i="19" s="1"/>
  <c r="L43" i="19"/>
  <c r="L61" i="19" s="1"/>
  <c r="K43" i="19"/>
  <c r="K61" i="19" s="1"/>
  <c r="J43" i="19"/>
  <c r="J61" i="19" s="1"/>
  <c r="I43" i="19"/>
  <c r="I61" i="19" s="1"/>
  <c r="H43" i="19"/>
  <c r="H61" i="19" s="1"/>
  <c r="G43" i="19"/>
  <c r="G61" i="19" s="1"/>
  <c r="F43" i="19"/>
  <c r="F61" i="19" s="1"/>
  <c r="E43" i="19"/>
  <c r="D43" i="19"/>
  <c r="D61" i="19" s="1"/>
  <c r="C43" i="19"/>
  <c r="C61" i="19" s="1"/>
  <c r="AB42" i="19"/>
  <c r="AB60" i="19" s="1"/>
  <c r="AA42" i="19"/>
  <c r="AA60" i="19" s="1"/>
  <c r="Z42" i="19"/>
  <c r="Y42" i="19"/>
  <c r="Y60" i="19" s="1"/>
  <c r="X42" i="19"/>
  <c r="W42" i="19"/>
  <c r="W60" i="19" s="1"/>
  <c r="V42" i="19"/>
  <c r="V60" i="19" s="1"/>
  <c r="U42" i="19"/>
  <c r="U60" i="19" s="1"/>
  <c r="T42" i="19"/>
  <c r="T60" i="19" s="1"/>
  <c r="S42" i="19"/>
  <c r="R42" i="19"/>
  <c r="Q42" i="19"/>
  <c r="Q60" i="19" s="1"/>
  <c r="P42" i="19"/>
  <c r="P60" i="19" s="1"/>
  <c r="O42" i="19"/>
  <c r="N42" i="19"/>
  <c r="M42" i="19"/>
  <c r="L42" i="19"/>
  <c r="L60" i="19" s="1"/>
  <c r="K42" i="19"/>
  <c r="K60" i="19" s="1"/>
  <c r="J42" i="19"/>
  <c r="I42" i="19"/>
  <c r="H42" i="19"/>
  <c r="H60" i="19" s="1"/>
  <c r="G42" i="19"/>
  <c r="G60" i="19" s="1"/>
  <c r="F42" i="19"/>
  <c r="F60" i="19" s="1"/>
  <c r="E42" i="19"/>
  <c r="E60" i="19" s="1"/>
  <c r="D42" i="19"/>
  <c r="D60" i="19" s="1"/>
  <c r="C42" i="19"/>
  <c r="AB41" i="19"/>
  <c r="AB59" i="19" s="1"/>
  <c r="AA41" i="19"/>
  <c r="AA59" i="19" s="1"/>
  <c r="Z41" i="19"/>
  <c r="Z59" i="19" s="1"/>
  <c r="Y41" i="19"/>
  <c r="Y59" i="19" s="1"/>
  <c r="X41" i="19"/>
  <c r="W41" i="19"/>
  <c r="V41" i="19"/>
  <c r="V59" i="19" s="1"/>
  <c r="U41" i="19"/>
  <c r="U59" i="19" s="1"/>
  <c r="T41" i="19"/>
  <c r="S41" i="19"/>
  <c r="S59" i="19" s="1"/>
  <c r="R41" i="19"/>
  <c r="Q41" i="19"/>
  <c r="Q59" i="19" s="1"/>
  <c r="P41" i="19"/>
  <c r="P59" i="19" s="1"/>
  <c r="O41" i="19"/>
  <c r="N41" i="19"/>
  <c r="M41" i="19"/>
  <c r="M59" i="19" s="1"/>
  <c r="L41" i="19"/>
  <c r="K41" i="19"/>
  <c r="K59" i="19" s="1"/>
  <c r="J41" i="19"/>
  <c r="J59" i="19" s="1"/>
  <c r="I41" i="19"/>
  <c r="H41" i="19"/>
  <c r="G41" i="19"/>
  <c r="F41" i="19"/>
  <c r="F59" i="19" s="1"/>
  <c r="E41" i="19"/>
  <c r="E59" i="19" s="1"/>
  <c r="D41" i="19"/>
  <c r="C41" i="19"/>
  <c r="C59" i="19" s="1"/>
  <c r="AB40" i="19"/>
  <c r="AB58" i="19" s="1"/>
  <c r="AA40" i="19"/>
  <c r="AA58" i="19" s="1"/>
  <c r="Z40" i="19"/>
  <c r="Z58" i="19" s="1"/>
  <c r="Y40" i="19"/>
  <c r="Y58" i="19" s="1"/>
  <c r="X40" i="19"/>
  <c r="W40" i="19"/>
  <c r="W58" i="19" s="1"/>
  <c r="V40" i="19"/>
  <c r="U40" i="19"/>
  <c r="U58" i="19" s="1"/>
  <c r="T40" i="19"/>
  <c r="T58" i="19" s="1"/>
  <c r="S40" i="19"/>
  <c r="R40" i="19"/>
  <c r="Q40" i="19"/>
  <c r="Q58" i="19" s="1"/>
  <c r="P40" i="19"/>
  <c r="P58" i="19" s="1"/>
  <c r="O40" i="19"/>
  <c r="O58" i="19" s="1"/>
  <c r="N40" i="19"/>
  <c r="M40" i="19"/>
  <c r="L40" i="19"/>
  <c r="L58" i="19" s="1"/>
  <c r="K40" i="19"/>
  <c r="K58" i="19" s="1"/>
  <c r="J40" i="19"/>
  <c r="J58" i="19" s="1"/>
  <c r="I40" i="19"/>
  <c r="H40" i="19"/>
  <c r="G40" i="19"/>
  <c r="F40" i="19"/>
  <c r="E40" i="19"/>
  <c r="E58" i="19" s="1"/>
  <c r="D40" i="19"/>
  <c r="D58" i="19" s="1"/>
  <c r="C40" i="19"/>
  <c r="AB39" i="19"/>
  <c r="AB57" i="19" s="1"/>
  <c r="AA39" i="19"/>
  <c r="AA57" i="19" s="1"/>
  <c r="Z39" i="19"/>
  <c r="Z57" i="19" s="1"/>
  <c r="Y39" i="19"/>
  <c r="Y57" i="19" s="1"/>
  <c r="X39" i="19"/>
  <c r="X57" i="19" s="1"/>
  <c r="W39" i="19"/>
  <c r="W57" i="19" s="1"/>
  <c r="V39" i="19"/>
  <c r="V57" i="19" s="1"/>
  <c r="U39" i="19"/>
  <c r="U57" i="19" s="1"/>
  <c r="T39" i="19"/>
  <c r="T57" i="19" s="1"/>
  <c r="S39" i="19"/>
  <c r="S57" i="19" s="1"/>
  <c r="R39" i="19"/>
  <c r="R57" i="19" s="1"/>
  <c r="Q39" i="19"/>
  <c r="P39" i="19"/>
  <c r="O39" i="19"/>
  <c r="O57" i="19" s="1"/>
  <c r="N39" i="19"/>
  <c r="N57" i="19" s="1"/>
  <c r="M39" i="19"/>
  <c r="M57" i="19" s="1"/>
  <c r="L39" i="19"/>
  <c r="L57" i="19" s="1"/>
  <c r="K39" i="19"/>
  <c r="K57" i="19" s="1"/>
  <c r="J39" i="19"/>
  <c r="J57" i="19" s="1"/>
  <c r="I39" i="19"/>
  <c r="I57" i="19" s="1"/>
  <c r="H39" i="19"/>
  <c r="H57" i="19" s="1"/>
  <c r="G39" i="19"/>
  <c r="G57" i="19" s="1"/>
  <c r="F39" i="19"/>
  <c r="F57" i="19" s="1"/>
  <c r="E39" i="19"/>
  <c r="E57" i="19" s="1"/>
  <c r="D39" i="19"/>
  <c r="D57" i="19" s="1"/>
  <c r="C39" i="19"/>
  <c r="C57" i="19" s="1"/>
  <c r="AA34" i="19"/>
  <c r="U34" i="19"/>
  <c r="T34" i="19"/>
  <c r="K34" i="19"/>
  <c r="F34" i="19"/>
  <c r="E33" i="19"/>
  <c r="Y31" i="19"/>
  <c r="Q31" i="19"/>
  <c r="L31" i="19"/>
  <c r="V30" i="19"/>
  <c r="T30" i="19"/>
  <c r="K30" i="19"/>
  <c r="J30" i="19"/>
  <c r="AA29" i="19"/>
  <c r="U29" i="19"/>
  <c r="H29" i="19"/>
  <c r="Z28" i="19"/>
  <c r="Y28" i="19"/>
  <c r="Q28" i="19"/>
  <c r="P28" i="19"/>
  <c r="Z27" i="19"/>
  <c r="Y27" i="19"/>
  <c r="T27" i="19"/>
  <c r="Q27" i="19"/>
  <c r="L27" i="19"/>
  <c r="J27" i="19"/>
  <c r="AA26" i="19"/>
  <c r="V26" i="19"/>
  <c r="T26" i="19"/>
  <c r="L26" i="19"/>
  <c r="K26" i="19"/>
  <c r="F26" i="19"/>
  <c r="V25" i="19"/>
  <c r="U25" i="19"/>
  <c r="F25" i="19"/>
  <c r="E25" i="19"/>
  <c r="AB23" i="19"/>
  <c r="Z23" i="19"/>
  <c r="Y23" i="19"/>
  <c r="T23" i="19"/>
  <c r="Q23" i="19"/>
  <c r="L23" i="19"/>
  <c r="J23" i="19"/>
  <c r="AA22" i="19"/>
  <c r="V22" i="19"/>
  <c r="T22" i="19"/>
  <c r="L22" i="19"/>
  <c r="K22" i="19"/>
  <c r="F22" i="19"/>
  <c r="AA16" i="19"/>
  <c r="V16" i="19"/>
  <c r="U16" i="19"/>
  <c r="K16" i="19"/>
  <c r="F16" i="19"/>
  <c r="E16" i="19"/>
  <c r="AB15" i="19"/>
  <c r="AB16" i="19" s="1"/>
  <c r="AA15" i="19"/>
  <c r="Z15" i="19"/>
  <c r="Z34" i="19" s="1"/>
  <c r="Y15" i="19"/>
  <c r="Y34" i="19" s="1"/>
  <c r="X15" i="19"/>
  <c r="X34" i="19" s="1"/>
  <c r="W15" i="19"/>
  <c r="W34" i="19" s="1"/>
  <c r="V15" i="19"/>
  <c r="V34" i="19" s="1"/>
  <c r="U15" i="19"/>
  <c r="T15" i="19"/>
  <c r="T16" i="19" s="1"/>
  <c r="S15" i="19"/>
  <c r="S34" i="19" s="1"/>
  <c r="R15" i="19"/>
  <c r="R34" i="19" s="1"/>
  <c r="Q15" i="19"/>
  <c r="Q34" i="19" s="1"/>
  <c r="P15" i="19"/>
  <c r="P34" i="19" s="1"/>
  <c r="O15" i="19"/>
  <c r="O33" i="19" s="1"/>
  <c r="N15" i="19"/>
  <c r="N34" i="19" s="1"/>
  <c r="M15" i="19"/>
  <c r="M34" i="19" s="1"/>
  <c r="L15" i="19"/>
  <c r="L16" i="19" s="1"/>
  <c r="K15" i="19"/>
  <c r="J15" i="19"/>
  <c r="J34" i="19" s="1"/>
  <c r="I15" i="19"/>
  <c r="I16" i="19" s="1"/>
  <c r="H15" i="19"/>
  <c r="H34" i="19" s="1"/>
  <c r="G15" i="19"/>
  <c r="G34" i="19" s="1"/>
  <c r="F15" i="19"/>
  <c r="E15" i="19"/>
  <c r="E34" i="19" s="1"/>
  <c r="D15" i="19"/>
  <c r="D16" i="19" s="1"/>
  <c r="C15" i="19"/>
  <c r="AB14" i="19"/>
  <c r="AB33" i="19" s="1"/>
  <c r="AA14" i="19"/>
  <c r="AA33" i="19" s="1"/>
  <c r="Z14" i="19"/>
  <c r="Z33" i="19" s="1"/>
  <c r="Y14" i="19"/>
  <c r="Y33" i="19" s="1"/>
  <c r="X14" i="19"/>
  <c r="W14" i="19"/>
  <c r="W33" i="19" s="1"/>
  <c r="V14" i="19"/>
  <c r="V33" i="19" s="1"/>
  <c r="U14" i="19"/>
  <c r="U33" i="19" s="1"/>
  <c r="T14" i="19"/>
  <c r="T33" i="19" s="1"/>
  <c r="S14" i="19"/>
  <c r="R14" i="19"/>
  <c r="Q14" i="19"/>
  <c r="Q33" i="19" s="1"/>
  <c r="P14" i="19"/>
  <c r="P33" i="19" s="1"/>
  <c r="O14" i="19"/>
  <c r="N14" i="19"/>
  <c r="M14" i="19"/>
  <c r="L14" i="19"/>
  <c r="L33" i="19" s="1"/>
  <c r="K14" i="19"/>
  <c r="K33" i="19" s="1"/>
  <c r="J14" i="19"/>
  <c r="J33" i="19" s="1"/>
  <c r="I14" i="19"/>
  <c r="H14" i="19"/>
  <c r="G14" i="19"/>
  <c r="G33" i="19" s="1"/>
  <c r="F14" i="19"/>
  <c r="F33" i="19" s="1"/>
  <c r="E14" i="19"/>
  <c r="D14" i="19"/>
  <c r="C14" i="19"/>
  <c r="AB13" i="19"/>
  <c r="AA13" i="19"/>
  <c r="AA32" i="19" s="1"/>
  <c r="Z13" i="19"/>
  <c r="Z32" i="19" s="1"/>
  <c r="Y13" i="19"/>
  <c r="Y32" i="19" s="1"/>
  <c r="X13" i="19"/>
  <c r="W13" i="19"/>
  <c r="V13" i="19"/>
  <c r="V32" i="19" s="1"/>
  <c r="U13" i="19"/>
  <c r="U32" i="19" s="1"/>
  <c r="T13" i="19"/>
  <c r="T32" i="19" s="1"/>
  <c r="S13" i="19"/>
  <c r="R13" i="19"/>
  <c r="R32" i="19" s="1"/>
  <c r="Q13" i="19"/>
  <c r="Q32" i="19" s="1"/>
  <c r="P13" i="19"/>
  <c r="P32" i="19" s="1"/>
  <c r="O13" i="19"/>
  <c r="O32" i="19" s="1"/>
  <c r="N13" i="19"/>
  <c r="M13" i="19"/>
  <c r="L13" i="19"/>
  <c r="L32" i="19" s="1"/>
  <c r="K13" i="19"/>
  <c r="K32" i="19" s="1"/>
  <c r="J13" i="19"/>
  <c r="J32" i="19" s="1"/>
  <c r="I13" i="19"/>
  <c r="H13" i="19"/>
  <c r="G13" i="19"/>
  <c r="G32" i="19" s="1"/>
  <c r="F13" i="19"/>
  <c r="F32" i="19" s="1"/>
  <c r="E13" i="19"/>
  <c r="E32" i="19" s="1"/>
  <c r="D13" i="19"/>
  <c r="C13" i="19"/>
  <c r="AB12" i="19"/>
  <c r="AA12" i="19"/>
  <c r="AA31" i="19" s="1"/>
  <c r="Z12" i="19"/>
  <c r="Z31" i="19" s="1"/>
  <c r="Y12" i="19"/>
  <c r="X12" i="19"/>
  <c r="W12" i="19"/>
  <c r="V12" i="19"/>
  <c r="V31" i="19" s="1"/>
  <c r="U12" i="19"/>
  <c r="U31" i="19" s="1"/>
  <c r="T12" i="19"/>
  <c r="T31" i="19" s="1"/>
  <c r="S12" i="19"/>
  <c r="R12" i="19"/>
  <c r="Q12" i="19"/>
  <c r="P12" i="19"/>
  <c r="O12" i="19"/>
  <c r="O31" i="19" s="1"/>
  <c r="N12" i="19"/>
  <c r="M12" i="19"/>
  <c r="L12" i="19"/>
  <c r="K12" i="19"/>
  <c r="K31" i="19" s="1"/>
  <c r="J12" i="19"/>
  <c r="J31" i="19" s="1"/>
  <c r="I12" i="19"/>
  <c r="H12" i="19"/>
  <c r="G12" i="19"/>
  <c r="G31" i="19" s="1"/>
  <c r="F12" i="19"/>
  <c r="F31" i="19" s="1"/>
  <c r="E12" i="19"/>
  <c r="E31" i="19" s="1"/>
  <c r="D12" i="19"/>
  <c r="C12" i="19"/>
  <c r="AB11" i="19"/>
  <c r="AB30" i="19" s="1"/>
  <c r="AA11" i="19"/>
  <c r="AA30" i="19" s="1"/>
  <c r="Z11" i="19"/>
  <c r="Z30" i="19" s="1"/>
  <c r="Y11" i="19"/>
  <c r="Y30" i="19" s="1"/>
  <c r="X11" i="19"/>
  <c r="X30" i="19" s="1"/>
  <c r="W11" i="19"/>
  <c r="W30" i="19" s="1"/>
  <c r="V11" i="19"/>
  <c r="U11" i="19"/>
  <c r="U30" i="19" s="1"/>
  <c r="T11" i="19"/>
  <c r="S11" i="19"/>
  <c r="S30" i="19" s="1"/>
  <c r="R11" i="19"/>
  <c r="R30" i="19" s="1"/>
  <c r="Q11" i="19"/>
  <c r="Q30" i="19" s="1"/>
  <c r="P11" i="19"/>
  <c r="P30" i="19" s="1"/>
  <c r="O11" i="19"/>
  <c r="O30" i="19" s="1"/>
  <c r="N11" i="19"/>
  <c r="N30" i="19" s="1"/>
  <c r="M11" i="19"/>
  <c r="M30" i="19" s="1"/>
  <c r="L11" i="19"/>
  <c r="L30" i="19" s="1"/>
  <c r="K11" i="19"/>
  <c r="J11" i="19"/>
  <c r="I11" i="19"/>
  <c r="I30" i="19" s="1"/>
  <c r="H11" i="19"/>
  <c r="H30" i="19" s="1"/>
  <c r="G11" i="19"/>
  <c r="G30" i="19" s="1"/>
  <c r="F11" i="19"/>
  <c r="F30" i="19" s="1"/>
  <c r="E11" i="19"/>
  <c r="E30" i="19" s="1"/>
  <c r="D11" i="19"/>
  <c r="D30" i="19" s="1"/>
  <c r="C11" i="19"/>
  <c r="C30" i="19" s="1"/>
  <c r="AB10" i="19"/>
  <c r="AB29" i="19" s="1"/>
  <c r="AA10" i="19"/>
  <c r="Z10" i="19"/>
  <c r="Z29" i="19" s="1"/>
  <c r="Y10" i="19"/>
  <c r="Y29" i="19" s="1"/>
  <c r="X10" i="19"/>
  <c r="W10" i="19"/>
  <c r="W29" i="19" s="1"/>
  <c r="V10" i="19"/>
  <c r="V29" i="19" s="1"/>
  <c r="U10" i="19"/>
  <c r="T10" i="19"/>
  <c r="T29" i="19" s="1"/>
  <c r="S10" i="19"/>
  <c r="R10" i="19"/>
  <c r="Q10" i="19"/>
  <c r="Q29" i="19" s="1"/>
  <c r="P10" i="19"/>
  <c r="P29" i="19" s="1"/>
  <c r="O10" i="19"/>
  <c r="O29" i="19" s="1"/>
  <c r="N10" i="19"/>
  <c r="M10" i="19"/>
  <c r="L10" i="19"/>
  <c r="L29" i="19" s="1"/>
  <c r="K10" i="19"/>
  <c r="K29" i="19" s="1"/>
  <c r="J10" i="19"/>
  <c r="J29" i="19" s="1"/>
  <c r="I10" i="19"/>
  <c r="H10" i="19"/>
  <c r="G10" i="19"/>
  <c r="G29" i="19" s="1"/>
  <c r="F10" i="19"/>
  <c r="F29" i="19" s="1"/>
  <c r="E10" i="19"/>
  <c r="E29" i="19" s="1"/>
  <c r="D10" i="19"/>
  <c r="C10" i="19"/>
  <c r="AB9" i="19"/>
  <c r="AA9" i="19"/>
  <c r="AA28" i="19" s="1"/>
  <c r="Z9" i="19"/>
  <c r="Y9" i="19"/>
  <c r="X9" i="19"/>
  <c r="W9" i="19"/>
  <c r="W28" i="19" s="1"/>
  <c r="V9" i="19"/>
  <c r="V28" i="19" s="1"/>
  <c r="U9" i="19"/>
  <c r="U28" i="19" s="1"/>
  <c r="T9" i="19"/>
  <c r="T28" i="19" s="1"/>
  <c r="S9" i="19"/>
  <c r="R9" i="19"/>
  <c r="Q9" i="19"/>
  <c r="P9" i="19"/>
  <c r="O9" i="19"/>
  <c r="O28" i="19" s="1"/>
  <c r="N9" i="19"/>
  <c r="M9" i="19"/>
  <c r="L9" i="19"/>
  <c r="L28" i="19" s="1"/>
  <c r="K9" i="19"/>
  <c r="K28" i="19" s="1"/>
  <c r="J9" i="19"/>
  <c r="I9" i="19"/>
  <c r="H9" i="19"/>
  <c r="G9" i="19"/>
  <c r="F9" i="19"/>
  <c r="F28" i="19" s="1"/>
  <c r="E9" i="19"/>
  <c r="E28" i="19" s="1"/>
  <c r="D9" i="19"/>
  <c r="C9" i="19"/>
  <c r="AB8" i="19"/>
  <c r="AB27" i="19" s="1"/>
  <c r="AA8" i="19"/>
  <c r="AA27" i="19" s="1"/>
  <c r="Z8" i="19"/>
  <c r="Y8" i="19"/>
  <c r="X8" i="19"/>
  <c r="W8" i="19"/>
  <c r="W27" i="19" s="1"/>
  <c r="V8" i="19"/>
  <c r="V27" i="19" s="1"/>
  <c r="U8" i="19"/>
  <c r="U27" i="19" s="1"/>
  <c r="T8" i="19"/>
  <c r="S8" i="19"/>
  <c r="R8" i="19"/>
  <c r="Q8" i="19"/>
  <c r="P8" i="19"/>
  <c r="P27" i="19" s="1"/>
  <c r="O8" i="19"/>
  <c r="O27" i="19" s="1"/>
  <c r="N8" i="19"/>
  <c r="M8" i="19"/>
  <c r="L8" i="19"/>
  <c r="K8" i="19"/>
  <c r="K27" i="19" s="1"/>
  <c r="J8" i="19"/>
  <c r="I8" i="19"/>
  <c r="I27" i="19" s="1"/>
  <c r="H8" i="19"/>
  <c r="G8" i="19"/>
  <c r="G27" i="19" s="1"/>
  <c r="F8" i="19"/>
  <c r="F27" i="19" s="1"/>
  <c r="E8" i="19"/>
  <c r="E27" i="19" s="1"/>
  <c r="D8" i="19"/>
  <c r="C8" i="19"/>
  <c r="AB7" i="19"/>
  <c r="AB26" i="19" s="1"/>
  <c r="AA7" i="19"/>
  <c r="Z7" i="19"/>
  <c r="Z26" i="19" s="1"/>
  <c r="Y7" i="19"/>
  <c r="Y26" i="19" s="1"/>
  <c r="X7" i="19"/>
  <c r="X26" i="19" s="1"/>
  <c r="W7" i="19"/>
  <c r="W26" i="19" s="1"/>
  <c r="V7" i="19"/>
  <c r="U7" i="19"/>
  <c r="U26" i="19" s="1"/>
  <c r="T7" i="19"/>
  <c r="S7" i="19"/>
  <c r="S26" i="19" s="1"/>
  <c r="R7" i="19"/>
  <c r="R26" i="19" s="1"/>
  <c r="Q7" i="19"/>
  <c r="Q26" i="19" s="1"/>
  <c r="P7" i="19"/>
  <c r="P26" i="19" s="1"/>
  <c r="O7" i="19"/>
  <c r="O26" i="19" s="1"/>
  <c r="N7" i="19"/>
  <c r="N26" i="19" s="1"/>
  <c r="M7" i="19"/>
  <c r="M26" i="19" s="1"/>
  <c r="L7" i="19"/>
  <c r="K7" i="19"/>
  <c r="J7" i="19"/>
  <c r="J26" i="19" s="1"/>
  <c r="I7" i="19"/>
  <c r="I26" i="19" s="1"/>
  <c r="H7" i="19"/>
  <c r="H26" i="19" s="1"/>
  <c r="G7" i="19"/>
  <c r="G26" i="19" s="1"/>
  <c r="F7" i="19"/>
  <c r="E7" i="19"/>
  <c r="E26" i="19" s="1"/>
  <c r="D7" i="19"/>
  <c r="D26" i="19" s="1"/>
  <c r="C7" i="19"/>
  <c r="C26" i="19" s="1"/>
  <c r="AB6" i="19"/>
  <c r="AB25" i="19" s="1"/>
  <c r="AA6" i="19"/>
  <c r="AA25" i="19" s="1"/>
  <c r="Z6" i="19"/>
  <c r="Z25" i="19" s="1"/>
  <c r="Y6" i="19"/>
  <c r="Y25" i="19" s="1"/>
  <c r="X6" i="19"/>
  <c r="W6" i="19"/>
  <c r="W25" i="19" s="1"/>
  <c r="V6" i="19"/>
  <c r="U6" i="19"/>
  <c r="T6" i="19"/>
  <c r="T25" i="19" s="1"/>
  <c r="S6" i="19"/>
  <c r="R6" i="19"/>
  <c r="Q6" i="19"/>
  <c r="Q25" i="19" s="1"/>
  <c r="P6" i="19"/>
  <c r="O6" i="19"/>
  <c r="O25" i="19" s="1"/>
  <c r="N6" i="19"/>
  <c r="M6" i="19"/>
  <c r="L6" i="19"/>
  <c r="L25" i="19" s="1"/>
  <c r="K6" i="19"/>
  <c r="K25" i="19" s="1"/>
  <c r="J6" i="19"/>
  <c r="J25" i="19" s="1"/>
  <c r="I6" i="19"/>
  <c r="H6" i="19"/>
  <c r="G6" i="19"/>
  <c r="G25" i="19" s="1"/>
  <c r="F6" i="19"/>
  <c r="E6" i="19"/>
  <c r="D6" i="19"/>
  <c r="C6" i="19"/>
  <c r="AB5" i="19"/>
  <c r="AA5" i="19"/>
  <c r="AA24" i="19" s="1"/>
  <c r="Z5" i="19"/>
  <c r="Y5" i="19"/>
  <c r="Y24" i="19" s="1"/>
  <c r="X5" i="19"/>
  <c r="W5" i="19"/>
  <c r="V5" i="19"/>
  <c r="V24" i="19" s="1"/>
  <c r="U5" i="19"/>
  <c r="U24" i="19" s="1"/>
  <c r="T5" i="19"/>
  <c r="T24" i="19" s="1"/>
  <c r="S5" i="19"/>
  <c r="R5" i="19"/>
  <c r="Q5" i="19"/>
  <c r="Q24" i="19" s="1"/>
  <c r="P5" i="19"/>
  <c r="O5" i="19"/>
  <c r="N5" i="19"/>
  <c r="M5" i="19"/>
  <c r="L5" i="19"/>
  <c r="L24" i="19" s="1"/>
  <c r="K5" i="19"/>
  <c r="K24" i="19" s="1"/>
  <c r="J5" i="19"/>
  <c r="I5" i="19"/>
  <c r="H5" i="19"/>
  <c r="G5" i="19"/>
  <c r="F5" i="19"/>
  <c r="F24" i="19" s="1"/>
  <c r="E5" i="19"/>
  <c r="E24" i="19" s="1"/>
  <c r="D5" i="19"/>
  <c r="C5" i="19"/>
  <c r="AB4" i="19"/>
  <c r="AA4" i="19"/>
  <c r="AA23" i="19" s="1"/>
  <c r="Z4" i="19"/>
  <c r="Y4" i="19"/>
  <c r="X4" i="19"/>
  <c r="W4" i="19"/>
  <c r="W23" i="19" s="1"/>
  <c r="V4" i="19"/>
  <c r="V23" i="19" s="1"/>
  <c r="U4" i="19"/>
  <c r="U23" i="19" s="1"/>
  <c r="T4" i="19"/>
  <c r="S4" i="19"/>
  <c r="R4" i="19"/>
  <c r="R23" i="19" s="1"/>
  <c r="Q4" i="19"/>
  <c r="P4" i="19"/>
  <c r="P23" i="19" s="1"/>
  <c r="O4" i="19"/>
  <c r="O23" i="19" s="1"/>
  <c r="N4" i="19"/>
  <c r="M4" i="19"/>
  <c r="L4" i="19"/>
  <c r="K4" i="19"/>
  <c r="K23" i="19" s="1"/>
  <c r="J4" i="19"/>
  <c r="I4" i="19"/>
  <c r="I23" i="19" s="1"/>
  <c r="H4" i="19"/>
  <c r="G4" i="19"/>
  <c r="G23" i="19" s="1"/>
  <c r="F4" i="19"/>
  <c r="F23" i="19" s="1"/>
  <c r="E4" i="19"/>
  <c r="E23" i="19" s="1"/>
  <c r="D4" i="19"/>
  <c r="C4" i="19"/>
  <c r="AB3" i="19"/>
  <c r="AB22" i="19" s="1"/>
  <c r="AA3" i="19"/>
  <c r="Z3" i="19"/>
  <c r="Z22" i="19" s="1"/>
  <c r="Y3" i="19"/>
  <c r="Y22" i="19" s="1"/>
  <c r="X3" i="19"/>
  <c r="X22" i="19" s="1"/>
  <c r="W3" i="19"/>
  <c r="W22" i="19" s="1"/>
  <c r="V3" i="19"/>
  <c r="U3" i="19"/>
  <c r="U22" i="19" s="1"/>
  <c r="T3" i="19"/>
  <c r="S3" i="19"/>
  <c r="S22" i="19" s="1"/>
  <c r="R3" i="19"/>
  <c r="R22" i="19" s="1"/>
  <c r="Q3" i="19"/>
  <c r="Q22" i="19" s="1"/>
  <c r="P3" i="19"/>
  <c r="P22" i="19" s="1"/>
  <c r="O3" i="19"/>
  <c r="O22" i="19" s="1"/>
  <c r="N3" i="19"/>
  <c r="N22" i="19" s="1"/>
  <c r="M3" i="19"/>
  <c r="M22" i="19" s="1"/>
  <c r="L3" i="19"/>
  <c r="K3" i="19"/>
  <c r="J3" i="19"/>
  <c r="J22" i="19" s="1"/>
  <c r="I3" i="19"/>
  <c r="I22" i="19" s="1"/>
  <c r="H3" i="19"/>
  <c r="H22" i="19" s="1"/>
  <c r="G3" i="19"/>
  <c r="G22" i="19" s="1"/>
  <c r="F3" i="19"/>
  <c r="E22" i="19"/>
  <c r="D3" i="19"/>
  <c r="D22" i="19" s="1"/>
  <c r="C3" i="19"/>
  <c r="C22" i="19" s="1"/>
  <c r="A209" i="8" l="1"/>
  <c r="A198" i="8"/>
  <c r="A213" i="8"/>
  <c r="A202" i="8"/>
  <c r="A210" i="8"/>
  <c r="A199" i="8"/>
  <c r="A200" i="8"/>
  <c r="A201" i="8"/>
  <c r="H33" i="19"/>
  <c r="M60" i="19"/>
  <c r="M64" i="19"/>
  <c r="M68" i="19"/>
  <c r="R58" i="19"/>
  <c r="R62" i="19"/>
  <c r="R66" i="19"/>
  <c r="R59" i="19"/>
  <c r="R67" i="19"/>
  <c r="H23" i="19"/>
  <c r="H27" i="19"/>
  <c r="M58" i="19"/>
  <c r="M62" i="19"/>
  <c r="M66" i="19"/>
  <c r="AB92" i="19"/>
  <c r="AB96" i="19"/>
  <c r="AB100" i="19"/>
  <c r="R101" i="19"/>
  <c r="M25" i="19"/>
  <c r="M29" i="19"/>
  <c r="M33" i="19"/>
  <c r="R64" i="19"/>
  <c r="H32" i="19"/>
  <c r="M63" i="19"/>
  <c r="M67" i="19"/>
  <c r="AB93" i="19"/>
  <c r="AB97" i="19"/>
  <c r="R98" i="19"/>
  <c r="AB101" i="19"/>
  <c r="R102" i="19"/>
  <c r="R31" i="19"/>
  <c r="R28" i="19"/>
  <c r="AB31" i="19"/>
  <c r="H58" i="19"/>
  <c r="H62" i="19"/>
  <c r="H66" i="19"/>
  <c r="W92" i="19"/>
  <c r="M93" i="19"/>
  <c r="W96" i="19"/>
  <c r="M97" i="19"/>
  <c r="W100" i="19"/>
  <c r="M101" i="19"/>
  <c r="M100" i="19"/>
  <c r="M23" i="19"/>
  <c r="M27" i="19"/>
  <c r="M31" i="19"/>
  <c r="W67" i="19"/>
  <c r="R27" i="19"/>
  <c r="W62" i="19"/>
  <c r="AB24" i="19"/>
  <c r="R25" i="19"/>
  <c r="AB28" i="19"/>
  <c r="R29" i="19"/>
  <c r="AB32" i="19"/>
  <c r="R33" i="19"/>
  <c r="M16" i="19"/>
  <c r="H59" i="19"/>
  <c r="H63" i="19"/>
  <c r="H67" i="19"/>
  <c r="W93" i="19"/>
  <c r="M94" i="19"/>
  <c r="W97" i="19"/>
  <c r="M98" i="19"/>
  <c r="W101" i="19"/>
  <c r="M102" i="19"/>
  <c r="G153" i="19"/>
  <c r="G154" i="19" s="1"/>
  <c r="M24" i="19"/>
  <c r="M28" i="19"/>
  <c r="M32" i="19"/>
  <c r="H93" i="19"/>
  <c r="H101" i="19"/>
  <c r="AB98" i="19"/>
  <c r="AB103" i="19"/>
  <c r="C99" i="19"/>
  <c r="K170" i="16"/>
  <c r="N59" i="19"/>
  <c r="N58" i="19"/>
  <c r="D96" i="19"/>
  <c r="D100" i="19"/>
  <c r="S170" i="16"/>
  <c r="N25" i="19"/>
  <c r="X28" i="19"/>
  <c r="N29" i="19"/>
  <c r="X32" i="19"/>
  <c r="N33" i="19"/>
  <c r="C93" i="19"/>
  <c r="S93" i="19"/>
  <c r="I94" i="19"/>
  <c r="I98" i="19"/>
  <c r="C101" i="19"/>
  <c r="S101" i="19"/>
  <c r="I32" i="19"/>
  <c r="X33" i="19"/>
  <c r="C94" i="19"/>
  <c r="S94" i="19"/>
  <c r="C98" i="19"/>
  <c r="S98" i="19"/>
  <c r="I25" i="19"/>
  <c r="I29" i="19"/>
  <c r="I33" i="19"/>
  <c r="D98" i="19"/>
  <c r="I102" i="19"/>
  <c r="O184" i="16"/>
  <c r="C60" i="19"/>
  <c r="S60" i="19"/>
  <c r="C64" i="19"/>
  <c r="S64" i="19"/>
  <c r="C68" i="19"/>
  <c r="I7" i="5"/>
  <c r="I24" i="5" s="1"/>
  <c r="D23" i="19"/>
  <c r="N23" i="19"/>
  <c r="N27" i="19"/>
  <c r="C58" i="19"/>
  <c r="S58" i="19"/>
  <c r="C62" i="19"/>
  <c r="S62" i="19"/>
  <c r="C66" i="19"/>
  <c r="D27" i="19"/>
  <c r="D24" i="19"/>
  <c r="D28" i="19"/>
  <c r="N31" i="19"/>
  <c r="N24" i="19"/>
  <c r="N28" i="19"/>
  <c r="N32" i="19"/>
  <c r="C92" i="19"/>
  <c r="S92" i="19"/>
  <c r="I93" i="19"/>
  <c r="C96" i="19"/>
  <c r="S96" i="19"/>
  <c r="I97" i="19"/>
  <c r="C100" i="19"/>
  <c r="S100" i="19"/>
  <c r="I101" i="19"/>
  <c r="X66" i="19"/>
  <c r="N111" i="19"/>
  <c r="C24" i="19"/>
  <c r="S24" i="19"/>
  <c r="C28" i="19"/>
  <c r="S28" i="19"/>
  <c r="C32" i="19"/>
  <c r="S32" i="19"/>
  <c r="O112" i="19"/>
  <c r="V112" i="19"/>
  <c r="C25" i="19"/>
  <c r="S25" i="19"/>
  <c r="C29" i="19"/>
  <c r="S29" i="19"/>
  <c r="C33" i="19"/>
  <c r="S33" i="19"/>
  <c r="I59" i="19"/>
  <c r="I63" i="19"/>
  <c r="I67" i="19"/>
  <c r="I111" i="19"/>
  <c r="U170" i="16"/>
  <c r="I64" i="19"/>
  <c r="I112" i="19"/>
  <c r="C31" i="19"/>
  <c r="D112" i="19"/>
  <c r="N62" i="19"/>
  <c r="N66" i="19"/>
  <c r="X64" i="19"/>
  <c r="F111" i="19"/>
  <c r="S68" i="19"/>
  <c r="X93" i="19"/>
  <c r="X97" i="19"/>
  <c r="X101" i="19"/>
  <c r="N63" i="19"/>
  <c r="N67" i="19"/>
  <c r="X94" i="19"/>
  <c r="X98" i="19"/>
  <c r="X102" i="19"/>
  <c r="H112" i="19"/>
  <c r="G20" i="5"/>
  <c r="N60" i="19"/>
  <c r="N64" i="19"/>
  <c r="N68" i="19"/>
  <c r="Q112" i="19"/>
  <c r="Y112" i="19"/>
  <c r="H20" i="5"/>
  <c r="R112" i="19"/>
  <c r="Z112" i="19"/>
  <c r="I184" i="16"/>
  <c r="J7" i="5"/>
  <c r="J24" i="5" s="1"/>
  <c r="Q20" i="5"/>
  <c r="AW86" i="19"/>
  <c r="I31" i="19"/>
  <c r="S16" i="19"/>
  <c r="C34" i="19"/>
  <c r="X67" i="19"/>
  <c r="K111" i="19"/>
  <c r="S111" i="19"/>
  <c r="AA111" i="19"/>
  <c r="V111" i="19"/>
  <c r="C136" i="19"/>
  <c r="C153" i="19" s="1"/>
  <c r="C154" i="19" s="1"/>
  <c r="X68" i="19"/>
  <c r="X69" i="19"/>
  <c r="L111" i="19"/>
  <c r="AB111" i="19"/>
  <c r="Y111" i="19"/>
  <c r="C30" i="5"/>
  <c r="AV86" i="19"/>
  <c r="S23" i="19"/>
  <c r="I24" i="19"/>
  <c r="C27" i="19"/>
  <c r="S27" i="19"/>
  <c r="I28" i="19"/>
  <c r="S31" i="19"/>
  <c r="C16" i="19"/>
  <c r="I34" i="19"/>
  <c r="X60" i="19"/>
  <c r="I92" i="19"/>
  <c r="I96" i="19"/>
  <c r="I100" i="19"/>
  <c r="E111" i="19"/>
  <c r="M111" i="19"/>
  <c r="U111" i="19"/>
  <c r="C7" i="5"/>
  <c r="C24" i="5" s="1"/>
  <c r="K7" i="5"/>
  <c r="K24" i="5" s="1"/>
  <c r="D30" i="5"/>
  <c r="AU86" i="19"/>
  <c r="X58" i="19"/>
  <c r="X62" i="19"/>
  <c r="X59" i="19"/>
  <c r="X63" i="19"/>
  <c r="C23" i="19"/>
  <c r="X29" i="19"/>
  <c r="D31" i="19"/>
  <c r="I60" i="19"/>
  <c r="I68" i="19"/>
  <c r="N94" i="19"/>
  <c r="N102" i="19"/>
  <c r="D102" i="19"/>
  <c r="D7" i="5"/>
  <c r="D24" i="5" s="1"/>
  <c r="L7" i="5"/>
  <c r="L24" i="5" s="1"/>
  <c r="AT86" i="19"/>
  <c r="E7" i="5"/>
  <c r="E24" i="5" s="1"/>
  <c r="M7" i="5"/>
  <c r="M24" i="5" s="1"/>
  <c r="AS86" i="19"/>
  <c r="D32" i="19"/>
  <c r="H111" i="19"/>
  <c r="F7" i="5"/>
  <c r="F24" i="5" s="1"/>
  <c r="O7" i="5"/>
  <c r="O24" i="5" s="1"/>
  <c r="AR86" i="19"/>
  <c r="AO86" i="19"/>
  <c r="AQ86" i="19"/>
  <c r="X23" i="19"/>
  <c r="D25" i="19"/>
  <c r="X27" i="19"/>
  <c r="D29" i="19"/>
  <c r="D33" i="19"/>
  <c r="N16" i="19"/>
  <c r="I58" i="19"/>
  <c r="I62" i="19"/>
  <c r="S66" i="19"/>
  <c r="D93" i="19"/>
  <c r="D97" i="19"/>
  <c r="D101" i="19"/>
  <c r="K114" i="19"/>
  <c r="R111" i="19"/>
  <c r="Z111" i="19"/>
  <c r="P112" i="19"/>
  <c r="Q111" i="19"/>
  <c r="AX86" i="19"/>
  <c r="AP86" i="19"/>
  <c r="K44" i="42"/>
  <c r="K48" i="42"/>
  <c r="K43" i="42"/>
  <c r="K49" i="42"/>
  <c r="P24" i="19"/>
  <c r="G16" i="19"/>
  <c r="O16" i="19"/>
  <c r="W16" i="19"/>
  <c r="L34" i="19"/>
  <c r="H114" i="19"/>
  <c r="G114" i="19"/>
  <c r="F117" i="19" s="1"/>
  <c r="D114" i="19"/>
  <c r="E114" i="19"/>
  <c r="D111" i="19"/>
  <c r="U114" i="19"/>
  <c r="S114" i="19"/>
  <c r="T111" i="19"/>
  <c r="I115" i="19"/>
  <c r="L115" i="19"/>
  <c r="J115" i="19"/>
  <c r="J112" i="19"/>
  <c r="I114" i="19"/>
  <c r="W24" i="19"/>
  <c r="W31" i="19"/>
  <c r="H28" i="19"/>
  <c r="H31" i="19"/>
  <c r="X31" i="19"/>
  <c r="H16" i="19"/>
  <c r="X16" i="19"/>
  <c r="J24" i="19"/>
  <c r="R24" i="19"/>
  <c r="Z24" i="19"/>
  <c r="H25" i="19"/>
  <c r="P25" i="19"/>
  <c r="X25" i="19"/>
  <c r="J28" i="19"/>
  <c r="W32" i="19"/>
  <c r="G69" i="19"/>
  <c r="G64" i="19"/>
  <c r="O63" i="19"/>
  <c r="F97" i="19"/>
  <c r="F103" i="19"/>
  <c r="F101" i="19"/>
  <c r="F93" i="19"/>
  <c r="N101" i="19"/>
  <c r="N93" i="19"/>
  <c r="N97" i="19"/>
  <c r="V97" i="19"/>
  <c r="V103" i="19"/>
  <c r="V101" i="19"/>
  <c r="V93" i="19"/>
  <c r="N103" i="19"/>
  <c r="P31" i="19"/>
  <c r="P16" i="19"/>
  <c r="Q16" i="19"/>
  <c r="Y16" i="19"/>
  <c r="D34" i="19"/>
  <c r="R68" i="19"/>
  <c r="Z68" i="19"/>
  <c r="V94" i="19"/>
  <c r="V114" i="19"/>
  <c r="G24" i="19"/>
  <c r="J16" i="19"/>
  <c r="R16" i="19"/>
  <c r="Z16" i="19"/>
  <c r="O34" i="19"/>
  <c r="G66" i="19"/>
  <c r="O66" i="19"/>
  <c r="W66" i="19"/>
  <c r="Q69" i="19"/>
  <c r="Q67" i="19"/>
  <c r="O60" i="19"/>
  <c r="Y63" i="19"/>
  <c r="W64" i="19"/>
  <c r="V102" i="19"/>
  <c r="Y114" i="19"/>
  <c r="Y115" i="19"/>
  <c r="X115" i="19"/>
  <c r="X112" i="19"/>
  <c r="AB115" i="19"/>
  <c r="AA115" i="19"/>
  <c r="Z115" i="19"/>
  <c r="H24" i="19"/>
  <c r="AB34" i="19"/>
  <c r="R69" i="19"/>
  <c r="R63" i="19"/>
  <c r="Z69" i="19"/>
  <c r="Z67" i="19"/>
  <c r="Z63" i="19"/>
  <c r="W68" i="19"/>
  <c r="Q114" i="19"/>
  <c r="H115" i="19"/>
  <c r="AA114" i="19"/>
  <c r="O24" i="19"/>
  <c r="G28" i="19"/>
  <c r="J111" i="19"/>
  <c r="M114" i="19"/>
  <c r="X24" i="19"/>
  <c r="G59" i="19"/>
  <c r="O59" i="19"/>
  <c r="W59" i="19"/>
  <c r="G63" i="19"/>
  <c r="W63" i="19"/>
  <c r="I66" i="19"/>
  <c r="Q66" i="19"/>
  <c r="Y66" i="19"/>
  <c r="O67" i="19"/>
  <c r="R60" i="19"/>
  <c r="F94" i="19"/>
  <c r="N98" i="19"/>
  <c r="AB63" i="19"/>
  <c r="D66" i="19"/>
  <c r="L67" i="19"/>
  <c r="F92" i="19"/>
  <c r="N92" i="19"/>
  <c r="V92" i="19"/>
  <c r="F96" i="19"/>
  <c r="N96" i="19"/>
  <c r="V96" i="19"/>
  <c r="F100" i="19"/>
  <c r="N100" i="19"/>
  <c r="V100" i="19"/>
  <c r="P92" i="19"/>
  <c r="H96" i="19"/>
  <c r="X96" i="19"/>
  <c r="P100" i="19"/>
  <c r="L102" i="19"/>
  <c r="AB102" i="19"/>
  <c r="C112" i="19"/>
  <c r="U112" i="19"/>
  <c r="M112" i="19"/>
  <c r="E112" i="19"/>
  <c r="K112" i="19"/>
  <c r="S112" i="19"/>
  <c r="W115" i="19"/>
  <c r="V115" i="19"/>
  <c r="U115" i="19"/>
  <c r="T115" i="19"/>
  <c r="S115" i="19"/>
  <c r="AA112" i="19"/>
  <c r="P111" i="19"/>
  <c r="F112" i="19"/>
  <c r="D115" i="19"/>
  <c r="C102" i="19"/>
  <c r="K102" i="19"/>
  <c r="S102" i="19"/>
  <c r="AA102" i="19"/>
  <c r="D103" i="19"/>
  <c r="T103" i="19"/>
  <c r="P114" i="19"/>
  <c r="G115" i="19"/>
  <c r="G112" i="19"/>
  <c r="W112" i="19"/>
  <c r="N114" i="19"/>
  <c r="K93" i="19"/>
  <c r="AA93" i="19"/>
  <c r="C97" i="19"/>
  <c r="S97" i="19"/>
  <c r="K101" i="19"/>
  <c r="AA101" i="19"/>
  <c r="R114" i="19"/>
  <c r="Z114" i="19"/>
  <c r="X114" i="19"/>
  <c r="AB114" i="19"/>
  <c r="E115" i="19"/>
  <c r="Q115" i="19"/>
  <c r="P115" i="19"/>
  <c r="O115" i="19"/>
  <c r="N115" i="19"/>
  <c r="L112" i="19"/>
  <c r="AB112" i="19"/>
  <c r="R115" i="19"/>
  <c r="F153" i="19"/>
  <c r="F154" i="19" s="1"/>
  <c r="H92" i="19"/>
  <c r="X92" i="19"/>
  <c r="D94" i="19"/>
  <c r="T94" i="19"/>
  <c r="P96" i="19"/>
  <c r="H100" i="19"/>
  <c r="X100" i="19"/>
  <c r="J114" i="19"/>
  <c r="X111" i="19"/>
  <c r="N112" i="19"/>
  <c r="D153" i="19"/>
  <c r="D154" i="19" s="1"/>
  <c r="G111" i="19"/>
  <c r="O111" i="19"/>
  <c r="W111" i="19"/>
  <c r="L114" i="19"/>
  <c r="T114" i="19"/>
  <c r="K115" i="19"/>
  <c r="M115" i="19"/>
  <c r="O114" i="19"/>
  <c r="W114" i="19"/>
  <c r="F115" i="19"/>
  <c r="I117" i="19" l="1"/>
  <c r="S117" i="19"/>
  <c r="L118" i="19"/>
  <c r="V117" i="19"/>
  <c r="Q117" i="19"/>
  <c r="L117" i="19"/>
  <c r="J118" i="19"/>
  <c r="Y117" i="19"/>
  <c r="K117" i="19"/>
  <c r="D117" i="19"/>
  <c r="V118" i="19"/>
  <c r="O118" i="19"/>
  <c r="X118" i="19"/>
  <c r="AA117" i="19"/>
  <c r="E118" i="19"/>
  <c r="P117" i="19"/>
  <c r="S118" i="19"/>
  <c r="Y118" i="19"/>
  <c r="G117" i="19"/>
  <c r="N117" i="19"/>
  <c r="T118" i="19"/>
  <c r="Z118" i="19"/>
  <c r="N118" i="19"/>
  <c r="U118" i="19"/>
  <c r="AA118" i="19"/>
  <c r="F118" i="19"/>
  <c r="T117" i="19"/>
  <c r="P118" i="19"/>
  <c r="O117" i="19"/>
  <c r="D118" i="19"/>
  <c r="Z117" i="19"/>
  <c r="U117" i="19"/>
  <c r="E117" i="19"/>
  <c r="Q118" i="19"/>
  <c r="G118" i="19"/>
  <c r="X117" i="19"/>
  <c r="I118" i="19"/>
  <c r="K118" i="19"/>
  <c r="J117" i="19"/>
  <c r="AD109" i="8" a="1"/>
  <c r="E89" i="8" a="1"/>
  <c r="I200" i="8" a="1"/>
  <c r="AG168" i="8" a="1"/>
  <c r="AE99" i="8" a="1"/>
  <c r="AG155" i="8" a="1"/>
  <c r="D178" i="8" a="1"/>
  <c r="I88" i="8" a="1"/>
  <c r="H67" i="8" a="1"/>
  <c r="E109" i="8" a="1"/>
  <c r="X53" i="8" a="1"/>
  <c r="C168" i="8" a="1"/>
  <c r="S109" i="8" a="1"/>
  <c r="AC187" i="8" a="1"/>
  <c r="X97" i="8" a="1"/>
  <c r="M33" i="8" a="1"/>
  <c r="F7" i="8" a="1"/>
  <c r="E98" i="8" a="1"/>
  <c r="Q107" i="8" a="1"/>
  <c r="U52" i="8" a="1"/>
  <c r="T177" i="8" a="1"/>
  <c r="W166" i="8" a="1"/>
  <c r="S66" i="8" a="1"/>
  <c r="Z10" i="8" a="1"/>
  <c r="D31" i="8" a="1"/>
  <c r="R120" i="8" a="1"/>
  <c r="Q99" i="8" a="1"/>
  <c r="AJ75" i="8" a="1"/>
  <c r="W86" i="8" a="1"/>
  <c r="AD6" i="8" a="1"/>
  <c r="AE33" i="8" a="1"/>
  <c r="M144" i="8" a="1"/>
  <c r="AG98" i="8" a="1"/>
  <c r="AH97" i="8" a="1"/>
  <c r="X30" i="8" a="1"/>
  <c r="M168" i="8" a="1"/>
  <c r="U202" i="8" a="1"/>
  <c r="V154" i="8" a="1"/>
  <c r="S178" i="8" a="1"/>
  <c r="AA10" i="8" a="1"/>
  <c r="AG143" i="8" a="1"/>
  <c r="AG119" i="8" a="1"/>
  <c r="I198" i="8" a="1"/>
  <c r="AH156" i="8" a="1"/>
  <c r="AF89" i="8" a="1"/>
  <c r="F165" i="8" a="1"/>
  <c r="AI144" i="8" a="1"/>
  <c r="AF178" i="8" a="1"/>
  <c r="M88" i="8" a="1"/>
  <c r="K87" i="8" a="1"/>
  <c r="W191" i="8" a="1"/>
  <c r="AK75" i="8" a="1"/>
  <c r="K154" i="8" a="1"/>
  <c r="D143" i="8" a="1"/>
  <c r="S145" i="8" a="1"/>
  <c r="AC85" i="8" a="1"/>
  <c r="T53" i="8" a="1"/>
  <c r="B145" i="8" a="1"/>
  <c r="AA142" i="8" a="1"/>
  <c r="H107" i="8" a="1"/>
  <c r="F189" i="8" a="1"/>
  <c r="Q153" i="8" a="1"/>
  <c r="C187" i="8" a="1"/>
  <c r="S122" i="8" a="1"/>
  <c r="AA120" i="8" a="1"/>
  <c r="H121" i="8" a="1"/>
  <c r="I41" i="8" a="1"/>
  <c r="G169" i="8" a="1"/>
  <c r="L99" i="8" a="1"/>
  <c r="Z120" i="8" a="1"/>
  <c r="AB97" i="8" a="1"/>
  <c r="D157" i="8" a="1"/>
  <c r="R66" i="8" a="1"/>
  <c r="AD165" i="8" a="1"/>
  <c r="V98" i="8" a="1"/>
  <c r="X86" i="8" a="1"/>
  <c r="I122" i="8" a="1"/>
  <c r="F120" i="8" a="1"/>
  <c r="AJ85" i="8" a="1"/>
  <c r="Q44" i="8" a="1"/>
  <c r="AJ121" i="8" a="1"/>
  <c r="C63" i="8" a="1"/>
  <c r="V76" i="8" a="1"/>
  <c r="Z76" i="8" a="1"/>
  <c r="K75" i="8" a="1"/>
  <c r="F118" i="8" a="1"/>
  <c r="AF77" i="8" a="1"/>
  <c r="AK98" i="8" a="1"/>
  <c r="I169" i="8" a="1"/>
  <c r="AD67" i="8" a="1"/>
  <c r="AH30" i="8" a="1"/>
  <c r="C188" i="8" a="1"/>
  <c r="W157" i="8" a="1"/>
  <c r="S201" i="8" a="1"/>
  <c r="F75" i="8" a="1"/>
  <c r="AH54" i="8" a="1"/>
  <c r="P191" i="8" a="1"/>
  <c r="I56" i="8" a="1"/>
  <c r="H6" i="8" a="1"/>
  <c r="L75" i="8" a="1"/>
  <c r="W144" i="8" a="1"/>
  <c r="J96" i="8" a="1"/>
  <c r="K43" i="8" a="1"/>
  <c r="P42" i="8" a="1"/>
  <c r="AI89" i="8" a="1"/>
  <c r="J88" i="8" a="1"/>
  <c r="W33" i="8" a="1"/>
  <c r="X107" i="8" a="1"/>
  <c r="AB199" i="8" a="1"/>
  <c r="W110" i="8" a="1"/>
  <c r="C100" i="8" a="1"/>
  <c r="W169" i="8" a="1"/>
  <c r="AC180" i="8" a="1"/>
  <c r="T111" i="8" a="1"/>
  <c r="E189" i="8" a="1"/>
  <c r="G122" i="8" a="1"/>
  <c r="F177" i="8" a="1"/>
  <c r="E145" i="8" a="1"/>
  <c r="E169" i="8" a="1"/>
  <c r="F166" i="8" a="1"/>
  <c r="Z109" i="8" a="1"/>
  <c r="AA178" i="8" a="1"/>
  <c r="N109" i="8" a="1"/>
  <c r="X66" i="8" a="1"/>
  <c r="T64" i="8" a="1"/>
  <c r="AE118" i="8" a="1"/>
  <c r="T89" i="8" a="1"/>
  <c r="T190" i="8" a="1"/>
  <c r="D201" i="8" a="1"/>
  <c r="AJ178" i="8" a="1"/>
  <c r="AL190" i="8" a="1"/>
  <c r="X56" i="8" a="1"/>
  <c r="D111" i="8" a="1"/>
  <c r="U31" i="8" a="1"/>
  <c r="K176" i="8" a="1"/>
  <c r="X33" i="8" a="1"/>
  <c r="W109" i="8" a="1"/>
  <c r="L64" i="8" a="1"/>
  <c r="Y44" i="8" a="1"/>
  <c r="AC200" i="8" a="1"/>
  <c r="D191" i="8" a="1"/>
  <c r="W99" i="8" a="1"/>
  <c r="AD168" i="8" a="1"/>
  <c r="Q156" i="8" a="1"/>
  <c r="G157" i="8" a="1"/>
  <c r="I153" i="8" a="1"/>
  <c r="AH98" i="8" a="1"/>
  <c r="Q141" i="8" a="1"/>
  <c r="AK177" i="8" a="1"/>
  <c r="Y178" i="8" a="1"/>
  <c r="AK63" i="8" a="1"/>
  <c r="AI76" i="8" a="1"/>
  <c r="AG189" i="8" a="1"/>
  <c r="H145" i="8" a="1"/>
  <c r="N168" i="8" a="1"/>
  <c r="P97" i="8" a="1"/>
  <c r="AH108" i="8" a="1"/>
  <c r="W142" i="8" a="1"/>
  <c r="B75" i="8" a="1"/>
  <c r="U156" i="8" a="1"/>
  <c r="J200" i="8" a="1"/>
  <c r="AF30" i="8" a="1"/>
  <c r="C155" i="8" a="1"/>
  <c r="AG180" i="8" a="1"/>
  <c r="AH65" i="8" a="1"/>
  <c r="P155" i="8" a="1"/>
  <c r="T41" i="8" a="1"/>
  <c r="H144" i="8" a="1"/>
  <c r="AF7" i="8" a="1"/>
  <c r="S74" i="8" a="1"/>
  <c r="AJ76" i="8" a="1"/>
  <c r="U189" i="8" a="1"/>
  <c r="C120" i="8" a="1"/>
  <c r="AB42" i="8" a="1"/>
  <c r="K89" i="8" a="1"/>
  <c r="AJ167" i="8" a="1"/>
  <c r="K190" i="8" a="1"/>
  <c r="AL189" i="8" a="1"/>
  <c r="X168" i="8" a="1"/>
  <c r="AL176" i="8" a="1"/>
  <c r="K166" i="8" a="1"/>
  <c r="AK187" i="8" a="1"/>
  <c r="J85" i="8" a="1"/>
  <c r="R178" i="8" a="1"/>
  <c r="E119" i="8" a="1"/>
  <c r="T85" i="8" a="1"/>
  <c r="AK96" i="8" a="1"/>
  <c r="Z108" i="8" a="1"/>
  <c r="Q157" i="8" a="1"/>
  <c r="AI169" i="8" a="1"/>
  <c r="AF179" i="8" a="1"/>
  <c r="AH34" i="8" a="1"/>
  <c r="B98" i="8" a="1"/>
  <c r="N153" i="8" a="1"/>
  <c r="G88" i="8" a="1"/>
  <c r="N119" i="8" a="1"/>
  <c r="AE157" i="8" a="1"/>
  <c r="D56" i="8" a="1"/>
  <c r="B87" i="8" a="1"/>
  <c r="AA56" i="8" a="1"/>
  <c r="T187" i="8" a="1"/>
  <c r="B154" i="8" a="1"/>
  <c r="T180" i="8" a="1"/>
  <c r="AH9" i="8" a="1"/>
  <c r="AC55" i="8" a="1"/>
  <c r="AG67" i="8" a="1"/>
  <c r="B157" i="8" a="1"/>
  <c r="M76" i="8" a="1"/>
  <c r="P143" i="8" a="1"/>
  <c r="J56" i="8" a="1"/>
  <c r="O56" i="8" a="1"/>
  <c r="AA65" i="8" a="1"/>
  <c r="C54" i="8" a="1"/>
  <c r="T178" i="8" a="1"/>
  <c r="AF188" i="8" a="1"/>
  <c r="AF107" i="8" a="1"/>
  <c r="V107" i="8" a="1"/>
  <c r="G202" i="8" a="1"/>
  <c r="AH41" i="8" a="1"/>
  <c r="P78" i="8" a="1"/>
  <c r="T121" i="8" a="1"/>
  <c r="H77" i="8" a="1"/>
  <c r="X198" i="8" a="1"/>
  <c r="AD78" i="8" a="1"/>
  <c r="G111" i="8" a="1"/>
  <c r="C180" i="8" a="1"/>
  <c r="C89" i="8" a="1"/>
  <c r="AA118" i="8" a="1"/>
  <c r="Y122" i="8" a="1"/>
  <c r="AF118" i="8" a="1"/>
  <c r="K200" i="8" a="1"/>
  <c r="G86" i="8" a="1"/>
  <c r="AE43" i="8" a="1"/>
  <c r="C31" i="8" a="1"/>
  <c r="Z65" i="8" a="1"/>
  <c r="D85" i="8" a="1"/>
  <c r="AE55" i="8" a="1"/>
  <c r="R9" i="8" a="1"/>
  <c r="AF189" i="8" a="1"/>
  <c r="AA154" i="8" a="1"/>
  <c r="O157" i="8" a="1"/>
  <c r="AA187" i="8" a="1"/>
  <c r="L119" i="8" a="1"/>
  <c r="M77" i="8" a="1"/>
  <c r="AK166" i="8" a="1"/>
  <c r="AK155" i="8" a="1"/>
  <c r="AK199" i="8" a="1"/>
  <c r="G118" i="8" a="1"/>
  <c r="Y34" i="8" a="1"/>
  <c r="W121" i="8" a="1"/>
  <c r="N63" i="8" a="1"/>
  <c r="AC75" i="8" a="1"/>
  <c r="AF86" i="8" a="1"/>
  <c r="AG169" i="8" a="1"/>
  <c r="AD141" i="8" a="1"/>
  <c r="F179" i="8" a="1"/>
  <c r="AA189" i="8" a="1"/>
  <c r="Y167" i="8" a="1"/>
  <c r="AG202" i="8" a="1"/>
  <c r="X143" i="8" a="1"/>
  <c r="V96" i="8" a="1"/>
  <c r="AB153" i="8" a="1"/>
  <c r="W67" i="8" a="1"/>
  <c r="R153" i="8" a="1"/>
  <c r="K201" i="8" a="1"/>
  <c r="D142" i="8" a="1"/>
  <c r="J188" i="8" a="1"/>
  <c r="AD108" i="8" a="1"/>
  <c r="D6" i="8" a="1"/>
  <c r="C8" i="8" a="1"/>
  <c r="N107" i="8" a="1"/>
  <c r="I96" i="8" a="1"/>
  <c r="Y110" i="8" a="1"/>
  <c r="AE67" i="8" a="1"/>
  <c r="I189" i="8" a="1"/>
  <c r="M108" i="8" a="1"/>
  <c r="T109" i="8" a="1"/>
  <c r="N77" i="8" a="1"/>
  <c r="G168" i="8" a="1"/>
  <c r="E141" i="8" a="1"/>
  <c r="L191" i="8" a="1"/>
  <c r="I89" i="8" a="1"/>
  <c r="W189" i="8" a="1"/>
  <c r="H157" i="8" a="1"/>
  <c r="Q86" i="8" a="1"/>
  <c r="E120" i="8" a="1"/>
  <c r="R31" i="8" a="1"/>
  <c r="M54" i="8" a="1"/>
  <c r="C202" i="8" a="1"/>
  <c r="V177" i="8" a="1"/>
  <c r="I121" i="8" a="1"/>
  <c r="Q189" i="8" a="1"/>
  <c r="Q169" i="8" a="1"/>
  <c r="R7" i="8" a="1"/>
  <c r="T179" i="8" a="1"/>
  <c r="AC10" i="8" a="1"/>
  <c r="P187" i="8" a="1"/>
  <c r="R64" i="8" a="1"/>
  <c r="AB111" i="8" a="1"/>
  <c r="D77" i="8" a="1"/>
  <c r="F145" i="8" a="1"/>
  <c r="AB10" i="8" a="1"/>
  <c r="L97" i="8" a="1"/>
  <c r="N201" i="8" a="1"/>
  <c r="D45" i="8" a="1"/>
  <c r="AJ176" i="8" a="1"/>
  <c r="AJ169" i="8" a="1"/>
  <c r="AL65" i="8" a="1"/>
  <c r="AL199" i="8" a="1"/>
  <c r="S107" i="8" a="1"/>
  <c r="AH168" i="8" a="1"/>
  <c r="S177" i="8" a="1"/>
  <c r="AC190" i="8" a="1"/>
  <c r="AB96" i="8" a="1"/>
  <c r="Y97" i="8" a="1"/>
  <c r="Z75" i="8" a="1"/>
  <c r="O77" i="8" a="1"/>
  <c r="N44" i="8" a="1"/>
  <c r="I145" i="8" a="1"/>
  <c r="AA87" i="8" a="1"/>
  <c r="Y169" i="8" a="1"/>
  <c r="Z154" i="8" a="1"/>
  <c r="AJ199" i="8" a="1"/>
  <c r="AF52" i="8" a="1"/>
  <c r="Y177" i="8" a="1"/>
  <c r="V176" i="8" a="1"/>
  <c r="S67" i="8" a="1"/>
  <c r="AH32" i="8" a="1"/>
  <c r="E100" i="8" a="1"/>
  <c r="Y201" i="8" a="1"/>
  <c r="T78" i="8" a="1"/>
  <c r="AA100" i="8" a="1"/>
  <c r="AC198" i="8" a="1"/>
  <c r="M142" i="8" a="1"/>
  <c r="AH88" i="8" a="1"/>
  <c r="AI98" i="8" a="1"/>
  <c r="B155" i="8" a="1"/>
  <c r="Q177" i="8" a="1"/>
  <c r="O118" i="8" a="1"/>
  <c r="N64" i="8" a="1"/>
  <c r="D9" i="8" a="1"/>
  <c r="U167" i="8" a="1"/>
  <c r="AK107" i="8" a="1"/>
  <c r="AJ190" i="8" a="1"/>
  <c r="O7" i="8" a="1"/>
  <c r="X176" i="8" a="1"/>
  <c r="AC188" i="8" a="1"/>
  <c r="Z153" i="8" a="1"/>
  <c r="X74" i="8" a="1"/>
  <c r="I78" i="8" a="1"/>
  <c r="M89" i="8" a="1"/>
  <c r="M98" i="8" a="1"/>
  <c r="AH179" i="8" a="1"/>
  <c r="P122" i="8" a="1"/>
  <c r="L121" i="8" a="1"/>
  <c r="F190" i="8" a="1"/>
  <c r="T167" i="8" a="1"/>
  <c r="G100" i="8" a="1"/>
  <c r="AA41" i="8" a="1"/>
  <c r="AE169" i="8" a="1"/>
  <c r="D96" i="8" a="1"/>
  <c r="C189" i="8" a="1"/>
  <c r="AE88" i="8" a="1"/>
  <c r="G109" i="8" a="1"/>
  <c r="J6" i="8" a="1"/>
  <c r="K7" i="8" a="1"/>
  <c r="AE191" i="8" a="1"/>
  <c r="D109" i="8" a="1"/>
  <c r="P63" i="8" a="1"/>
  <c r="S108" i="8" a="1"/>
  <c r="AJ100" i="8" a="1"/>
  <c r="AK87" i="8" a="1"/>
  <c r="E166" i="8" a="1"/>
  <c r="F157" i="8" a="1"/>
  <c r="AB88" i="8" a="1"/>
  <c r="N200" i="8" a="1"/>
  <c r="Q199" i="8" a="1"/>
  <c r="AL179" i="8" a="1"/>
  <c r="AC7" i="8" a="1"/>
  <c r="U56" i="8" a="1"/>
  <c r="S41" i="8" a="1"/>
  <c r="F200" i="8" a="1"/>
  <c r="AG7" i="8" a="1"/>
  <c r="G96" i="8" a="1"/>
  <c r="C144" i="8" a="1"/>
  <c r="AC109" i="8" a="1"/>
  <c r="U98" i="8" a="1"/>
  <c r="R32" i="8" a="1"/>
  <c r="O156" i="8" a="1"/>
  <c r="B43" i="8" a="1"/>
  <c r="X52" i="8" a="1"/>
  <c r="N67" i="8" a="1"/>
  <c r="N53" i="8" a="1"/>
  <c r="L110" i="8" a="1"/>
  <c r="F53" i="8" a="1"/>
  <c r="V67" i="8" a="1"/>
  <c r="O98" i="8" a="1"/>
  <c r="AL198" i="8" a="1"/>
  <c r="M122" i="8" a="1"/>
  <c r="T202" i="8" a="1"/>
  <c r="N52" i="8" a="1"/>
  <c r="M188" i="8" a="1"/>
  <c r="H180" i="8" a="1"/>
  <c r="O144" i="8" a="1"/>
  <c r="AE98" i="8" a="1"/>
  <c r="F33" i="8" a="1"/>
  <c r="W100" i="8" a="1"/>
  <c r="AD42" i="8" a="1"/>
  <c r="K157" i="8" a="1"/>
  <c r="AJ55" i="8" a="1"/>
  <c r="AL144" i="8" a="1"/>
  <c r="W31" i="8" a="1"/>
  <c r="H97" i="8" a="1"/>
  <c r="AC156" i="8" a="1"/>
  <c r="X201" i="8" a="1"/>
  <c r="K202" i="8" a="1"/>
  <c r="AB144" i="8" a="1"/>
  <c r="N187" i="8" a="1"/>
  <c r="L142" i="8" a="1"/>
  <c r="AH199" i="8" a="1"/>
  <c r="AL30" i="8" a="1"/>
  <c r="AK88" i="8" a="1"/>
  <c r="AC176" i="8" a="1"/>
  <c r="AL89" i="8" a="1"/>
  <c r="U110" i="8" a="1"/>
  <c r="AB55" i="8" a="1"/>
  <c r="M201" i="8" a="1"/>
  <c r="R189" i="8" a="1"/>
  <c r="P74" i="8" a="1"/>
  <c r="Y96" i="8" a="1"/>
  <c r="C200" i="8" a="1"/>
  <c r="W97" i="8" a="1"/>
  <c r="K74" i="8" a="1"/>
  <c r="AD169" i="8" a="1"/>
  <c r="O54" i="8" a="1"/>
  <c r="AJ111" i="8" a="1"/>
  <c r="K122" i="8" a="1"/>
  <c r="E97" i="8" a="1"/>
  <c r="N166" i="8" a="1"/>
  <c r="C77" i="8" a="1"/>
  <c r="N176" i="8" a="1"/>
  <c r="K168" i="8" a="1"/>
  <c r="P118" i="8" a="1"/>
  <c r="D189" i="8" a="1"/>
  <c r="V33" i="8" a="1"/>
  <c r="AL154" i="8" a="1"/>
  <c r="AE44" i="8" a="1"/>
  <c r="W154" i="8" a="1"/>
  <c r="AG198" i="8" a="1"/>
  <c r="AH169" i="8" a="1"/>
  <c r="T144" i="8" a="1"/>
  <c r="AI180" i="8" a="1"/>
  <c r="U87" i="8" a="1"/>
  <c r="Y155" i="8" a="1"/>
  <c r="J122" i="8" a="1"/>
  <c r="S32" i="8" a="1"/>
  <c r="Q100" i="8" a="1"/>
  <c r="AH99" i="8" a="1"/>
  <c r="R97" i="8" a="1"/>
  <c r="Y200" i="8" a="1"/>
  <c r="U201" i="8" a="1"/>
  <c r="AK145" i="8" a="1"/>
  <c r="I188" i="8" a="1"/>
  <c r="AA53" i="8" a="1"/>
  <c r="N198" i="8" a="1"/>
  <c r="AC120" i="8" a="1"/>
  <c r="AC88" i="8" a="1"/>
  <c r="F77" i="8" a="1"/>
  <c r="AC87" i="8" a="1"/>
  <c r="G176" i="8" a="1"/>
  <c r="Y166" i="8" a="1"/>
  <c r="D121" i="8" a="1"/>
  <c r="R157" i="8" a="1"/>
  <c r="U122" i="8" a="1"/>
  <c r="V199" i="8" a="1"/>
  <c r="Z165" i="8" a="1"/>
  <c r="V180" i="8" a="1"/>
  <c r="Y120" i="8" a="1"/>
  <c r="K177" i="8" a="1"/>
  <c r="AJ165" i="8" a="1"/>
  <c r="J177" i="8" a="1"/>
  <c r="Q67" i="8" a="1"/>
  <c r="AB75" i="8" a="1"/>
  <c r="H188" i="8" a="1"/>
  <c r="X190" i="8" a="1"/>
  <c r="AB34" i="8" a="1"/>
  <c r="AG31" i="8" a="1"/>
  <c r="Y153" i="8" a="1"/>
  <c r="L178" i="8" a="1"/>
  <c r="F188" i="8" a="1"/>
  <c r="P110" i="8" a="1"/>
  <c r="AA119" i="8" a="1"/>
  <c r="AL10" i="8" a="1"/>
  <c r="N188" i="8" a="1"/>
  <c r="J178" i="8" a="1"/>
  <c r="Z41" i="8" a="1"/>
  <c r="AE64" i="8" a="1"/>
  <c r="Z31" i="8" a="1"/>
  <c r="O153" i="8" a="1"/>
  <c r="AK176" i="8" a="1"/>
  <c r="T166" i="8" a="1"/>
  <c r="I165" i="8" a="1"/>
  <c r="V201" i="8" a="1"/>
  <c r="AL43" i="8" a="1"/>
  <c r="H143" i="8" a="1"/>
  <c r="B119" i="8" a="1"/>
  <c r="AB166" i="8" a="1"/>
  <c r="AA165" i="8" a="1"/>
  <c r="AG63" i="8" a="1"/>
  <c r="AG121" i="8" a="1"/>
  <c r="AE177" i="8" a="1"/>
  <c r="G89" i="8" a="1"/>
  <c r="B8" i="8" a="1"/>
  <c r="M109" i="8" a="1"/>
  <c r="L65" i="8" a="1"/>
  <c r="P56" i="8" a="1"/>
  <c r="I99" i="8" a="1"/>
  <c r="AJ42" i="8" a="1"/>
  <c r="J54" i="8" a="1"/>
  <c r="L74" i="8" a="1"/>
  <c r="V122" i="8" a="1"/>
  <c r="Q87" i="8" a="1"/>
  <c r="AF33" i="8" a="1"/>
  <c r="X9" i="8" a="1"/>
  <c r="E154" i="8" a="1"/>
  <c r="T10" i="8" a="1"/>
  <c r="W78" i="8" a="1"/>
  <c r="AF201" i="8" a="1"/>
  <c r="T154" i="8" a="1"/>
  <c r="AI202" i="8" a="1"/>
  <c r="O111" i="8" a="1"/>
  <c r="AJ188" i="8" a="1"/>
  <c r="AE141" i="8" a="1"/>
  <c r="R141" i="8" a="1"/>
  <c r="L166" i="8" a="1"/>
  <c r="AF42" i="8" a="1"/>
  <c r="I187" i="8" a="1"/>
  <c r="P180" i="8" a="1"/>
  <c r="B142" i="8" a="1"/>
  <c r="K121" i="8" a="1"/>
  <c r="O9" i="8" a="1"/>
  <c r="AG199" i="8" a="1"/>
  <c r="AK110" i="8" a="1"/>
  <c r="H110" i="8" a="1"/>
  <c r="AD143" i="8" a="1"/>
  <c r="E202" i="8" a="1"/>
  <c r="Y202" i="8" a="1"/>
  <c r="R88" i="8" a="1"/>
  <c r="Z110" i="8" a="1"/>
  <c r="Y143" i="8" a="1"/>
  <c r="J190" i="8" a="1"/>
  <c r="AE42" i="8" a="1"/>
  <c r="B121" i="8" a="1"/>
  <c r="X156" i="8" a="1"/>
  <c r="D187" i="8" a="1"/>
  <c r="AH107" i="8" a="1"/>
  <c r="E88" i="8" a="1"/>
  <c r="AC165" i="8" a="1"/>
  <c r="AD190" i="8" a="1"/>
  <c r="R107" i="8" a="1"/>
  <c r="Q10" i="8" a="1"/>
  <c r="C7" i="8" a="1"/>
  <c r="M157" i="8" a="1"/>
  <c r="AH77" i="8" a="1"/>
  <c r="AK9" i="8" a="1"/>
  <c r="S89" i="8" a="1"/>
  <c r="O190" i="8" a="1"/>
  <c r="L6" i="8" a="1"/>
  <c r="T32" i="8" a="1"/>
  <c r="AA6" i="8" a="1"/>
  <c r="X199" i="8" a="1"/>
  <c r="AG75" i="8" a="1"/>
  <c r="AK86" i="8" a="1"/>
  <c r="G177" i="8" a="1"/>
  <c r="AC32" i="8" a="1"/>
  <c r="AJ191" i="8" a="1"/>
  <c r="Y64" i="8" a="1"/>
  <c r="O44" i="8" a="1"/>
  <c r="AC74" i="8" a="1"/>
  <c r="AK43" i="8" a="1"/>
  <c r="W119" i="8" a="1"/>
  <c r="AC168" i="8" a="1"/>
  <c r="W66" i="8" a="1"/>
  <c r="M6" i="8" a="1"/>
  <c r="J65" i="8" a="1"/>
  <c r="D177" i="8" a="1"/>
  <c r="AF165" i="8" a="1"/>
  <c r="G78" i="8" a="1"/>
  <c r="D78" i="8" a="1"/>
  <c r="C66" i="8" a="1"/>
  <c r="J77" i="8" a="1"/>
  <c r="M41" i="8" a="1"/>
  <c r="AK89" i="8" a="1"/>
  <c r="Y187" i="8" a="1"/>
  <c r="Z200" i="8" a="1"/>
  <c r="AB118" i="8" a="1"/>
  <c r="P64" i="8" a="1"/>
  <c r="AB76" i="8" a="1"/>
  <c r="I33" i="8" a="1"/>
  <c r="H111" i="8" a="1"/>
  <c r="Y168" i="8" a="1"/>
  <c r="AA75" i="8" a="1"/>
  <c r="T97" i="8" a="1"/>
  <c r="I157" i="8" a="1"/>
  <c r="F87" i="8" a="1"/>
  <c r="F180" i="8" a="1"/>
  <c r="B77" i="8" a="1"/>
  <c r="H190" i="8" a="1"/>
  <c r="Y190" i="8" a="1"/>
  <c r="AE96" i="8" a="1"/>
  <c r="AF168" i="8" a="1"/>
  <c r="AF200" i="8" a="1"/>
  <c r="L100" i="8" a="1"/>
  <c r="AC153" i="8" a="1"/>
  <c r="R55" i="8" a="1"/>
  <c r="AH56" i="8" a="1"/>
  <c r="Y30" i="8" a="1"/>
  <c r="L202" i="8" a="1"/>
  <c r="M176" i="8" a="1"/>
  <c r="Y53" i="8" a="1"/>
  <c r="AF41" i="8" a="1"/>
  <c r="Q76" i="8" a="1"/>
  <c r="AB165" i="8" a="1"/>
  <c r="R76" i="8" a="1"/>
  <c r="B156" i="8" a="1"/>
  <c r="AL54" i="8" a="1"/>
  <c r="N118" i="8" a="1"/>
  <c r="U190" i="8" a="1"/>
  <c r="AD119" i="8" a="1"/>
  <c r="C56" i="8" a="1"/>
  <c r="AA169" i="8" a="1"/>
  <c r="W98" i="8" a="1"/>
  <c r="Z30" i="8" a="1"/>
  <c r="S143" i="8" a="1"/>
  <c r="Z178" i="8" a="1"/>
  <c r="AD9" i="8" a="1"/>
  <c r="S166" i="8" a="1"/>
  <c r="Q31" i="8" a="1"/>
  <c r="AC86" i="8" a="1"/>
  <c r="U198" i="8" a="1"/>
  <c r="W45" i="8" a="1"/>
  <c r="AD75" i="8" a="1"/>
  <c r="G120" i="8" a="1"/>
  <c r="T168" i="8" a="1"/>
  <c r="F85" i="8" a="1"/>
  <c r="T76" i="8" a="1"/>
  <c r="L154" i="8" a="1"/>
  <c r="Y75" i="8" a="1"/>
  <c r="Q45" i="8" a="1"/>
  <c r="AG78" i="8" a="1"/>
  <c r="X64" i="8" a="1"/>
  <c r="AF109" i="8" a="1"/>
  <c r="S45" i="8" a="1"/>
  <c r="N100" i="8" a="1"/>
  <c r="AL201" i="8" a="1"/>
  <c r="N10" i="8" a="1"/>
  <c r="V31" i="8" a="1"/>
  <c r="S43" i="8" a="1"/>
  <c r="AA45" i="8" a="1"/>
  <c r="L167" i="8" a="1"/>
  <c r="I168" i="8" a="1"/>
  <c r="E180" i="8" a="1"/>
  <c r="L168" i="8" a="1"/>
  <c r="AA33" i="8" a="1"/>
  <c r="AD54" i="8" a="1"/>
  <c r="AE97" i="8" a="1"/>
  <c r="AE119" i="8" a="1"/>
  <c r="W43" i="8" a="1"/>
  <c r="Y33" i="8" a="1"/>
  <c r="K63" i="8" a="1"/>
  <c r="X87" i="8" a="1"/>
  <c r="C142" i="8" a="1"/>
  <c r="AC98" i="8" a="1"/>
  <c r="AI96" i="8" a="1"/>
  <c r="AH200" i="8" a="1"/>
  <c r="E198" i="8" a="1"/>
  <c r="P153" i="8" a="1"/>
  <c r="J66" i="8" a="1"/>
  <c r="AI118" i="8" a="1"/>
  <c r="AI97" i="8" a="1"/>
  <c r="L89" i="8" a="1"/>
  <c r="AK100" i="8" a="1"/>
  <c r="AD200" i="8" a="1"/>
  <c r="S167" i="8" a="1"/>
  <c r="C30" i="8" a="1"/>
  <c r="Q180" i="8" a="1"/>
  <c r="AB143" i="8" a="1"/>
  <c r="Y78" i="8" a="1"/>
  <c r="X144" i="8" a="1"/>
  <c r="D43" i="8" a="1"/>
  <c r="M165" i="8" a="1"/>
  <c r="AH166" i="8" a="1"/>
  <c r="C108" i="8" a="1"/>
  <c r="L54" i="8" a="1"/>
  <c r="AF99" i="8" a="1"/>
  <c r="L180" i="8" a="1"/>
  <c r="B100" i="8" a="1"/>
  <c r="AA111" i="8" a="1"/>
  <c r="R96" i="8" a="1"/>
  <c r="AA144" i="8" a="1"/>
  <c r="X44" i="8" a="1"/>
  <c r="D44" i="8" a="1"/>
  <c r="M177" i="8" a="1"/>
  <c r="AH53" i="8" a="1"/>
  <c r="R56" i="8" a="1"/>
  <c r="AA143" i="8" a="1"/>
  <c r="Z157" i="8" a="1"/>
  <c r="AB108" i="8" a="1"/>
  <c r="AF190" i="8" a="1"/>
  <c r="AC76" i="8" a="1"/>
  <c r="W77" i="8" a="1"/>
  <c r="H142" i="8" a="1"/>
  <c r="F154" i="8" a="1"/>
  <c r="AJ143" i="8" a="1"/>
  <c r="G141" i="8" a="1"/>
  <c r="K118" i="8" a="1"/>
  <c r="Z199" i="8" a="1"/>
  <c r="R190" i="8" a="1"/>
  <c r="N75" i="8" a="1"/>
  <c r="Q77" i="8" a="1"/>
  <c r="E74" i="8" a="1"/>
  <c r="X67" i="8" a="1"/>
  <c r="AI142" i="8" a="1"/>
  <c r="F169" i="8" a="1"/>
  <c r="Y31" i="8" a="1"/>
  <c r="H65" i="8" a="1"/>
  <c r="N145" i="8" a="1"/>
  <c r="Y142" i="8" a="1"/>
  <c r="AG34" i="8" a="1"/>
  <c r="U108" i="8" a="1"/>
  <c r="AI74" i="8" a="1"/>
  <c r="U119" i="8" a="1"/>
  <c r="AL32" i="8" a="1"/>
  <c r="AH42" i="8" a="1"/>
  <c r="L169" i="8" a="1"/>
  <c r="P144" i="8" a="1"/>
  <c r="S100" i="8" a="1"/>
  <c r="K8" i="8" a="1"/>
  <c r="AF144" i="8" a="1"/>
  <c r="L198" i="8" a="1"/>
  <c r="J199" i="8" a="1"/>
  <c r="AK7" i="8" a="1"/>
  <c r="AI141" i="8" a="1"/>
  <c r="B187" i="8" a="1"/>
  <c r="O177" i="8" a="1"/>
  <c r="C52" i="8" a="1"/>
  <c r="AE32" i="8" a="1"/>
  <c r="I176" i="8" a="1"/>
  <c r="D87" i="8" a="1"/>
  <c r="L179" i="8" a="1"/>
  <c r="O33" i="8" a="1"/>
  <c r="AG157" i="8" a="1"/>
  <c r="AJ32" i="8" a="1"/>
  <c r="C9" i="8" a="1"/>
  <c r="AH157" i="8" a="1"/>
  <c r="L188" i="8" a="1"/>
  <c r="C166" i="8" a="1"/>
  <c r="Q66" i="8" a="1"/>
  <c r="V119" i="8" a="1"/>
  <c r="AA141" i="8" a="1"/>
  <c r="G77" i="8" a="1"/>
  <c r="V77" i="8" a="1"/>
  <c r="K141" i="8" a="1"/>
  <c r="AA44" i="8" a="1"/>
  <c r="AC99" i="8" a="1"/>
  <c r="L155" i="8" a="1"/>
  <c r="AH119" i="8" a="1"/>
  <c r="M100" i="8" a="1"/>
  <c r="L157" i="8" a="1"/>
  <c r="U77" i="8" a="1"/>
  <c r="AG190" i="8" a="1"/>
  <c r="AD52" i="8" a="1"/>
  <c r="X34" i="8" a="1"/>
  <c r="AG65" i="8" a="1"/>
  <c r="B97" i="8" a="1"/>
  <c r="O179" i="8" a="1"/>
  <c r="W44" i="8" a="1"/>
  <c r="B56" i="8" a="1"/>
  <c r="Y88" i="8" a="1"/>
  <c r="Z6" i="8" a="1"/>
  <c r="AC201" i="8" a="1"/>
  <c r="L52" i="8" a="1"/>
  <c r="H55" i="8" a="1"/>
  <c r="T34" i="8" a="1"/>
  <c r="AD120" i="8" a="1"/>
  <c r="Z96" i="8" a="1"/>
  <c r="K143" i="8" a="1"/>
  <c r="AJ54" i="8" a="1"/>
  <c r="AA97" i="8" a="1"/>
  <c r="D86" i="8" a="1"/>
  <c r="AC169" i="8" a="1"/>
  <c r="K180" i="8" a="1"/>
  <c r="V63" i="8" a="1"/>
  <c r="AE201" i="8" a="1"/>
  <c r="AJ67" i="8" a="1"/>
  <c r="AG178" i="8" a="1"/>
  <c r="H198" i="8" a="1"/>
  <c r="AD156" i="8" a="1"/>
  <c r="Q54" i="8" a="1"/>
  <c r="N8" i="8" a="1"/>
  <c r="P52" i="8" a="1"/>
  <c r="J64" i="8" a="1"/>
  <c r="AI143" i="8" a="1"/>
  <c r="AL66" i="8" a="1"/>
  <c r="Y89" i="8" a="1"/>
  <c r="K33" i="8" a="1"/>
  <c r="AA54" i="8" a="1"/>
  <c r="C6" i="8" a="1"/>
  <c r="M97" i="8" a="1"/>
  <c r="P32" i="8" a="1"/>
  <c r="K56" i="8" a="1"/>
  <c r="AE202" i="8" a="1"/>
  <c r="B167" i="8" a="1"/>
  <c r="E110" i="8" a="1"/>
  <c r="G201" i="8" a="1"/>
  <c r="L145" i="8" a="1"/>
  <c r="O87" i="8" a="1"/>
  <c r="G45" i="8" a="1"/>
  <c r="S34" i="8" a="1"/>
  <c r="AF177" i="8" a="1"/>
  <c r="E66" i="8" a="1"/>
  <c r="O78" i="8" a="1"/>
  <c r="AE145" i="8" a="1"/>
  <c r="AA98" i="8" a="1"/>
  <c r="S190" i="8" a="1"/>
  <c r="AH66" i="8" a="1"/>
  <c r="AC145" i="8" a="1"/>
  <c r="W178" i="8" a="1"/>
  <c r="D100" i="8" a="1"/>
  <c r="I55" i="8" a="1"/>
  <c r="AF43" i="8" a="1"/>
  <c r="G10" i="8" a="1"/>
  <c r="Z88" i="8" a="1"/>
  <c r="K191" i="8" a="1"/>
  <c r="P65" i="8" a="1"/>
  <c r="E42" i="8" a="1"/>
  <c r="AL55" i="8" a="1"/>
  <c r="AD44" i="8" a="1"/>
  <c r="G143" i="8" a="1"/>
  <c r="Q97" i="8" a="1"/>
  <c r="AJ88" i="8" a="1"/>
  <c r="AK109" i="8" a="1"/>
  <c r="Y111" i="8" a="1"/>
  <c r="AK67" i="8" a="1"/>
  <c r="R121" i="8" a="1"/>
  <c r="AJ107" i="8" a="1"/>
  <c r="AH67" i="8" a="1"/>
  <c r="S189" i="8" a="1"/>
  <c r="AC9" i="8" a="1"/>
  <c r="L67" i="8" a="1"/>
  <c r="W168" i="8" a="1"/>
  <c r="AG142" i="8" a="1"/>
  <c r="B169" i="8" a="1"/>
  <c r="D179" i="8" a="1"/>
  <c r="AH33" i="8" a="1"/>
  <c r="G34" i="8" a="1"/>
  <c r="F65" i="8" a="1"/>
  <c r="Z169" i="8" a="1"/>
  <c r="C107" i="8" a="1"/>
  <c r="M180" i="8" a="1"/>
  <c r="B199" i="8" a="1"/>
  <c r="AF63" i="8" a="1"/>
  <c r="AJ156" i="8" a="1"/>
  <c r="H44" i="8" a="1"/>
  <c r="G144" i="8" a="1"/>
  <c r="C122" i="8" a="1"/>
  <c r="P141" i="8" a="1"/>
  <c r="E31" i="8" a="1"/>
  <c r="S157" i="8" a="1"/>
  <c r="F167" i="8" a="1"/>
  <c r="AH78" i="8" a="1"/>
  <c r="M65" i="8" a="1"/>
  <c r="G145" i="8" a="1"/>
  <c r="P119" i="8" a="1"/>
  <c r="AK108" i="8" a="1"/>
  <c r="W180" i="8" a="1"/>
  <c r="AH122" i="8" a="1"/>
  <c r="E44" i="8" a="1"/>
  <c r="W54" i="8" a="1"/>
  <c r="Y100" i="8" a="1"/>
  <c r="I108" i="8" a="1"/>
  <c r="G179" i="8" a="1"/>
  <c r="AE54" i="8" a="1"/>
  <c r="S7" i="8" a="1"/>
  <c r="R53" i="8" a="1"/>
  <c r="F202" i="8" a="1"/>
  <c r="AD189" i="8" a="1"/>
  <c r="M85" i="8" a="1"/>
  <c r="Z166" i="8" a="1"/>
  <c r="B120" i="8" a="1"/>
  <c r="X167" i="8" a="1"/>
  <c r="R67" i="8" a="1"/>
  <c r="AI199" i="8" a="1"/>
  <c r="R119" i="8" a="1"/>
  <c r="AJ64" i="8" a="1"/>
  <c r="AL74" i="8" a="1"/>
  <c r="H33" i="8" a="1"/>
  <c r="S31" i="8" a="1"/>
  <c r="J107" i="8" a="1"/>
  <c r="AD201" i="8" a="1"/>
  <c r="Y41" i="8" a="1"/>
  <c r="X75" i="8" a="1"/>
  <c r="AD10" i="8" a="1"/>
  <c r="K153" i="8" a="1"/>
  <c r="T118" i="8" a="1"/>
  <c r="Y199" i="8" a="1"/>
  <c r="AD100" i="8" a="1"/>
  <c r="O188" i="8" a="1"/>
  <c r="AC107" i="8" a="1"/>
  <c r="AI154" i="8" a="1"/>
  <c r="M75" i="8" a="1"/>
  <c r="M8" i="8" a="1"/>
  <c r="P201" i="8" a="1"/>
  <c r="AH96" i="8" a="1"/>
  <c r="AA52" i="8" a="1"/>
  <c r="R176" i="8" a="1"/>
  <c r="H155" i="8" a="1"/>
  <c r="L41" i="8" a="1"/>
  <c r="T66" i="8" a="1"/>
  <c r="AC66" i="8" a="1"/>
  <c r="F109" i="8" a="1"/>
  <c r="AL145" i="8" a="1"/>
  <c r="AH52" i="8" a="1"/>
  <c r="AC89" i="8" a="1"/>
  <c r="AL88" i="8" a="1"/>
  <c r="AE30" i="8" a="1"/>
  <c r="I167" i="8" a="1"/>
  <c r="AL76" i="8" a="1"/>
  <c r="I67" i="8" a="1"/>
  <c r="C65" i="8" a="1"/>
  <c r="AG100" i="8" a="1"/>
  <c r="AB167" i="8" a="1"/>
  <c r="F78" i="8" a="1"/>
  <c r="U10" i="8" a="1"/>
  <c r="U6" i="8" a="1"/>
  <c r="AF31" i="8" a="1"/>
  <c r="AF167" i="8" a="1"/>
  <c r="AK198" i="8" a="1"/>
  <c r="I155" i="8" a="1"/>
  <c r="AF67" i="8" a="1"/>
  <c r="AD76" i="8" a="1"/>
  <c r="AI7" i="8" a="1"/>
  <c r="N42" i="8" a="1"/>
  <c r="Z7" i="8" a="1"/>
  <c r="O141" i="8" a="1"/>
  <c r="M9" i="8" a="1"/>
  <c r="B54" i="8" a="1"/>
  <c r="H42" i="8" a="1"/>
  <c r="AB41" i="8" a="1"/>
  <c r="R8" i="8" a="1"/>
  <c r="F201" i="8" a="1"/>
  <c r="AF191" i="8" a="1"/>
  <c r="Q191" i="8" a="1"/>
  <c r="H96" i="8" a="1"/>
  <c r="O64" i="8" a="1"/>
  <c r="AA121" i="8" a="1"/>
  <c r="V32" i="8" a="1"/>
  <c r="L77" i="8" a="1"/>
  <c r="D64" i="8" a="1"/>
  <c r="AF55" i="8" a="1"/>
  <c r="Y66" i="8" a="1"/>
  <c r="AB201" i="8" a="1"/>
  <c r="O199" i="8" a="1"/>
  <c r="Q178" i="8" a="1"/>
  <c r="C165" i="8" a="1"/>
  <c r="Z111" i="8" a="1"/>
  <c r="U191" i="8" a="1"/>
  <c r="K10" i="8" a="1"/>
  <c r="P100" i="8" a="1"/>
  <c r="AJ99" i="8" a="1"/>
  <c r="D107" i="8" a="1"/>
  <c r="AL63" i="8" a="1"/>
  <c r="L201" i="8" a="1"/>
  <c r="R74" i="8" a="1"/>
  <c r="AI43" i="8" a="1"/>
  <c r="M52" i="8" a="1"/>
  <c r="AH141" i="8" a="1"/>
  <c r="G189" i="8" a="1"/>
  <c r="AF32" i="8" a="1"/>
  <c r="G64" i="8" a="1"/>
  <c r="AC178" i="8" a="1"/>
  <c r="M198" i="8" a="1"/>
  <c r="J144" i="8" a="1"/>
  <c r="B88" i="8" a="1"/>
  <c r="P34" i="8" a="1"/>
  <c r="Y10" i="8" a="1"/>
  <c r="AA78" i="8" a="1"/>
  <c r="U166" i="8" a="1"/>
  <c r="AL111" i="8" a="1"/>
  <c r="E76" i="8" a="1"/>
  <c r="AH75" i="8" a="1"/>
  <c r="V109" i="8" a="1"/>
  <c r="V75" i="8" a="1"/>
  <c r="E143" i="8" a="1"/>
  <c r="F88" i="8" a="1"/>
  <c r="H87" i="8" a="1"/>
  <c r="AK31" i="8" a="1"/>
  <c r="AE110" i="8" a="1"/>
  <c r="AD166" i="8" a="1"/>
  <c r="Q108" i="8" a="1"/>
  <c r="O200" i="8" a="1"/>
  <c r="V99" i="8" a="1"/>
  <c r="AI177" i="8" a="1"/>
  <c r="AB45" i="8" a="1"/>
  <c r="J153" i="8" a="1"/>
  <c r="X121" i="8" a="1"/>
  <c r="AI9" i="8" a="1"/>
  <c r="X100" i="8" a="1"/>
  <c r="AB63" i="8" a="1"/>
  <c r="Y141" i="8" a="1"/>
  <c r="N74" i="8" a="1"/>
  <c r="D155" i="8" a="1"/>
  <c r="C86" i="8" a="1"/>
  <c r="U199" i="8" a="1"/>
  <c r="V153" i="8" a="1"/>
  <c r="E190" i="8" a="1"/>
  <c r="Z198" i="8" a="1"/>
  <c r="B189" i="8" a="1"/>
  <c r="AF98" i="8" a="1"/>
  <c r="AI119" i="8" a="1"/>
  <c r="AG177" i="8" a="1"/>
  <c r="J86" i="8" a="1"/>
  <c r="AD89" i="8" a="1"/>
  <c r="J155" i="8" a="1"/>
  <c r="F67" i="8" a="1"/>
  <c r="AG64" i="8" a="1"/>
  <c r="AK55" i="8" a="1"/>
  <c r="AE56" i="8" a="1"/>
  <c r="AF111" i="8" a="1"/>
  <c r="Z78" i="8" a="1"/>
  <c r="S188" i="8" a="1"/>
  <c r="AA168" i="8" a="1"/>
  <c r="C67" i="8" a="1"/>
  <c r="D176" i="8" a="1"/>
  <c r="AF34" i="8" a="1"/>
  <c r="O99" i="8" a="1"/>
  <c r="W200" i="8" a="1"/>
  <c r="V64" i="8" a="1"/>
  <c r="AI99" i="8" a="1"/>
  <c r="V7" i="8" a="1"/>
  <c r="AL41" i="8" a="1"/>
  <c r="AB178" i="8" a="1"/>
  <c r="U78" i="8" a="1"/>
  <c r="AK169" i="8" a="1"/>
  <c r="G187" i="8" a="1"/>
  <c r="AK65" i="8" a="1"/>
  <c r="AH155" i="8" a="1"/>
  <c r="AH145" i="8" a="1"/>
  <c r="C176" i="8" a="1"/>
  <c r="AA177" i="8" a="1"/>
  <c r="AE155" i="8" a="1"/>
  <c r="F144" i="8" a="1"/>
  <c r="L45" i="8" a="1"/>
  <c r="I77" i="8" a="1"/>
  <c r="AG111" i="8" a="1"/>
  <c r="Y99" i="8" a="1"/>
  <c r="AB30" i="8" a="1"/>
  <c r="AC191" i="8" a="1"/>
  <c r="Y189" i="8" a="1"/>
  <c r="H56" i="8" a="1"/>
  <c r="F55" i="8" a="1"/>
  <c r="G74" i="8" a="1"/>
  <c r="G55" i="8" a="1"/>
  <c r="W165" i="8" a="1"/>
  <c r="K45" i="8" a="1"/>
  <c r="O63" i="8" a="1"/>
  <c r="R65" i="8" a="1"/>
  <c r="AC41" i="8" a="1"/>
  <c r="O96" i="8" a="1"/>
  <c r="J179" i="8" a="1"/>
  <c r="X10" i="8" a="1"/>
  <c r="M189" i="8" a="1"/>
  <c r="AI166" i="8" a="1"/>
  <c r="T6" i="8" a="1"/>
  <c r="V111" i="8" a="1"/>
  <c r="C153" i="8" a="1"/>
  <c r="M121" i="8" a="1"/>
  <c r="AL7" i="8" a="1"/>
  <c r="G190" i="8" a="1"/>
  <c r="X142" i="8" a="1"/>
  <c r="AD187" i="8" a="1"/>
  <c r="AK85" i="8" a="1"/>
  <c r="AA198" i="8" a="1"/>
  <c r="N177" i="8" a="1"/>
  <c r="P202" i="8" a="1"/>
  <c r="AD64" i="8" a="1"/>
  <c r="O100" i="8" a="1"/>
  <c r="Y9" i="8" a="1"/>
  <c r="E142" i="8" a="1"/>
  <c r="H74" i="8" a="1"/>
  <c r="AK144" i="8" a="1"/>
  <c r="W88" i="8" a="1"/>
  <c r="M110" i="8" a="1"/>
  <c r="W156" i="8" a="1"/>
  <c r="O187" i="8" a="1"/>
  <c r="M119" i="8" a="1"/>
  <c r="B6" i="8" a="1"/>
  <c r="U200" i="8" a="1"/>
  <c r="E108" i="8" a="1"/>
  <c r="F56" i="8" a="1"/>
  <c r="AB156" i="8" a="1"/>
  <c r="AK111" i="8" a="1"/>
  <c r="X157" i="8" a="1"/>
  <c r="AG74" i="8" a="1"/>
  <c r="AF65" i="8" a="1"/>
  <c r="AB74" i="8" a="1"/>
  <c r="W6" i="8" a="1"/>
  <c r="N55" i="8" a="1"/>
  <c r="R54" i="8" a="1"/>
  <c r="W10" i="8" a="1"/>
  <c r="R168" i="8" a="1"/>
  <c r="H176" i="8" a="1"/>
  <c r="I42" i="8" a="1"/>
  <c r="H191" i="8" a="1"/>
  <c r="U153" i="8" a="1"/>
  <c r="T88" i="8" a="1"/>
  <c r="E188" i="8" a="1"/>
  <c r="AH202" i="8" a="1"/>
  <c r="AA176" i="8" a="1"/>
  <c r="AB54" i="8" a="1"/>
  <c r="L190" i="8" a="1"/>
  <c r="AH198" i="8" a="1"/>
  <c r="U33" i="8" a="1"/>
  <c r="AJ122" i="8" a="1"/>
  <c r="AC118" i="8" a="1"/>
  <c r="AE111" i="8" a="1"/>
  <c r="B191" i="8" a="1"/>
  <c r="AJ201" i="8" a="1"/>
  <c r="K88" i="8" a="1"/>
  <c r="F97" i="8" a="1"/>
  <c r="AH143" i="8" a="1"/>
  <c r="D180" i="8" a="1"/>
  <c r="M187" i="8" a="1"/>
  <c r="AE109" i="8" a="1"/>
  <c r="Y144" i="8" a="1"/>
  <c r="R145" i="8" a="1"/>
  <c r="I199" i="8" a="1"/>
  <c r="AC141" i="8" a="1"/>
  <c r="AC202" i="8" a="1"/>
  <c r="AE200" i="8" a="1"/>
  <c r="AB86" i="8" a="1"/>
  <c r="Y45" i="8" a="1"/>
  <c r="E153" i="8" a="1"/>
  <c r="F156" i="8" a="1"/>
  <c r="V202" i="8" a="1"/>
  <c r="I202" i="8" a="1"/>
  <c r="M10" i="8" a="1"/>
  <c r="AE45" i="8" a="1"/>
  <c r="T99" i="8" a="1"/>
  <c r="H109" i="8" a="1"/>
  <c r="AD33" i="8" a="1"/>
  <c r="AG118" i="8" a="1"/>
  <c r="S88" i="8" a="1"/>
  <c r="C154" i="8" a="1"/>
  <c r="F64" i="8" a="1"/>
  <c r="Q33" i="8" a="1"/>
  <c r="U145" i="8" a="1"/>
  <c r="AC110" i="8" a="1"/>
  <c r="W85" i="8" a="1"/>
  <c r="AJ177" i="8" a="1"/>
  <c r="D110" i="8" a="1"/>
  <c r="AC167" i="8" a="1"/>
  <c r="E156" i="8" a="1"/>
  <c r="AI157" i="8" a="1"/>
  <c r="E33" i="8" a="1"/>
  <c r="J119" i="8" a="1"/>
  <c r="T56" i="8" a="1"/>
  <c r="AD180" i="8" a="1"/>
  <c r="AK153" i="8" a="1"/>
  <c r="AD85" i="8" a="1"/>
  <c r="F178" i="8" a="1"/>
  <c r="X166" i="8" a="1"/>
  <c r="B45" i="8" a="1"/>
  <c r="AA109" i="8" a="1"/>
  <c r="O53" i="8" a="1"/>
  <c r="T100" i="8" a="1"/>
  <c r="AB120" i="8" a="1"/>
  <c r="AE8" i="8" a="1"/>
  <c r="F198" i="8" a="1"/>
  <c r="L153" i="8" a="1"/>
  <c r="AK165" i="8" a="1"/>
  <c r="J145" i="8" a="1"/>
  <c r="U165" i="8" a="1"/>
  <c r="O165" i="8" a="1"/>
  <c r="M143" i="8" a="1"/>
  <c r="B89" i="8" a="1"/>
  <c r="M178" i="8" a="1"/>
  <c r="AJ168" i="8" a="1"/>
  <c r="AA180" i="8" a="1"/>
  <c r="U96" i="8" a="1"/>
  <c r="R87" i="8" a="1"/>
  <c r="M56" i="8" a="1"/>
  <c r="E56" i="8" a="1"/>
  <c r="H8" i="8" a="1"/>
  <c r="S10" i="8" a="1"/>
  <c r="AG55" i="8" a="1"/>
  <c r="K30" i="8" a="1"/>
  <c r="X119" i="8" a="1"/>
  <c r="C64" i="8" a="1"/>
  <c r="D168" i="8" a="1"/>
  <c r="AF198" i="8" a="1"/>
  <c r="M154" i="8" a="1"/>
  <c r="G99" i="8" a="1"/>
  <c r="AJ120" i="8" a="1"/>
  <c r="Z44" i="8" a="1"/>
  <c r="AI200" i="8" a="1"/>
  <c r="AB44" i="8" a="1"/>
  <c r="AJ7" i="8" a="1"/>
  <c r="D42" i="8" a="1"/>
  <c r="P190" i="8" a="1"/>
  <c r="AG54" i="8" a="1"/>
  <c r="N76" i="8" a="1"/>
  <c r="K32" i="8" a="1"/>
  <c r="AG200" i="8" a="1"/>
  <c r="O121" i="8" a="1"/>
  <c r="E191" i="8" a="1"/>
  <c r="T55" i="8" a="1"/>
  <c r="AL178" i="8" a="1"/>
  <c r="AE53" i="8" a="1"/>
  <c r="AF166" i="8" a="1"/>
  <c r="AH144" i="8" a="1"/>
  <c r="I97" i="8" a="1"/>
  <c r="J165" i="8" a="1"/>
  <c r="AH191" i="8" a="1"/>
  <c r="S77" i="8" a="1"/>
  <c r="AL107" i="8" a="1"/>
  <c r="AJ74" i="8" a="1"/>
  <c r="H63" i="8" a="1"/>
  <c r="T153" i="8" a="1"/>
  <c r="O107" i="8" a="1"/>
  <c r="AI122" i="8" a="1"/>
  <c r="G188" i="8" a="1"/>
  <c r="Y63" i="8" a="1"/>
  <c r="U141" i="8" a="1"/>
  <c r="P31" i="8" a="1"/>
  <c r="AL6" i="8" a="1"/>
  <c r="Q6" i="8" a="1"/>
  <c r="X145" i="8" a="1"/>
  <c r="AJ189" i="8" a="1"/>
  <c r="B179" i="8" a="1"/>
  <c r="H66" i="8" a="1"/>
  <c r="S191" i="8" a="1"/>
  <c r="AG122" i="8" a="1"/>
  <c r="AB187" i="8" a="1"/>
  <c r="G110" i="8" a="1"/>
  <c r="O45" i="8" a="1"/>
  <c r="G191" i="8" a="1"/>
  <c r="O180" i="8" a="1"/>
  <c r="S63" i="8" a="1"/>
  <c r="AL52" i="8" a="1"/>
  <c r="R180" i="8" a="1"/>
  <c r="H187" i="8" a="1"/>
  <c r="V167" i="8" a="1"/>
  <c r="X77" i="8" a="1"/>
  <c r="AA7" i="8" a="1"/>
  <c r="V141" i="8" a="1"/>
  <c r="O34" i="8" a="1"/>
  <c r="O97" i="8" a="1"/>
  <c r="AL53" i="8" a="1"/>
  <c r="AK42" i="8" a="1"/>
  <c r="W32" i="8" a="1"/>
  <c r="D169" i="8" a="1"/>
  <c r="AA31" i="8" a="1"/>
  <c r="F119" i="8" a="1"/>
  <c r="U34" i="8" a="1"/>
  <c r="AK180" i="8" a="1"/>
  <c r="AK178" i="8" a="1"/>
  <c r="AH180" i="8" a="1"/>
  <c r="X85" i="8" a="1"/>
  <c r="Q111" i="8" a="1"/>
  <c r="T142" i="8" a="1"/>
  <c r="V157" i="8" a="1"/>
  <c r="I66" i="8" a="1"/>
  <c r="G85" i="8" a="1"/>
  <c r="V8" i="8" a="1"/>
  <c r="X178" i="8" a="1"/>
  <c r="AA88" i="8" a="1"/>
  <c r="M99" i="8" a="1"/>
  <c r="Q55" i="8" a="1"/>
  <c r="AE10" i="8" a="1"/>
  <c r="M55" i="8" a="1"/>
  <c r="K156" i="8" a="1"/>
  <c r="T98" i="8" a="1"/>
  <c r="AA200" i="8" a="1"/>
  <c r="AI8" i="8" a="1"/>
  <c r="AB6" i="8" a="1"/>
  <c r="T77" i="8" a="1"/>
  <c r="K119" i="8" a="1"/>
  <c r="V198" i="8" a="1"/>
  <c r="AE89" i="8" a="1"/>
  <c r="AI86" i="8" a="1"/>
  <c r="E63" i="8" a="1"/>
  <c r="AC42" i="8" a="1"/>
  <c r="C191" i="8" a="1"/>
  <c r="AK141" i="8" a="1"/>
  <c r="E30" i="8" a="1"/>
  <c r="Q122" i="8" a="1"/>
  <c r="S110" i="8" a="1"/>
  <c r="P6" i="8" a="1"/>
  <c r="AL86" i="8" a="1"/>
  <c r="D200" i="8" a="1"/>
  <c r="Z42" i="8" a="1"/>
  <c r="P99" i="8" a="1"/>
  <c r="Y52" i="8" a="1"/>
  <c r="AD110" i="8" a="1"/>
  <c r="J109" i="8" a="1"/>
  <c r="AK202" i="8" a="1"/>
  <c r="AK33" i="8" a="1"/>
  <c r="AF145" i="8" a="1"/>
  <c r="P89" i="8" a="1"/>
  <c r="W74" i="8" a="1"/>
  <c r="V66" i="8" a="1"/>
  <c r="G66" i="8" a="1"/>
  <c r="H75" i="8" a="1"/>
  <c r="H118" i="8" a="1"/>
  <c r="AL87" i="8" a="1"/>
  <c r="H169" i="8" a="1"/>
  <c r="X63" i="8" a="1"/>
  <c r="T96" i="8" a="1"/>
  <c r="AE52" i="8" a="1"/>
  <c r="AH109" i="8" a="1"/>
  <c r="I110" i="8" a="1"/>
  <c r="AD154" i="8" a="1"/>
  <c r="AD87" i="8" a="1"/>
  <c r="T9" i="8" a="1"/>
  <c r="V65" i="8" a="1"/>
  <c r="AA76" i="8" a="1"/>
  <c r="AI155" i="8" a="1"/>
  <c r="B41" i="8" a="1"/>
  <c r="J75" i="8" a="1"/>
  <c r="H153" i="8" a="1"/>
  <c r="L109" i="8" a="1"/>
  <c r="B177" i="8" a="1"/>
  <c r="R179" i="8" a="1"/>
  <c r="AD34" i="8" a="1"/>
  <c r="N143" i="8" a="1"/>
  <c r="AE31" i="8" a="1"/>
  <c r="Q8" i="8" a="1"/>
  <c r="AK64" i="8" a="1"/>
  <c r="E155" i="8" a="1"/>
  <c r="P142" i="8" a="1"/>
  <c r="AF176" i="8" a="1"/>
  <c r="AF88" i="8" a="1"/>
  <c r="AA155" i="8" a="1"/>
  <c r="AC119" i="8" a="1"/>
  <c r="AA77" i="8" a="1"/>
  <c r="L200" i="8" a="1"/>
  <c r="B10" i="8" a="1"/>
  <c r="I118" i="8" a="1"/>
  <c r="T33" i="8" a="1"/>
  <c r="AG145" i="8" a="1"/>
  <c r="AG141" i="8" a="1"/>
  <c r="Q43" i="8" a="1"/>
  <c r="R78" i="8" a="1"/>
  <c r="Z43" i="8" a="1"/>
  <c r="C42" i="8" a="1"/>
  <c r="AL118" i="8" a="1"/>
  <c r="AF45" i="8" a="1"/>
  <c r="Z141" i="8" a="1"/>
  <c r="N180" i="8" a="1"/>
  <c r="R10" i="8" a="1"/>
  <c r="N54" i="8" a="1"/>
  <c r="AD178" i="8" a="1"/>
  <c r="AI44" i="8" a="1"/>
  <c r="H179" i="8" a="1"/>
  <c r="AK6" i="8" a="1"/>
  <c r="AC67" i="8" a="1"/>
  <c r="L86" i="8" a="1"/>
  <c r="AG42" i="8" a="1"/>
  <c r="N169" i="8" a="1"/>
  <c r="J120" i="8" a="1"/>
  <c r="D88" i="8" a="1"/>
  <c r="AI63" i="8" a="1"/>
  <c r="Z77" i="8" a="1"/>
  <c r="X55" i="8" a="1"/>
  <c r="B53" i="8" a="1"/>
  <c r="X54" i="8" a="1"/>
  <c r="K108" i="8" a="1"/>
  <c r="R45" i="8" a="1"/>
  <c r="AF199" i="8" a="1"/>
  <c r="AK119" i="8" a="1"/>
  <c r="F96" i="8" a="1"/>
  <c r="B7" i="8" a="1"/>
  <c r="T75" i="8" a="1"/>
  <c r="B66" i="8" a="1"/>
  <c r="AK191" i="8" a="1"/>
  <c r="AH187" i="8" a="1"/>
  <c r="AF202" i="8" a="1"/>
  <c r="G107" i="8" a="1"/>
  <c r="AE154" i="8" a="1"/>
  <c r="E96" i="8" a="1"/>
  <c r="J166" i="8" a="1"/>
  <c r="AH86" i="8" a="1"/>
  <c r="AD153" i="8" a="1"/>
  <c r="AI167" i="8" a="1"/>
  <c r="F176" i="8" a="1"/>
  <c r="AG97" i="8" a="1"/>
  <c r="Q187" i="8" a="1"/>
  <c r="D119" i="8" a="1"/>
  <c r="H202" i="8" a="1"/>
  <c r="N98" i="8" a="1"/>
  <c r="I85" i="8" a="1"/>
  <c r="X188" i="8" a="1"/>
  <c r="H30" i="8" a="1"/>
  <c r="X153" i="8" a="1"/>
  <c r="W76" i="8" a="1"/>
  <c r="AB9" i="8" a="1"/>
  <c r="AG154" i="8" a="1"/>
  <c r="AE6" i="8" a="1"/>
  <c r="AJ9" i="8" a="1"/>
  <c r="V108" i="8" a="1"/>
  <c r="T86" i="8" a="1"/>
  <c r="X191" i="8" a="1"/>
  <c r="Y86" i="8" a="1"/>
  <c r="P167" i="8" a="1"/>
  <c r="AG52" i="8" a="1"/>
  <c r="AF143" i="8" a="1"/>
  <c r="AE190" i="8" a="1"/>
  <c r="Y56" i="8" a="1"/>
  <c r="C53" i="8" a="1"/>
  <c r="X65" i="8" a="1"/>
  <c r="Q188" i="8" a="1"/>
  <c r="T43" i="8" a="1"/>
  <c r="I166" i="8" a="1"/>
  <c r="X189" i="8" a="1"/>
  <c r="H178" i="8" a="1"/>
  <c r="AL141" i="8" a="1"/>
  <c r="AF96" i="8" a="1"/>
  <c r="P30" i="8" a="1"/>
  <c r="U75" i="8" a="1"/>
  <c r="V144" i="8" a="1"/>
  <c r="R75" i="8" a="1"/>
  <c r="C121" i="8" a="1"/>
  <c r="Z100" i="8" a="1"/>
  <c r="O142" i="8" a="1"/>
  <c r="J97" i="8" a="1"/>
  <c r="AG87" i="8" a="1"/>
  <c r="AK190" i="8" a="1"/>
  <c r="R99" i="8" a="1"/>
  <c r="S118" i="8" a="1"/>
  <c r="E55" i="8" a="1"/>
  <c r="W179" i="8" a="1"/>
  <c r="Y74" i="8" a="1"/>
  <c r="G108" i="8" a="1"/>
  <c r="H86" i="8" a="1"/>
  <c r="K53" i="8" a="1"/>
  <c r="W41" i="8" a="1"/>
  <c r="N99" i="8" a="1"/>
  <c r="J108" i="8" a="1"/>
  <c r="V168" i="8" a="1"/>
  <c r="E118" i="8" a="1"/>
  <c r="O86" i="8" a="1"/>
  <c r="AA157" i="8" a="1"/>
  <c r="L34" i="8" a="1"/>
  <c r="M145" i="8" a="1"/>
  <c r="AI109" i="8" a="1"/>
  <c r="W111" i="8" a="1"/>
  <c r="AH153" i="8" a="1"/>
  <c r="M64" i="8" a="1"/>
  <c r="O168" i="8" a="1"/>
  <c r="AE180" i="8" a="1"/>
  <c r="AJ30" i="8" a="1"/>
  <c r="E199" i="8" a="1"/>
  <c r="AB31" i="8" a="1"/>
  <c r="N34" i="8" a="1"/>
  <c r="Y76" i="8" a="1"/>
  <c r="AB109" i="8" a="1"/>
  <c r="O65" i="8" a="1"/>
  <c r="E167" i="8" a="1"/>
  <c r="G54" i="8" a="1"/>
  <c r="R167" i="8" a="1"/>
  <c r="O178" i="8" a="1"/>
  <c r="U179" i="8" a="1"/>
  <c r="X88" i="8" a="1"/>
  <c r="AB32" i="8" a="1"/>
  <c r="H156" i="8" a="1"/>
  <c r="H64" i="8" a="1"/>
  <c r="AH189" i="8" a="1"/>
  <c r="Z56" i="8" a="1"/>
  <c r="V55" i="8" a="1"/>
  <c r="K98" i="8" a="1"/>
  <c r="V6" i="8" a="1"/>
  <c r="AJ157" i="8" a="1"/>
  <c r="N110" i="8" a="1"/>
  <c r="AE77" i="8" a="1"/>
  <c r="AA32" i="8" a="1"/>
  <c r="AD77" i="8" a="1"/>
  <c r="N178" i="8" a="1"/>
  <c r="X108" i="8" a="1"/>
  <c r="U121" i="8" a="1"/>
  <c r="AK189" i="8" a="1"/>
  <c r="P66" i="8" a="1"/>
  <c r="K165" i="8" a="1"/>
  <c r="D122" i="8" a="1"/>
  <c r="L32" i="8" a="1"/>
  <c r="AB87" i="8" a="1"/>
  <c r="I31" i="8" a="1"/>
  <c r="K111" i="8" a="1"/>
  <c r="O32" i="8" a="1"/>
  <c r="AJ52" i="8" a="1"/>
  <c r="AE188" i="8" a="1"/>
  <c r="C99" i="8" a="1"/>
  <c r="J157" i="8" a="1"/>
  <c r="F31" i="8" a="1"/>
  <c r="AL143" i="8" a="1"/>
  <c r="M67" i="8" a="1"/>
  <c r="E41" i="8" a="1"/>
  <c r="AI65" i="8" a="1"/>
  <c r="W55" i="8" a="1"/>
  <c r="AJ118" i="8" a="1"/>
  <c r="F168" i="8" a="1"/>
  <c r="X31" i="8" a="1"/>
  <c r="AK188" i="8" a="1"/>
  <c r="AJ41" i="8" a="1"/>
  <c r="O6" i="8" a="1"/>
  <c r="G9" i="8" a="1"/>
  <c r="AI85" i="8" a="1"/>
  <c r="I178" i="8" a="1"/>
  <c r="G166" i="8" a="1"/>
  <c r="U67" i="8" a="1"/>
  <c r="AB202" i="8" a="1"/>
  <c r="Z63" i="8" a="1"/>
  <c r="M45" i="8" a="1"/>
  <c r="K67" i="8" a="1"/>
  <c r="U86" i="8" a="1"/>
  <c r="AC142" i="8" a="1"/>
  <c r="AK34" i="8" a="1"/>
  <c r="AH110" i="8" a="1"/>
  <c r="AB179" i="8" a="1"/>
  <c r="M120" i="8" a="1"/>
  <c r="AG99" i="8" a="1"/>
  <c r="Q75" i="8" a="1"/>
  <c r="AL166" i="8" a="1"/>
  <c r="AL168" i="8" a="1"/>
  <c r="AL119" i="8" a="1"/>
  <c r="X180" i="8" a="1"/>
  <c r="AC65" i="8" a="1"/>
  <c r="AA201" i="8" a="1"/>
  <c r="AF108" i="8" a="1"/>
  <c r="AB142" i="8" a="1"/>
  <c r="AE143" i="8" a="1"/>
  <c r="U30" i="8" a="1"/>
  <c r="H53" i="8" a="1"/>
  <c r="V54" i="8" a="1"/>
  <c r="C98" i="8" a="1"/>
  <c r="L118" i="8" a="1"/>
  <c r="Z191" i="8" a="1"/>
  <c r="AC64" i="8" a="1"/>
  <c r="L56" i="8" a="1"/>
  <c r="AK10" i="8" a="1"/>
  <c r="R34" i="8" a="1"/>
  <c r="S42" i="8" a="1"/>
  <c r="AH154" i="8" a="1"/>
  <c r="AK168" i="8" a="1"/>
  <c r="AI178" i="8" a="1"/>
  <c r="X155" i="8" a="1"/>
  <c r="N97" i="8" a="1"/>
  <c r="V189" i="8" a="1"/>
  <c r="AB189" i="8" a="1"/>
  <c r="AC121" i="8" a="1"/>
  <c r="AE187" i="8" a="1"/>
  <c r="D41" i="8" a="1"/>
  <c r="U66" i="8" a="1"/>
  <c r="W8" i="8" a="1"/>
  <c r="J191" i="8" a="1"/>
  <c r="AG176" i="8" a="1"/>
  <c r="W34" i="8" a="1"/>
  <c r="E9" i="8" a="1"/>
  <c r="AF187" i="8" a="1"/>
  <c r="M30" i="8" a="1"/>
  <c r="V78" i="8" a="1"/>
  <c r="AL56" i="8" a="1"/>
  <c r="J44" i="8" a="1"/>
  <c r="AF121" i="8" a="1"/>
  <c r="G199" i="8" a="1"/>
  <c r="AG144" i="8" a="1"/>
  <c r="O55" i="8" a="1"/>
  <c r="W198" i="8" a="1"/>
  <c r="AI110" i="8" a="1"/>
  <c r="R77" i="8" a="1"/>
  <c r="S169" i="8" a="1"/>
  <c r="C141" i="8" a="1"/>
  <c r="AE74" i="8" a="1"/>
  <c r="X42" i="8" a="1"/>
  <c r="I65" i="8" a="1"/>
  <c r="O143" i="8" a="1"/>
  <c r="AA179" i="8" a="1"/>
  <c r="H167" i="8" a="1"/>
  <c r="B55" i="8" a="1"/>
  <c r="AL100" i="8" a="1"/>
  <c r="G119" i="8" a="1"/>
  <c r="D202" i="8" a="1"/>
  <c r="H165" i="8" a="1"/>
  <c r="G155" i="8" a="1"/>
  <c r="K78" i="8" a="1"/>
  <c r="J143" i="8" a="1"/>
  <c r="K41" i="8" a="1"/>
  <c r="AH6" i="8" a="1"/>
  <c r="D75" i="8" a="1"/>
  <c r="R44" i="8" a="1"/>
  <c r="G6" i="8" a="1"/>
  <c r="H189" i="8" a="1"/>
  <c r="T8" i="8" a="1"/>
  <c r="F6" i="8" a="1"/>
  <c r="AE167" i="8" a="1"/>
  <c r="F153" i="8" a="1"/>
  <c r="O122" i="8" a="1"/>
  <c r="AG179" i="8" a="1"/>
  <c r="U54" i="8" a="1"/>
  <c r="F43" i="8" a="1"/>
  <c r="E85" i="8" a="1"/>
  <c r="AC52" i="8" a="1"/>
  <c r="Q85" i="8" a="1"/>
  <c r="AA202" i="8" a="1"/>
  <c r="X98" i="8" a="1"/>
  <c r="H10" i="8" a="1"/>
  <c r="D154" i="8" a="1"/>
  <c r="I76" i="8" a="1"/>
  <c r="U187" i="8" a="1"/>
  <c r="P44" i="8" a="1"/>
  <c r="AF154" i="8" a="1"/>
  <c r="P88" i="8" a="1"/>
  <c r="L199" i="8" a="1"/>
  <c r="S8" i="8" a="1"/>
  <c r="V53" i="8" a="1"/>
  <c r="AE199" i="8" a="1"/>
  <c r="Z190" i="8" a="1"/>
  <c r="E8" i="8" a="1"/>
  <c r="H85" i="8" a="1"/>
  <c r="H78" i="8" a="1"/>
  <c r="AB64" i="8" a="1"/>
  <c r="M118" i="8" a="1"/>
  <c r="T108" i="8" a="1"/>
  <c r="N41" i="8" a="1"/>
  <c r="G43" i="8" a="1"/>
  <c r="L31" i="8" a="1"/>
  <c r="AG201" i="8" a="1"/>
  <c r="M190" i="8" a="1"/>
  <c r="AG89" i="8" a="1"/>
  <c r="R100" i="8" a="1"/>
  <c r="T120" i="8" a="1"/>
  <c r="AI87" i="8" a="1"/>
  <c r="N65" i="8" a="1"/>
  <c r="F141" i="8" a="1"/>
  <c r="R201" i="8" a="1"/>
  <c r="U157" i="8" a="1"/>
  <c r="Q202" i="8" a="1"/>
  <c r="E45" i="8" a="1"/>
  <c r="AB89" i="8" a="1"/>
  <c r="X202" i="8" a="1"/>
  <c r="Z67" i="8" a="1"/>
  <c r="I9" i="8" a="1"/>
  <c r="V142" i="8" a="1"/>
  <c r="M53" i="8" a="1"/>
  <c r="X122" i="8" a="1"/>
  <c r="H45" i="8" a="1"/>
  <c r="R187" i="8" a="1"/>
  <c r="S78" i="8" a="1"/>
  <c r="AB67" i="8" a="1"/>
  <c r="AH188" i="8" a="1"/>
  <c r="AL155" i="8" a="1"/>
  <c r="Z188" i="8" a="1"/>
  <c r="Q119" i="8" a="1"/>
  <c r="AE142" i="8" a="1"/>
  <c r="AD41" i="8" a="1"/>
  <c r="Y7" i="8" a="1"/>
  <c r="AI30" i="8" a="1"/>
  <c r="H154" i="8" a="1"/>
  <c r="AK8" i="8" a="1"/>
  <c r="AG76" i="8" a="1"/>
  <c r="AF120" i="8" a="1"/>
  <c r="E10" i="8" a="1"/>
  <c r="L42" i="8" a="1"/>
  <c r="C97" i="8" a="1"/>
  <c r="AJ53" i="8" a="1"/>
  <c r="AA110" i="8" a="1"/>
  <c r="G67" i="8" a="1"/>
  <c r="Z119" i="8" a="1"/>
  <c r="R144" i="8" a="1"/>
  <c r="G56" i="8" a="1"/>
  <c r="T165" i="8" a="1"/>
  <c r="K86" i="8" a="1"/>
  <c r="Z99" i="8" a="1"/>
  <c r="Q89" i="8" a="1"/>
  <c r="AB176" i="8" a="1"/>
  <c r="P188" i="8" a="1"/>
  <c r="B108" i="8" a="1"/>
  <c r="E187" i="8" a="1"/>
  <c r="F143" i="8" a="1"/>
  <c r="Y77" i="8" a="1"/>
  <c r="AJ144" i="8" a="1"/>
  <c r="I34" i="8" a="1"/>
  <c r="R110" i="8" a="1"/>
  <c r="W145" i="8" a="1"/>
  <c r="AK201" i="8" a="1"/>
  <c r="AE168" i="8" a="1"/>
  <c r="AD188" i="8" a="1"/>
  <c r="AA191" i="8" a="1"/>
  <c r="B31" i="8" a="1"/>
  <c r="Z107" i="8" a="1"/>
  <c r="E107" i="8" a="1"/>
  <c r="AG56" i="8" a="1"/>
  <c r="B122" i="8" a="1"/>
  <c r="P75" i="8" a="1"/>
  <c r="AF9" i="8" a="1"/>
  <c r="U144" i="8" a="1"/>
  <c r="Q120" i="8" a="1"/>
  <c r="I53" i="8" a="1"/>
  <c r="L144" i="8" a="1"/>
  <c r="Q41" i="8" a="1"/>
  <c r="B141" i="8" a="1"/>
  <c r="F121" i="8" a="1"/>
  <c r="AE63" i="8" a="1"/>
  <c r="G31" i="8" a="1"/>
  <c r="G32" i="8" a="1"/>
  <c r="AK74" i="8" a="1"/>
  <c r="N86" i="8" a="1"/>
  <c r="F100" i="8" a="1"/>
  <c r="O155" i="8" a="1"/>
  <c r="Q198" i="8" a="1"/>
  <c r="AK122" i="8" a="1"/>
  <c r="W65" i="8" a="1"/>
  <c r="E53" i="8" a="1"/>
  <c r="AD45" i="8" a="1"/>
  <c r="D144" i="8" a="1"/>
  <c r="P166" i="8" a="1"/>
  <c r="D74" i="8" a="1"/>
  <c r="Q109" i="8" a="1"/>
  <c r="AH31" i="8" a="1"/>
  <c r="W177" i="8" a="1"/>
  <c r="AJ86" i="8" a="1"/>
  <c r="K144" i="8" a="1"/>
  <c r="AF74" i="8" a="1"/>
  <c r="S202" i="8" a="1"/>
  <c r="AI34" i="8" a="1"/>
  <c r="Q9" i="8" a="1"/>
  <c r="I156" i="8" a="1"/>
  <c r="M87" i="8" a="1"/>
  <c r="P77" i="8" a="1"/>
  <c r="AL110" i="8" a="1"/>
  <c r="X177" i="8" a="1"/>
  <c r="B96" i="8" a="1"/>
  <c r="M74" i="8" a="1"/>
  <c r="AJ202" i="8" a="1"/>
  <c r="N87" i="8" a="1"/>
  <c r="W107" i="8" a="1"/>
  <c r="K187" i="8" a="1"/>
  <c r="C75" i="8" a="1"/>
  <c r="AC8" i="8" a="1"/>
  <c r="T169" i="8" a="1"/>
  <c r="H200" i="8" a="1"/>
  <c r="AA167" i="8" a="1"/>
  <c r="AH43" i="8" a="1"/>
  <c r="AF97" i="8" a="1"/>
  <c r="N6" i="8" a="1"/>
  <c r="O74" i="8" a="1"/>
  <c r="S156" i="8" a="1"/>
  <c r="X187" i="8" a="1"/>
  <c r="P41" i="8" a="1"/>
  <c r="AA30" i="8" a="1"/>
  <c r="AI111" i="8" a="1"/>
  <c r="L120" i="8" a="1"/>
  <c r="AA55" i="8" a="1"/>
  <c r="S111" i="8" a="1"/>
  <c r="AJ119" i="8" a="1"/>
  <c r="Z187" i="8" a="1"/>
  <c r="Y43" i="8" a="1"/>
  <c r="S76" i="8" a="1"/>
  <c r="J32" i="8" a="1"/>
  <c r="AD55" i="8" a="1"/>
  <c r="V10" i="8" a="1"/>
  <c r="AB7" i="8" a="1"/>
  <c r="AA34" i="8" a="1"/>
  <c r="AD122" i="8" a="1"/>
  <c r="I63" i="8" a="1"/>
  <c r="Z45" i="8" a="1"/>
  <c r="J156" i="8" a="1"/>
  <c r="AJ98" i="8" a="1"/>
  <c r="AK179" i="8" a="1"/>
  <c r="J121" i="8" a="1"/>
  <c r="AI176" i="8" a="1"/>
  <c r="B33" i="8" a="1"/>
  <c r="J42" i="8" a="1"/>
  <c r="S141" i="8" a="1"/>
  <c r="AI121" i="8" a="1"/>
  <c r="C179" i="8" a="1"/>
  <c r="Z145" i="8" a="1"/>
  <c r="S85" i="8" a="1"/>
  <c r="AJ153" i="8" a="1"/>
  <c r="AD157" i="8" a="1"/>
  <c r="AH167" i="8" a="1"/>
  <c r="AG108" i="8" a="1"/>
  <c r="AL165" i="8" a="1"/>
  <c r="Y145" i="8" a="1"/>
  <c r="AK78" i="8" a="1"/>
  <c r="G198" i="8" a="1"/>
  <c r="L85" i="8" a="1"/>
  <c r="AB8" i="8" a="1"/>
  <c r="V30" i="8" a="1"/>
  <c r="AA145" i="8" a="1"/>
  <c r="AC100" i="8" a="1"/>
  <c r="AG153" i="8" a="1"/>
  <c r="AC111" i="8" a="1"/>
  <c r="G52" i="8" a="1"/>
  <c r="AE76" i="8" a="1"/>
  <c r="E64" i="8" a="1"/>
  <c r="AD86" i="8" a="1"/>
  <c r="D33" i="8" a="1"/>
  <c r="O41" i="8" a="1"/>
  <c r="AI153" i="8" a="1"/>
  <c r="J31" i="8" a="1"/>
  <c r="AA9" i="8" a="1"/>
  <c r="U100" i="8" a="1"/>
  <c r="O85" i="8" a="1"/>
  <c r="I44" i="8" a="1"/>
  <c r="AH8" i="8" a="1"/>
  <c r="E178" i="8" a="1"/>
  <c r="C10" i="8" a="1"/>
  <c r="AK120" i="8" a="1"/>
  <c r="AC122" i="8" a="1"/>
  <c r="B201" i="8" a="1"/>
  <c r="Z156" i="8" a="1"/>
  <c r="Q96" i="8" a="1"/>
  <c r="AJ63" i="8" a="1"/>
  <c r="B42" i="8" a="1"/>
  <c r="D156" i="8" a="1"/>
  <c r="S52" i="8" a="1"/>
  <c r="D199" i="8" a="1"/>
  <c r="X179" i="8" a="1"/>
  <c r="L189" i="8" a="1"/>
  <c r="T141" i="8" a="1"/>
  <c r="G65" i="8" a="1"/>
  <c r="N33" i="8" a="1"/>
  <c r="X118" i="8" a="1"/>
  <c r="AF78" i="8" a="1"/>
  <c r="F99" i="8" a="1"/>
  <c r="V52" i="8" a="1"/>
  <c r="Y121" i="8" a="1"/>
  <c r="N32" i="8" a="1"/>
  <c r="AB145" i="8" a="1"/>
  <c r="AL42" i="8" a="1"/>
  <c r="H31" i="8" a="1"/>
  <c r="U180" i="8" a="1"/>
  <c r="N199" i="8" a="1"/>
  <c r="AK41" i="8" a="1"/>
  <c r="AH64" i="8" a="1"/>
  <c r="O75" i="8" a="1"/>
  <c r="L165" i="8" a="1"/>
  <c r="D52" i="8" a="1"/>
  <c r="AJ109" i="8" a="1"/>
  <c r="H89" i="8" a="1"/>
  <c r="AE9" i="8" a="1"/>
  <c r="Y156" i="8" a="1"/>
  <c r="H199" i="8" a="1"/>
  <c r="W202" i="8" a="1"/>
  <c r="S54" i="8" a="1"/>
  <c r="AI41" i="8" a="1"/>
  <c r="F54" i="8" a="1"/>
  <c r="AJ96" i="8" a="1"/>
  <c r="P53" i="8" a="1"/>
  <c r="R200" i="8" a="1"/>
  <c r="U143" i="8" a="1"/>
  <c r="I142" i="8" a="1"/>
  <c r="Q32" i="8" a="1"/>
  <c r="U55" i="8" a="1"/>
  <c r="T155" i="8" a="1"/>
  <c r="AC189" i="8" a="1"/>
  <c r="B118" i="8" a="1"/>
  <c r="U32" i="8" a="1"/>
  <c r="B63" i="8" a="1"/>
  <c r="AJ34" i="8" a="1"/>
  <c r="X154" i="8" a="1"/>
  <c r="H166" i="8" a="1"/>
  <c r="B76" i="8" a="1"/>
  <c r="L156" i="8" a="1"/>
  <c r="V74" i="8" a="1"/>
  <c r="J43" i="8" a="1"/>
  <c r="Y119" i="8" a="1"/>
  <c r="Z9" i="8" a="1"/>
  <c r="B78" i="8" a="1"/>
  <c r="T198" i="8" a="1"/>
  <c r="AB121" i="8" a="1"/>
  <c r="Y54" i="8" a="1"/>
  <c r="P154" i="8" a="1"/>
  <c r="O154" i="8" a="1"/>
  <c r="K167" i="8" a="1"/>
  <c r="Z97" i="8" a="1"/>
  <c r="AI64" i="8" a="1"/>
  <c r="AH176" i="8" a="1"/>
  <c r="R85" i="8" a="1"/>
  <c r="AJ66" i="8" a="1"/>
  <c r="AJ108" i="8" a="1"/>
  <c r="X8" i="8" a="1"/>
  <c r="S98" i="8" a="1"/>
  <c r="V121" i="8" a="1"/>
  <c r="G30" i="8" a="1"/>
  <c r="R165" i="8" a="1"/>
  <c r="W96" i="8" a="1"/>
  <c r="D108" i="8" a="1"/>
  <c r="S154" i="8" a="1"/>
  <c r="AI168" i="8" a="1"/>
  <c r="J168" i="8" a="1"/>
  <c r="E52" i="8" a="1"/>
  <c r="J198" i="8" a="1"/>
  <c r="P120" i="8" a="1"/>
  <c r="Z121" i="8" a="1"/>
  <c r="Z201" i="8" a="1"/>
  <c r="S6" i="8" a="1"/>
  <c r="Q56" i="8" a="1"/>
  <c r="AB98" i="8" a="1"/>
  <c r="F9" i="8" a="1"/>
  <c r="U8" i="8" a="1"/>
  <c r="J45" i="8" a="1"/>
  <c r="N141" i="8" a="1"/>
  <c r="P9" i="8" a="1"/>
  <c r="I109" i="8" a="1"/>
  <c r="D153" i="8" a="1"/>
  <c r="AI156" i="8" a="1"/>
  <c r="AF180" i="8" a="1"/>
  <c r="C45" i="8" a="1"/>
  <c r="V85" i="8" a="1"/>
  <c r="AJ65" i="8" a="1"/>
  <c r="U120" i="8" a="1"/>
  <c r="G167" i="8" a="1"/>
  <c r="R154" i="8" a="1"/>
  <c r="L176" i="8" a="1"/>
  <c r="R169" i="8" a="1"/>
  <c r="G76" i="8" a="1"/>
  <c r="H177" i="8" a="1"/>
  <c r="AG187" i="8" a="1"/>
  <c r="H120" i="8" a="1"/>
  <c r="C145" i="8" a="1"/>
  <c r="AG107" i="8" a="1"/>
  <c r="AF54" i="8" a="1"/>
  <c r="P165" i="8" a="1"/>
  <c r="K189" i="8" a="1"/>
  <c r="K198" i="8" a="1"/>
  <c r="P96" i="8" a="1"/>
  <c r="K107" i="8" a="1"/>
  <c r="O166" i="8" a="1"/>
  <c r="AB177" i="8" a="1"/>
  <c r="J89" i="8" a="1"/>
  <c r="Y179" i="8" a="1"/>
  <c r="AE179" i="8" a="1"/>
  <c r="K100" i="8" a="1"/>
  <c r="AJ141" i="8" a="1"/>
  <c r="F111" i="8" a="1"/>
  <c r="P199" i="8" a="1"/>
  <c r="N96" i="8" a="1"/>
  <c r="P179" i="8" a="1"/>
  <c r="J187" i="8" a="1"/>
  <c r="V200" i="8" a="1"/>
  <c r="N121" i="8" a="1"/>
  <c r="U155" i="8" a="1"/>
  <c r="F8" i="8" a="1"/>
  <c r="AI108" i="8" a="1"/>
  <c r="O189" i="8" a="1"/>
  <c r="B64" i="8" a="1"/>
  <c r="AE86" i="8" a="1"/>
  <c r="AG188" i="8" a="1"/>
  <c r="AD99" i="8" a="1"/>
  <c r="L9" i="8" a="1"/>
  <c r="AC43" i="8" a="1"/>
  <c r="AI120" i="8" a="1"/>
  <c r="Z98" i="8" a="1"/>
  <c r="T143" i="8" a="1"/>
  <c r="AL202" i="8" a="1"/>
  <c r="P177" i="8" a="1"/>
  <c r="F89" i="8" a="1"/>
  <c r="R41" i="8" a="1"/>
  <c r="AI107" i="8" a="1"/>
  <c r="AI191" i="8" a="1"/>
  <c r="AG66" i="8" a="1"/>
  <c r="Q34" i="8" a="1"/>
  <c r="R198" i="8" a="1"/>
  <c r="AH55" i="8" a="1"/>
  <c r="B110" i="8" a="1"/>
  <c r="AD198" i="8" a="1"/>
  <c r="AI10" i="8" a="1"/>
  <c r="J110" i="8" a="1"/>
  <c r="L8" i="8" a="1"/>
  <c r="D118" i="8" a="1"/>
  <c r="P111" i="8" a="1"/>
  <c r="K99" i="8" a="1"/>
  <c r="AL44" i="8" a="1"/>
  <c r="C143" i="8" a="1"/>
  <c r="L88" i="8" a="1"/>
  <c r="Y157" i="8" a="1"/>
  <c r="AA43" i="8" a="1"/>
  <c r="T52" i="8" a="1"/>
  <c r="Q52" i="8" a="1"/>
  <c r="L108" i="8" a="1"/>
  <c r="C118" i="8" a="1"/>
  <c r="E87" i="8" a="1"/>
  <c r="O191" i="8" a="1"/>
  <c r="AF169" i="8" a="1"/>
  <c r="E168" i="8" a="1"/>
  <c r="AC199" i="8" a="1"/>
  <c r="AF75" i="8" a="1"/>
  <c r="U44" i="8" a="1"/>
  <c r="AF122" i="8" a="1"/>
  <c r="E67" i="8" a="1"/>
  <c r="P156" i="8" a="1"/>
  <c r="S87" i="8" a="1"/>
  <c r="AB119" i="8" a="1"/>
  <c r="AJ97" i="8" a="1"/>
  <c r="I201" i="8" a="1"/>
  <c r="AL188" i="8" a="1"/>
  <c r="AD179" i="8" a="1"/>
  <c r="R118" i="8" a="1"/>
  <c r="T7" i="8" a="1"/>
  <c r="L63" i="8" a="1"/>
  <c r="T145" i="8" a="1"/>
  <c r="M111" i="8" a="1"/>
  <c r="P145" i="8" a="1"/>
  <c r="AK200" i="8" a="1"/>
  <c r="Q155" i="8" a="1"/>
  <c r="AC177" i="8" a="1"/>
  <c r="AG8" i="8" a="1"/>
  <c r="S96" i="8" a="1"/>
  <c r="W143" i="8" a="1"/>
  <c r="AB169" i="8" a="1"/>
  <c r="I87" i="8" a="1"/>
  <c r="AE120" i="8" a="1"/>
  <c r="L53" i="8" a="1"/>
  <c r="R155" i="8" a="1"/>
  <c r="Q118" i="8" a="1"/>
  <c r="S142" i="8" a="1"/>
  <c r="AH177" i="8" a="1"/>
  <c r="X120" i="8" a="1"/>
  <c r="Z177" i="8" a="1"/>
  <c r="AH63" i="8" a="1"/>
  <c r="M141" i="8" a="1"/>
  <c r="G98" i="8" a="1"/>
  <c r="AL75" i="8" a="1"/>
  <c r="W108" i="8" a="1"/>
  <c r="AD145" i="8" a="1"/>
  <c r="H54" i="8" a="1"/>
  <c r="J76" i="8" a="1"/>
  <c r="AC31" i="8" a="1"/>
  <c r="G7" i="8" a="1"/>
  <c r="AG165" i="8" a="1"/>
  <c r="J7" i="8" a="1"/>
  <c r="AL122" i="8" a="1"/>
  <c r="AH142" i="8" a="1"/>
  <c r="AA74" i="8" a="1"/>
  <c r="O201" i="8" a="1"/>
  <c r="T191" i="8" a="1"/>
  <c r="J100" i="8" a="1"/>
  <c r="AC56" i="8" a="1"/>
  <c r="AG44" i="8" a="1"/>
  <c r="AA63" i="8" a="1"/>
  <c r="AK44" i="8" a="1"/>
  <c r="D53" i="8" a="1"/>
  <c r="W120" i="8" a="1"/>
  <c r="J53" i="8" a="1"/>
  <c r="I177" i="8" a="1"/>
  <c r="Z34" i="8" a="1"/>
  <c r="AI67" i="8" a="1"/>
  <c r="S86" i="8" a="1"/>
  <c r="I107" i="8" a="1"/>
  <c r="Q88" i="8" a="1"/>
  <c r="E65" i="8" a="1"/>
  <c r="AI187" i="8" a="1"/>
  <c r="V190" i="8" a="1"/>
  <c r="S180" i="8" a="1"/>
  <c r="X89" i="8" a="1"/>
  <c r="V169" i="8" a="1"/>
  <c r="W201" i="8" a="1"/>
  <c r="S44" i="8" a="1"/>
  <c r="N155" i="8" a="1"/>
  <c r="Z179" i="8" a="1"/>
  <c r="AD30" i="8" a="1"/>
  <c r="T156" i="8" a="1"/>
  <c r="AI52" i="8" a="1"/>
  <c r="E75" i="8" a="1"/>
  <c r="P67" i="8" a="1"/>
  <c r="K109" i="8" a="1"/>
  <c r="N190" i="8" a="1"/>
  <c r="AC34" i="8" a="1"/>
  <c r="S120" i="8" a="1"/>
  <c r="AL77" i="8" a="1"/>
  <c r="J142" i="8" a="1"/>
  <c r="AD8" i="8" a="1"/>
  <c r="P7" i="8" a="1"/>
  <c r="V187" i="8" a="1"/>
  <c r="Y198" i="8" a="1"/>
  <c r="Z33" i="8" a="1"/>
  <c r="C43" i="8" a="1"/>
  <c r="J9" i="8" a="1"/>
  <c r="AI53" i="8" a="1"/>
  <c r="N43" i="8" a="1"/>
  <c r="AA108" i="8" a="1"/>
  <c r="U88" i="8" a="1"/>
  <c r="S97" i="8" a="1"/>
  <c r="K54" i="8" a="1"/>
  <c r="U9" i="8" a="1"/>
  <c r="S199" i="8" a="1"/>
  <c r="N157" i="8" a="1"/>
  <c r="L55" i="8" a="1"/>
  <c r="I45" i="8" a="1"/>
  <c r="H52" i="8" a="1"/>
  <c r="AF10" i="8" a="1"/>
  <c r="X41" i="8" a="1"/>
  <c r="AI78" i="8" a="1"/>
  <c r="E144" i="8" a="1"/>
  <c r="J180" i="8" a="1"/>
  <c r="S30" i="8" a="1"/>
  <c r="G63" i="8" a="1"/>
  <c r="N144" i="8" a="1"/>
  <c r="AI77" i="8" a="1"/>
  <c r="AE178" i="8" a="1"/>
  <c r="W30" i="8" a="1"/>
  <c r="V165" i="8" a="1"/>
  <c r="AA66" i="8" a="1"/>
  <c r="L33" i="8" a="1"/>
  <c r="N56" i="8" a="1"/>
  <c r="AB198" i="8" a="1"/>
  <c r="V110" i="8" a="1"/>
  <c r="D120" i="8" a="1"/>
  <c r="V156" i="8" a="1"/>
  <c r="AA64" i="8" a="1"/>
  <c r="Q30" i="8" a="1"/>
  <c r="AH201" i="8" a="1"/>
  <c r="D167" i="8" a="1"/>
  <c r="H141" i="8" a="1"/>
  <c r="AK52" i="8" a="1"/>
  <c r="AH165" i="8" a="1"/>
  <c r="AE87" i="8" a="1"/>
  <c r="N191" i="8" a="1"/>
  <c r="N78" i="8" a="1"/>
  <c r="X96" i="8" a="1"/>
  <c r="I180" i="8" a="1"/>
  <c r="C88" i="8" a="1"/>
  <c r="S121" i="8" a="1"/>
  <c r="V42" i="8" a="1"/>
  <c r="AB43" i="8" a="1"/>
  <c r="R109" i="8" a="1"/>
  <c r="Q142" i="8" a="1"/>
  <c r="K65" i="8" a="1"/>
  <c r="AJ87" i="8" a="1"/>
  <c r="K199" i="8" a="1"/>
  <c r="AA156" i="8" a="1"/>
  <c r="AD74" i="8" a="1"/>
  <c r="R202" i="8" a="1"/>
  <c r="Q143" i="8" a="1"/>
  <c r="Z89" i="8" a="1"/>
  <c r="X76" i="8" a="1"/>
  <c r="F108" i="8" a="1"/>
  <c r="C33" i="8" a="1"/>
  <c r="AD191" i="8" a="1"/>
  <c r="AB77" i="8" a="1"/>
  <c r="Y165" i="8" a="1"/>
  <c r="V45" i="8" a="1"/>
  <c r="B180" i="8" a="1"/>
  <c r="K44" i="8" a="1"/>
  <c r="AD66" i="8" a="1"/>
  <c r="AB56" i="8" a="1"/>
  <c r="AF153" i="8" a="1"/>
  <c r="AE198" i="8" a="1"/>
  <c r="AI56" i="8" a="1"/>
  <c r="AH87" i="8" a="1"/>
  <c r="AG41" i="8" a="1"/>
  <c r="Z53" i="8" a="1"/>
  <c r="H98" i="8" a="1"/>
  <c r="Z189" i="8" a="1"/>
  <c r="I179" i="8" a="1"/>
  <c r="G142" i="8" a="1"/>
  <c r="E78" i="8" a="1"/>
  <c r="S55" i="8" a="1"/>
  <c r="AF155" i="8" a="1"/>
  <c r="B30" i="8" a="1"/>
  <c r="AD63" i="8" a="1"/>
  <c r="K188" i="8" a="1"/>
  <c r="I154" i="8" a="1"/>
  <c r="M78" i="8" a="1"/>
  <c r="P8" i="8" a="1"/>
  <c r="P121" i="8" a="1"/>
  <c r="M202" i="8" a="1"/>
  <c r="AL99" i="8" a="1"/>
  <c r="K55" i="8" a="1"/>
  <c r="K96" i="8" a="1"/>
  <c r="AE153" i="8" a="1"/>
  <c r="Z87" i="8" a="1"/>
  <c r="Z85" i="8" a="1"/>
  <c r="L78" i="8" a="1"/>
  <c r="K145" i="8" a="1"/>
  <c r="V188" i="8" a="1"/>
  <c r="D98" i="8" a="1"/>
  <c r="U178" i="8" a="1"/>
  <c r="AD144" i="8" a="1"/>
  <c r="V86" i="8" a="1"/>
  <c r="AD53" i="8" a="1"/>
  <c r="AB99" i="8" a="1"/>
  <c r="AG166" i="8" a="1"/>
  <c r="O109" i="8" a="1"/>
  <c r="AH7" i="8" a="1"/>
  <c r="G121" i="8" a="1"/>
  <c r="AJ43" i="8" a="1"/>
  <c r="P157" i="8" a="1"/>
  <c r="P10" i="8" a="1"/>
  <c r="AC157" i="8" a="1"/>
  <c r="AJ77" i="8" a="1"/>
  <c r="AL78" i="8" a="1"/>
  <c r="AC143" i="8" a="1"/>
  <c r="Q200" i="8" a="1"/>
  <c r="U118" i="8" a="1"/>
  <c r="AG53" i="8" a="1"/>
  <c r="X165" i="8" a="1"/>
  <c r="AJ179" i="8" a="1"/>
  <c r="I144" i="8" a="1"/>
  <c r="F45" i="8" a="1"/>
  <c r="AK121" i="8" a="1"/>
  <c r="AD7" i="8" a="1"/>
  <c r="AK54" i="8" a="1"/>
  <c r="B86" i="8" a="1"/>
  <c r="O66" i="8" a="1"/>
  <c r="AA8" i="8" a="1"/>
  <c r="D34" i="8" a="1"/>
  <c r="AF100" i="8" a="1"/>
  <c r="L141" i="8" a="1"/>
  <c r="AJ198" i="8" a="1"/>
  <c r="I119" i="8" a="1"/>
  <c r="H7" i="8" a="1"/>
  <c r="AF156" i="8" a="1"/>
  <c r="N122" i="8" a="1"/>
  <c r="AG77" i="8" a="1"/>
  <c r="D99" i="8" a="1"/>
  <c r="F142" i="8" a="1"/>
  <c r="I120" i="8" a="1"/>
  <c r="W199" i="8" a="1"/>
  <c r="C32" i="8" a="1"/>
  <c r="F52" i="8" a="1"/>
  <c r="D65" i="8" a="1"/>
  <c r="I43" i="8" a="1"/>
  <c r="K77" i="8" a="1"/>
  <c r="AL180" i="8" a="1"/>
  <c r="M31" i="8" a="1"/>
  <c r="E200" i="8" a="1"/>
  <c r="AH44" i="8" a="1"/>
  <c r="N202" i="8" a="1"/>
  <c r="AI33" i="8" a="1"/>
  <c r="D63" i="8" a="1"/>
  <c r="AJ6" i="8" a="1"/>
  <c r="W64" i="8" a="1"/>
  <c r="J189" i="8" a="1"/>
  <c r="U107" i="8" a="1"/>
  <c r="AB122" i="8" a="1"/>
  <c r="U7" i="8" a="1"/>
  <c r="I10" i="8" a="1"/>
  <c r="D30" i="8" a="1"/>
  <c r="AB200" i="8" a="1"/>
  <c r="AI6" i="8" a="1"/>
  <c r="S75" i="8" a="1"/>
  <c r="AG10" i="8" a="1"/>
  <c r="O10" i="8" a="1"/>
  <c r="AC53" i="8" a="1"/>
  <c r="AL153" i="8" a="1"/>
  <c r="B34" i="8" a="1"/>
  <c r="Q165" i="8" a="1"/>
  <c r="I86" i="8" a="1"/>
  <c r="Y118" i="8" a="1"/>
  <c r="X110" i="8" a="1"/>
  <c r="AA166" i="8" a="1"/>
  <c r="E6" i="8" a="1"/>
  <c r="AC30" i="8" a="1"/>
  <c r="N156" i="8" a="1"/>
  <c r="G97" i="8" a="1"/>
  <c r="I7" i="8" a="1"/>
  <c r="R42" i="8" a="1"/>
  <c r="AL85" i="8" a="1"/>
  <c r="M199" i="8" a="1"/>
  <c r="C44" i="8" a="1"/>
  <c r="AF119" i="8" a="1"/>
  <c r="J176" i="8" a="1"/>
  <c r="P87" i="8" a="1"/>
  <c r="AG156" i="8" a="1"/>
  <c r="D67" i="8" a="1"/>
  <c r="Y67" i="8" a="1"/>
  <c r="S33" i="8" a="1"/>
  <c r="M166" i="8" a="1"/>
  <c r="AL167" i="8" a="1"/>
  <c r="L122" i="8" a="1"/>
  <c r="AD96" i="8" a="1"/>
  <c r="D8" i="8" a="1"/>
  <c r="T87" i="8" a="1"/>
  <c r="S179" i="8" a="1"/>
  <c r="AF85" i="8" a="1"/>
  <c r="Z8" i="8" a="1"/>
  <c r="T110" i="8" a="1"/>
  <c r="AG33" i="8" a="1"/>
  <c r="O43" i="8" a="1"/>
  <c r="S9" i="8" a="1"/>
  <c r="G33" i="8" a="1"/>
  <c r="AD176" i="8" a="1"/>
  <c r="AA89" i="8" a="1"/>
  <c r="AD65" i="8" a="1"/>
  <c r="AI45" i="8" a="1"/>
  <c r="AH100" i="8" a="1"/>
  <c r="U176" i="8" a="1"/>
  <c r="G53" i="8" a="1"/>
  <c r="V43" i="8" a="1"/>
  <c r="I74" i="8" a="1"/>
  <c r="Y109" i="8" a="1"/>
  <c r="E165" i="8" a="1"/>
  <c r="B168" i="8" a="1"/>
  <c r="S53" i="8" a="1"/>
  <c r="AK32" i="8" a="1"/>
  <c r="W190" i="8" a="1"/>
  <c r="AJ56" i="8" a="1"/>
  <c r="AL45" i="8" a="1"/>
  <c r="AG86" i="8" a="1"/>
  <c r="J87" i="8" a="1"/>
  <c r="Q110" i="8" a="1"/>
  <c r="F86" i="8" a="1"/>
  <c r="Z142" i="8" a="1"/>
  <c r="AH89" i="8" a="1"/>
  <c r="AL108" i="8" a="1"/>
  <c r="AD31" i="8" a="1"/>
  <c r="J202" i="8" a="1"/>
  <c r="T188" i="8" a="1"/>
  <c r="I6" i="8" a="1"/>
  <c r="AE41" i="8" a="1"/>
  <c r="AG6" i="8" a="1"/>
  <c r="L177" i="8" a="1"/>
  <c r="AJ8" i="8" a="1"/>
  <c r="B111" i="8" a="1"/>
  <c r="AI145" i="8" a="1"/>
  <c r="L107" i="8" a="1"/>
  <c r="M155" i="8" a="1"/>
  <c r="AD142" i="8" a="1"/>
  <c r="AL96" i="8" a="1"/>
  <c r="C96" i="8" a="1"/>
  <c r="P178" i="8" a="1"/>
  <c r="W187" i="8" a="1"/>
  <c r="V100" i="8" a="1"/>
  <c r="R108" i="8" a="1"/>
  <c r="L111" i="8" a="1"/>
  <c r="O119" i="8" a="1"/>
  <c r="AH190" i="8" a="1"/>
  <c r="V89" i="8" a="1"/>
  <c r="U142" i="8" a="1"/>
  <c r="U76" i="8" a="1"/>
  <c r="Y176" i="8" a="1"/>
  <c r="AF110" i="8" a="1"/>
  <c r="C78" i="8" a="1"/>
  <c r="AK53" i="8" a="1"/>
  <c r="AE121" i="8" a="1"/>
  <c r="U168" i="8" a="1"/>
  <c r="K52" i="8" a="1"/>
  <c r="J141" i="8" a="1"/>
  <c r="M156" i="8" a="1"/>
  <c r="U41" i="8" a="1"/>
  <c r="J34" i="8" a="1"/>
  <c r="C85" i="8" a="1"/>
  <c r="AG45" i="8" a="1"/>
  <c r="AK143" i="8" a="1"/>
  <c r="K179" i="8" a="1"/>
  <c r="AG32" i="8" a="1"/>
  <c r="H41" i="8" a="1"/>
  <c r="D141" i="8" a="1"/>
  <c r="Y180" i="8" a="1"/>
  <c r="U109" i="8" a="1"/>
  <c r="Y6" i="8" a="1"/>
  <c r="AG30" i="8" a="1"/>
  <c r="V178" i="8" a="1"/>
  <c r="AB168" i="8" a="1"/>
  <c r="AI165" i="8" a="1"/>
  <c r="M86" i="8" a="1"/>
  <c r="AH74" i="8" a="1"/>
  <c r="Z202" i="8" a="1"/>
  <c r="O108" i="8" a="1"/>
  <c r="AD98" i="8" a="1"/>
  <c r="AC96" i="8" a="1"/>
  <c r="F74" i="8" a="1"/>
  <c r="N89" i="8" a="1"/>
  <c r="Z66" i="8" a="1"/>
  <c r="T65" i="8" a="1"/>
  <c r="U154" i="8" a="1"/>
  <c r="AL169" i="8" a="1"/>
  <c r="H168" i="8" a="1"/>
  <c r="AB100" i="8" a="1"/>
  <c r="X200" i="8" a="1"/>
  <c r="U64" i="8" a="1"/>
  <c r="C119" i="8" a="1"/>
  <c r="H122" i="8" a="1"/>
  <c r="AC77" i="8" a="1"/>
  <c r="R30" i="8" a="1"/>
  <c r="L96" i="8" a="1"/>
  <c r="Y8" i="8" a="1"/>
  <c r="L87" i="8" a="1"/>
  <c r="AJ78" i="8" a="1"/>
  <c r="C76" i="8" a="1"/>
  <c r="AF56" i="8" a="1"/>
  <c r="T54" i="8" a="1"/>
  <c r="O8" i="8" a="1"/>
  <c r="R63" i="8" a="1"/>
  <c r="E176" i="8" a="1"/>
  <c r="C157" i="8" a="1"/>
  <c r="N111" i="8" a="1"/>
  <c r="AD167" i="8" a="1"/>
  <c r="K97" i="8" a="1"/>
  <c r="J41" i="8" a="1"/>
  <c r="N45" i="8" a="1"/>
  <c r="M44" i="8" a="1"/>
  <c r="J63" i="8" a="1"/>
  <c r="T157" i="8" a="1"/>
  <c r="S155" i="8" a="1"/>
  <c r="AF44" i="8" a="1"/>
  <c r="AD56" i="8" a="1"/>
  <c r="O167" i="8" a="1"/>
  <c r="H99" i="8" a="1"/>
  <c r="V191" i="8" a="1"/>
  <c r="N167" i="8" a="1"/>
  <c r="AH118" i="8" a="1"/>
  <c r="AC6" i="8" a="1"/>
  <c r="Y98" i="8" a="1"/>
  <c r="O145" i="8" a="1"/>
  <c r="AG88" i="8" a="1"/>
  <c r="J118" i="8" a="1"/>
  <c r="O30" i="8" a="1"/>
  <c r="V34" i="8" a="1"/>
  <c r="AI198" i="8" a="1"/>
  <c r="V44" i="8" a="1"/>
  <c r="J33" i="8" a="1"/>
  <c r="U65" i="8" a="1"/>
  <c r="N66" i="8" a="1"/>
  <c r="AK30" i="8" a="1"/>
  <c r="K142" i="8" a="1"/>
  <c r="L10" i="8" a="1"/>
  <c r="M7" i="8" a="1"/>
  <c r="AH111" i="8" a="1"/>
  <c r="AG43" i="8" a="1"/>
  <c r="F107" i="8" a="1"/>
  <c r="N179" i="8" a="1"/>
  <c r="U177" i="8" a="1"/>
  <c r="K34" i="8" a="1"/>
  <c r="AI42" i="8" a="1"/>
  <c r="Z54" i="8" a="1"/>
  <c r="AG167" i="8" a="1"/>
  <c r="O169" i="8" a="1"/>
  <c r="AK118" i="8" a="1"/>
  <c r="B74" i="8" a="1"/>
  <c r="D97" i="8" a="1"/>
  <c r="AL97" i="8" a="1"/>
  <c r="AE166" i="8" a="1"/>
  <c r="I141" i="8" a="1"/>
  <c r="W7" i="8" a="1"/>
  <c r="D89" i="8" a="1"/>
  <c r="R33" i="8" a="1"/>
  <c r="C109" i="8" a="1"/>
  <c r="AG120" i="8" a="1"/>
  <c r="Y42" i="8" a="1"/>
  <c r="AB157" i="8" a="1"/>
  <c r="AK76" i="8" a="1"/>
  <c r="AL31" i="8" a="1"/>
  <c r="AI32" i="8" a="1"/>
  <c r="AI75" i="8" a="1"/>
  <c r="T30" i="8" a="1"/>
  <c r="AC97" i="8" a="1"/>
  <c r="H9" i="8" a="1"/>
  <c r="C34" i="8" a="1"/>
  <c r="AC166" i="8" a="1"/>
  <c r="Q167" i="8" a="1"/>
  <c r="C199" i="8" a="1"/>
  <c r="R143" i="8" a="1"/>
  <c r="T63" i="8" a="1"/>
  <c r="I111" i="8" a="1"/>
  <c r="U63" i="8" a="1"/>
  <c r="AL156" i="8" a="1"/>
  <c r="F41" i="8" a="1"/>
  <c r="W42" i="8" a="1"/>
  <c r="R142" i="8" a="1"/>
  <c r="AB191" i="8" a="1"/>
  <c r="S65" i="8" a="1"/>
  <c r="AC154" i="8" a="1"/>
  <c r="D198" i="8" a="1"/>
  <c r="C110" i="8" a="1"/>
  <c r="G200" i="8" a="1"/>
  <c r="E99" i="8" a="1"/>
  <c r="AK154" i="8" a="1"/>
  <c r="Z64" i="8" a="1"/>
  <c r="AB78" i="8" a="1"/>
  <c r="D190" i="8" a="1"/>
  <c r="AG110" i="8" a="1"/>
  <c r="C201" i="8" a="1"/>
  <c r="S168" i="8" a="1"/>
  <c r="AB110" i="8" a="1"/>
  <c r="I75" i="8" a="1"/>
  <c r="AJ45" i="8" a="1"/>
  <c r="AL109" i="8" a="1"/>
  <c r="AL200" i="8" a="1"/>
  <c r="P45" i="8" a="1"/>
  <c r="AH10" i="8" a="1"/>
  <c r="Z122" i="8" a="1"/>
  <c r="AE144" i="8" a="1"/>
  <c r="X99" i="8" a="1"/>
  <c r="K169" i="8" a="1"/>
  <c r="P189" i="8" a="1"/>
  <c r="J67" i="8" a="1"/>
  <c r="S187" i="8" a="1"/>
  <c r="Q145" i="8" a="1"/>
  <c r="Y191" i="8" a="1"/>
  <c r="AL8" i="8" a="1"/>
  <c r="Q65" i="8" a="1"/>
  <c r="X109" i="8" a="1"/>
  <c r="AF64" i="8" a="1"/>
  <c r="AD118" i="8" a="1"/>
  <c r="Q166" i="8" a="1"/>
  <c r="AE66" i="8" a="1"/>
  <c r="K42" i="8" a="1"/>
  <c r="E201" i="8" a="1"/>
  <c r="P76" i="8" a="1"/>
  <c r="Z180" i="8" a="1"/>
  <c r="AB154" i="8" a="1"/>
  <c r="V41" i="8" a="1"/>
  <c r="U111" i="8" a="1"/>
  <c r="T189" i="8" a="1"/>
  <c r="AA153" i="8" a="1"/>
  <c r="C55" i="8" a="1"/>
  <c r="B52" i="8" a="1"/>
  <c r="M32" i="8" a="1"/>
  <c r="Z168" i="8" a="1"/>
  <c r="D10" i="8" a="1"/>
  <c r="AJ145" i="8" a="1"/>
  <c r="T201" i="8" a="1"/>
  <c r="D145" i="8" a="1"/>
  <c r="S176" i="8" a="1"/>
  <c r="AB65" i="8" a="1"/>
  <c r="R156" i="8" a="1"/>
  <c r="W155" i="8" a="1"/>
  <c r="M179" i="8" a="1"/>
  <c r="P169" i="8" a="1"/>
  <c r="AK157" i="8" a="1"/>
  <c r="AD43" i="8" a="1"/>
  <c r="W167" i="8" a="1"/>
  <c r="AJ33" i="8" a="1"/>
  <c r="U97" i="8" a="1"/>
  <c r="I52" i="8" a="1"/>
  <c r="N9" i="8" a="1"/>
  <c r="AA99" i="8" a="1"/>
  <c r="AG191" i="8" a="1"/>
  <c r="AA190" i="8" a="1"/>
  <c r="T74" i="8" a="1"/>
  <c r="U45" i="8" a="1"/>
  <c r="M167" i="8" a="1"/>
  <c r="G41" i="8" a="1"/>
  <c r="AA188" i="8" a="1"/>
  <c r="L44" i="8" a="1"/>
  <c r="P43" i="8" a="1"/>
  <c r="O52" i="8" a="1"/>
  <c r="AE100" i="8" a="1"/>
  <c r="V56" i="8" a="1"/>
  <c r="AF76" i="8" a="1"/>
  <c r="AL120" i="8" a="1"/>
  <c r="AC45" i="8" a="1"/>
  <c r="T119" i="8" a="1"/>
  <c r="AL33" i="8" a="1"/>
  <c r="P200" i="8" a="1"/>
  <c r="H32" i="8" a="1"/>
  <c r="N85" i="8" a="1"/>
  <c r="AJ110" i="8" a="1"/>
  <c r="P86" i="8" a="1"/>
  <c r="AL9" i="8" a="1"/>
  <c r="C178" i="8" a="1"/>
  <c r="H76" i="8" a="1"/>
  <c r="K120" i="8" a="1"/>
  <c r="M191" i="8" a="1"/>
  <c r="AK66" i="8" a="1"/>
  <c r="AF87" i="8" a="1"/>
  <c r="AI188" i="8" a="1"/>
  <c r="B107" i="8" a="1"/>
  <c r="J169" i="8" a="1"/>
  <c r="R86" i="8" a="1"/>
  <c r="AF157" i="8" a="1"/>
  <c r="AI201" i="8" a="1"/>
  <c r="AJ89" i="8" a="1"/>
  <c r="AI54" i="8" a="1"/>
  <c r="AB180" i="8" a="1"/>
  <c r="S153" i="8" a="1"/>
  <c r="G87" i="8" a="1"/>
  <c r="B65" i="8" a="1"/>
  <c r="AH121" i="8" a="1"/>
  <c r="O202" i="8" a="1"/>
  <c r="N154" i="8" a="1"/>
  <c r="X111" i="8" a="1"/>
  <c r="J55" i="8" a="1"/>
  <c r="K155" i="8" a="1"/>
  <c r="AL34" i="8" a="1"/>
  <c r="T199" i="8" a="1"/>
  <c r="U43" i="8" a="1"/>
  <c r="B32" i="8" a="1"/>
  <c r="AA96" i="8" a="1"/>
  <c r="P107" i="8" a="1"/>
  <c r="Z144" i="8" a="1"/>
  <c r="U89" i="8" a="1"/>
  <c r="AL142" i="8" a="1"/>
  <c r="C156" i="8" a="1"/>
  <c r="I143" i="8" a="1"/>
  <c r="E77" i="8" a="1"/>
  <c r="P55" i="8" a="1"/>
  <c r="Q7" i="8" a="1"/>
  <c r="M96" i="8" a="1"/>
  <c r="AH120" i="8" a="1"/>
  <c r="AJ187" i="8" a="1"/>
  <c r="U188" i="8" a="1"/>
  <c r="J154" i="8" a="1"/>
  <c r="P198" i="8" a="1"/>
  <c r="O198" i="8" a="1"/>
  <c r="S99" i="8" a="1"/>
  <c r="AC144" i="8" a="1"/>
  <c r="W176" i="8" a="1"/>
  <c r="D188" i="8" a="1"/>
  <c r="B188" i="8" a="1"/>
  <c r="I32" i="8" a="1"/>
  <c r="B109" i="8" a="1"/>
  <c r="AB33" i="8" a="1"/>
  <c r="AE189" i="8" a="1"/>
  <c r="AL64" i="8" a="1"/>
  <c r="X169" i="8" a="1"/>
  <c r="E121" i="8" a="1"/>
  <c r="Q144" i="8" a="1"/>
  <c r="W118" i="8" a="1"/>
  <c r="AG9" i="8" a="1"/>
  <c r="K110" i="8" a="1"/>
  <c r="U169" i="8" a="1"/>
  <c r="AC63" i="8" a="1"/>
  <c r="W89" i="8" a="1"/>
  <c r="M63" i="8" a="1"/>
  <c r="P33" i="8" a="1"/>
  <c r="AL67" i="8" a="1"/>
  <c r="R199" i="8" a="1"/>
  <c r="G44" i="8" a="1"/>
  <c r="AK77" i="8" a="1"/>
  <c r="Q201" i="8" a="1"/>
  <c r="AG85" i="8" a="1"/>
  <c r="AB85" i="8" a="1"/>
  <c r="D54" i="8" a="1"/>
  <c r="AE107" i="8" a="1"/>
  <c r="J167" i="8" a="1"/>
  <c r="B143" i="8" a="1"/>
  <c r="W188" i="8" a="1"/>
  <c r="AF6" i="8" a="1"/>
  <c r="E32" i="8" a="1"/>
  <c r="R43" i="8" a="1"/>
  <c r="L187" i="8" a="1"/>
  <c r="R6" i="8" a="1"/>
  <c r="O88" i="8" a="1"/>
  <c r="R191" i="8" a="1"/>
  <c r="AL121" i="8" a="1"/>
  <c r="P108" i="8" a="1"/>
  <c r="Z167" i="8" a="1"/>
  <c r="J52" i="8" a="1"/>
  <c r="AA85" i="8" a="1"/>
  <c r="AD111" i="8" a="1"/>
  <c r="F122" i="8" a="1"/>
  <c r="H201" i="8" a="1"/>
  <c r="Y87" i="8" a="1"/>
  <c r="B166" i="8" a="1"/>
  <c r="Z143" i="8" a="1"/>
  <c r="S56" i="8" a="1"/>
  <c r="B153" i="8" a="1"/>
  <c r="Q74" i="8" a="1"/>
  <c r="C169" i="8" a="1"/>
  <c r="U42" i="8" a="1"/>
  <c r="X78" i="8" a="1"/>
  <c r="AB66" i="8" a="1"/>
  <c r="AK142" i="8" a="1"/>
  <c r="S144" i="8" a="1"/>
  <c r="C41" i="8" a="1"/>
  <c r="B202" i="8" a="1"/>
  <c r="I8" i="8" a="1"/>
  <c r="O120" i="8" a="1"/>
  <c r="N7" i="8" a="1"/>
  <c r="K64" i="8" a="1"/>
  <c r="B176" i="8" a="1"/>
  <c r="AH45" i="8" a="1"/>
  <c r="AF8" i="8" a="1"/>
  <c r="D66" i="8" a="1"/>
  <c r="R98" i="8" a="1"/>
  <c r="Q179" i="8" a="1"/>
  <c r="W63" i="8" a="1"/>
  <c r="M107" i="8" a="1"/>
  <c r="C111" i="8" a="1"/>
  <c r="B44" i="8" a="1"/>
  <c r="M34" i="8" a="1"/>
  <c r="I190" i="8" a="1"/>
  <c r="C190" i="8" a="1"/>
  <c r="V166" i="8" a="1"/>
  <c r="L30" i="8" a="1"/>
  <c r="AG109" i="8" a="1"/>
  <c r="AI55" i="8" a="1"/>
  <c r="AE34" i="8" a="1"/>
  <c r="K31" i="8" a="1"/>
  <c r="C198" i="8" a="1"/>
  <c r="U74" i="8" a="1"/>
  <c r="E54" i="8" a="1"/>
  <c r="Z32" i="8" a="1"/>
  <c r="AE75" i="8" a="1"/>
  <c r="Q190" i="8" a="1"/>
  <c r="L7" i="8" a="1"/>
  <c r="F32" i="8" a="1"/>
  <c r="P85" i="8" a="1"/>
  <c r="G165" i="8" a="1"/>
  <c r="J30" i="8" a="1"/>
  <c r="AA199" i="8" a="1"/>
  <c r="AE165" i="8" a="1"/>
  <c r="AK167" i="8" a="1"/>
  <c r="AK99" i="8" a="1"/>
  <c r="S200" i="8" a="1"/>
  <c r="V118" i="8" a="1"/>
  <c r="X6" i="8" a="1"/>
  <c r="Z86" i="8" a="1"/>
  <c r="V179" i="8" a="1"/>
  <c r="AL98" i="8" a="1"/>
  <c r="C167" i="8" a="1"/>
  <c r="F63" i="8" a="1"/>
  <c r="AJ31" i="8" a="1"/>
  <c r="R177" i="8" a="1"/>
  <c r="L43" i="8" a="1"/>
  <c r="K6" i="8" a="1"/>
  <c r="J99" i="8" a="1"/>
  <c r="M43" i="8" a="1"/>
  <c r="Y32" i="8" a="1"/>
  <c r="AG96" i="8" a="1"/>
  <c r="AF141" i="8" a="1"/>
  <c r="D165" i="8" a="1"/>
  <c r="AI190" i="8" a="1"/>
  <c r="D7" i="8" a="1"/>
  <c r="I64" i="8" a="1"/>
  <c r="O67" i="8" a="1"/>
  <c r="O42" i="8" a="1"/>
  <c r="S198" i="8" a="1"/>
  <c r="M42" i="8" a="1"/>
  <c r="D55" i="8" a="1"/>
  <c r="B67" i="8" a="1"/>
  <c r="R52" i="8" a="1"/>
  <c r="Z118" i="8" a="1"/>
  <c r="W87" i="8" a="1"/>
  <c r="AE85" i="8" a="1"/>
  <c r="V155" i="8" a="1"/>
  <c r="AF142" i="8" a="1"/>
  <c r="O176" i="8" a="1"/>
  <c r="V120" i="8" a="1"/>
  <c r="V88" i="8" a="1"/>
  <c r="Q64" i="8" a="1"/>
  <c r="Y55" i="8" a="1"/>
  <c r="AD121" i="8" a="1"/>
  <c r="Y154" i="8" a="1"/>
  <c r="M153" i="8" a="1"/>
  <c r="P109" i="8" a="1"/>
  <c r="N165" i="8" a="1"/>
  <c r="AI179" i="8" a="1"/>
  <c r="AH85" i="8" a="1"/>
  <c r="W75" i="8" a="1"/>
  <c r="V9" i="8" a="1"/>
  <c r="M66" i="8" a="1"/>
  <c r="AA86" i="8" a="1"/>
  <c r="M169" i="8" a="1"/>
  <c r="F42" i="8" a="1"/>
  <c r="E86" i="8" a="1"/>
  <c r="G154" i="8" a="1"/>
  <c r="F155" i="8" a="1"/>
  <c r="Y188" i="8" a="1"/>
  <c r="Y65" i="8" a="1"/>
  <c r="AB107" i="8" a="1"/>
  <c r="AJ166" i="8" a="1"/>
  <c r="K76" i="8" a="1"/>
  <c r="C74" i="8" a="1"/>
  <c r="AK156" i="8" a="1"/>
  <c r="Q53" i="8" a="1"/>
  <c r="Q63" i="8" a="1"/>
  <c r="T200" i="8" a="1"/>
  <c r="B99" i="8" a="1"/>
  <c r="T107" i="8" a="1"/>
  <c r="AC54" i="8" a="1"/>
  <c r="I191" i="8" a="1"/>
  <c r="F76" i="8" a="1"/>
  <c r="T67" i="8" a="1"/>
  <c r="U53" i="8" a="1"/>
  <c r="AE176" i="8" a="1"/>
  <c r="C87" i="8" a="1"/>
  <c r="AJ154" i="8" a="1"/>
  <c r="U99" i="8" a="1"/>
  <c r="J74" i="8" a="1"/>
  <c r="J78" i="8" a="1"/>
  <c r="B144" i="8" a="1"/>
  <c r="T44" i="8" a="1"/>
  <c r="AA42" i="8" a="1"/>
  <c r="AE78" i="8" a="1"/>
  <c r="X43" i="8" a="1"/>
  <c r="W56" i="8" a="1"/>
  <c r="T176" i="8" a="1"/>
  <c r="R188" i="8" a="1"/>
  <c r="AE7" i="8" a="1"/>
  <c r="G156" i="8" a="1"/>
  <c r="E111" i="8" a="1"/>
  <c r="H108" i="8" a="1"/>
  <c r="W52" i="8" a="1"/>
  <c r="AA122" i="8" a="1"/>
  <c r="AD32" i="8" a="1"/>
  <c r="AE156" i="8" a="1"/>
  <c r="S165" i="8" a="1"/>
  <c r="AB52" i="8" a="1"/>
  <c r="F66" i="8" a="1"/>
  <c r="V87" i="8" a="1"/>
  <c r="O76" i="8" a="1"/>
  <c r="W53" i="8" a="1"/>
  <c r="AE122" i="8" a="1"/>
  <c r="T122" i="8" a="1"/>
  <c r="J201" i="8" a="1"/>
  <c r="G8" i="8" a="1"/>
  <c r="L98" i="8" a="1"/>
  <c r="E179" i="8" a="1"/>
  <c r="AB155" i="8" a="1"/>
  <c r="H34" i="8" a="1"/>
  <c r="F98" i="8" a="1"/>
  <c r="S64" i="8" a="1"/>
  <c r="R166" i="8" a="1"/>
  <c r="P168" i="8" a="1"/>
  <c r="AI189" i="8" a="1"/>
  <c r="Z74" i="8" a="1"/>
  <c r="AJ155" i="8" a="1"/>
  <c r="J10" i="8" a="1"/>
  <c r="J98" i="8" a="1"/>
  <c r="AJ200" i="8" a="1"/>
  <c r="AL191" i="8" a="1"/>
  <c r="AD88" i="8" a="1"/>
  <c r="X45" i="8" a="1"/>
  <c r="AD177" i="8" a="1"/>
  <c r="P54" i="8" a="1"/>
  <c r="Q121" i="8" a="1"/>
  <c r="AD97" i="8" a="1"/>
  <c r="K178" i="8" a="1"/>
  <c r="V143" i="8" a="1"/>
  <c r="AE108" i="8" a="1"/>
  <c r="L76" i="8" a="1"/>
  <c r="M200" i="8" a="1"/>
  <c r="D32" i="8" a="1"/>
  <c r="J111" i="8" a="1"/>
  <c r="Z176" i="8" a="1"/>
  <c r="AI66" i="8" a="1"/>
  <c r="I98" i="8" a="1"/>
  <c r="F44" i="8" a="1"/>
  <c r="E34" i="8" a="1"/>
  <c r="P98" i="8" a="1"/>
  <c r="AF66" i="8" a="1"/>
  <c r="Y85" i="8" a="1"/>
  <c r="H43" i="8" a="1"/>
  <c r="AC108" i="8" a="1"/>
  <c r="AD202" i="8" a="1"/>
  <c r="P176" i="8" a="1"/>
  <c r="W153" i="8" a="1"/>
  <c r="W9" i="8" a="1"/>
  <c r="G180" i="8" a="1"/>
  <c r="L143" i="8" a="1"/>
  <c r="I100" i="8" a="1"/>
  <c r="C177" i="8" a="1"/>
  <c r="Z52" i="8" a="1"/>
  <c r="B9" i="8" a="1"/>
  <c r="G75" i="8" a="1"/>
  <c r="AD107" i="8" a="1"/>
  <c r="AB190" i="8" a="1"/>
  <c r="Q78" i="8" a="1"/>
  <c r="AK56" i="8" a="1"/>
  <c r="AK45" i="8" a="1"/>
  <c r="L66" i="8" a="1"/>
  <c r="F110" i="8" a="1"/>
  <c r="AI100" i="8" a="1"/>
  <c r="AB141" i="8" a="1"/>
  <c r="N189" i="8" a="1"/>
  <c r="AJ180" i="8" a="1"/>
  <c r="X141" i="8" a="1"/>
  <c r="J8" i="8" a="1"/>
  <c r="N142" i="8" a="1"/>
  <c r="W122" i="8" a="1"/>
  <c r="AD199" i="8" a="1"/>
  <c r="Y108" i="8" a="1"/>
  <c r="D166" i="8" a="1"/>
  <c r="AL157" i="8" a="1"/>
  <c r="Q168" i="8" a="1"/>
  <c r="G153" i="8" a="1"/>
  <c r="D76" i="8" a="1"/>
  <c r="H119" i="8" a="1"/>
  <c r="E122" i="8" a="1"/>
  <c r="AH76" i="8" a="1"/>
  <c r="V97" i="8" a="1"/>
  <c r="H88" i="8" a="1"/>
  <c r="AL187" i="8" a="1"/>
  <c r="O110" i="8" a="1"/>
  <c r="E43" i="8" a="1"/>
  <c r="AH178" i="8" a="1"/>
  <c r="Q98" i="8" a="1"/>
  <c r="Q154" i="8" a="1"/>
  <c r="AF53" i="8" a="1"/>
  <c r="AC44" i="8" a="1"/>
  <c r="K85" i="8" a="1"/>
  <c r="Z155" i="8" a="1"/>
  <c r="W141" i="8" a="1"/>
  <c r="T42" i="8" a="1"/>
  <c r="N31" i="8" a="1"/>
  <c r="E7" i="8" a="1"/>
  <c r="V145" i="8" a="1"/>
  <c r="T31" i="8" a="1"/>
  <c r="K9" i="8" a="1"/>
  <c r="AB53" i="8" a="1"/>
  <c r="F187" i="8" a="1"/>
  <c r="AI88" i="8" a="1"/>
  <c r="G178" i="8" a="1"/>
  <c r="Y107" i="8" a="1"/>
  <c r="E177" i="8" a="1"/>
  <c r="AD155" i="8" a="1"/>
  <c r="AB188" i="8" a="1"/>
  <c r="N30" i="8" a="1"/>
  <c r="AC33" i="8" a="1"/>
  <c r="N120" i="8" a="1"/>
  <c r="N88" i="8" a="1"/>
  <c r="U85" i="8" a="1"/>
  <c r="I30" i="8" a="1"/>
  <c r="F34" i="8" a="1"/>
  <c r="AJ142" i="8" a="1"/>
  <c r="S119" i="8" a="1"/>
  <c r="AI31" i="8" a="1"/>
  <c r="Q176" i="8" a="1"/>
  <c r="R89" i="8" a="1"/>
  <c r="F10" i="8" a="1"/>
  <c r="AA67" i="8" a="1"/>
  <c r="I54" i="8" a="1"/>
  <c r="B165" i="8" a="1"/>
  <c r="AC179" i="8" a="1"/>
  <c r="X7" i="8" a="1"/>
  <c r="Z55" i="8" a="1"/>
  <c r="F199" i="8" a="1"/>
  <c r="AJ10" i="8" a="1"/>
  <c r="T45" i="8" a="1"/>
  <c r="X32" i="8" a="1"/>
  <c r="R111" i="8" a="1"/>
  <c r="AA107" i="8" a="1"/>
  <c r="R122" i="8" a="1"/>
  <c r="AC78" i="8" a="1"/>
  <c r="G42" i="8" a="1"/>
  <c r="AC155" i="8" a="1"/>
  <c r="Q42" i="8" a="1"/>
  <c r="N108" i="8" a="1"/>
  <c r="O89" i="8" a="1"/>
  <c r="AE65" i="8" a="1"/>
  <c r="AL177" i="8" a="1"/>
  <c r="F30" i="8" a="1"/>
  <c r="E157" i="8" a="1"/>
  <c r="O31" i="8" a="1"/>
  <c r="F191" i="8" a="1"/>
  <c r="H100" i="8" a="1"/>
  <c r="K66" i="8" a="1"/>
  <c r="AK97" i="8" a="1"/>
  <c r="AJ44" i="8" a="1"/>
  <c r="AJ44" i="8" l="1"/>
  <c r="AK97" i="8"/>
  <c r="K66" i="8"/>
  <c r="H100" i="8"/>
  <c r="C110" i="18" s="1"/>
  <c r="F191" i="8"/>
  <c r="O31" i="8"/>
  <c r="E157" i="8"/>
  <c r="F30" i="8"/>
  <c r="AL177" i="8"/>
  <c r="H187" i="18" s="1"/>
  <c r="AE65" i="8"/>
  <c r="O89" i="8"/>
  <c r="N108" i="8"/>
  <c r="Q42" i="8"/>
  <c r="AC155" i="8"/>
  <c r="G42" i="8"/>
  <c r="AC78" i="8"/>
  <c r="R122" i="8"/>
  <c r="AA107" i="8"/>
  <c r="R111" i="8"/>
  <c r="D121" i="18" s="1"/>
  <c r="X32" i="8"/>
  <c r="T45" i="8"/>
  <c r="AJ10" i="8"/>
  <c r="F199" i="8"/>
  <c r="Z55" i="8"/>
  <c r="X7" i="8"/>
  <c r="AC179" i="8"/>
  <c r="B165" i="8"/>
  <c r="I54" i="8"/>
  <c r="AA67" i="8"/>
  <c r="F10" i="8"/>
  <c r="R89" i="8"/>
  <c r="D99" i="18" s="1"/>
  <c r="Q176" i="8"/>
  <c r="AI31" i="8"/>
  <c r="S119" i="8"/>
  <c r="AJ142" i="8"/>
  <c r="F34" i="8"/>
  <c r="I30" i="8"/>
  <c r="U85" i="8"/>
  <c r="N88" i="8"/>
  <c r="N120" i="8"/>
  <c r="AC33" i="8"/>
  <c r="N30" i="8"/>
  <c r="AB188" i="8"/>
  <c r="AD155" i="8"/>
  <c r="E177" i="8"/>
  <c r="Y107" i="8"/>
  <c r="G178" i="8"/>
  <c r="AI88" i="8"/>
  <c r="F187" i="8"/>
  <c r="AB53" i="8"/>
  <c r="F63" i="18" s="1"/>
  <c r="K9" i="8"/>
  <c r="T31" i="8"/>
  <c r="V145" i="8"/>
  <c r="E7" i="8"/>
  <c r="N31" i="8"/>
  <c r="T42" i="8"/>
  <c r="W141" i="8"/>
  <c r="E151" i="18" s="1"/>
  <c r="Z155" i="8"/>
  <c r="K85" i="8"/>
  <c r="AC44" i="8"/>
  <c r="AF53" i="8"/>
  <c r="Q154" i="8"/>
  <c r="Q98" i="8"/>
  <c r="AH178" i="8"/>
  <c r="E43" i="8"/>
  <c r="O110" i="8"/>
  <c r="AL187" i="8"/>
  <c r="H88" i="8"/>
  <c r="C98" i="18" s="1"/>
  <c r="V97" i="8"/>
  <c r="AH76" i="8"/>
  <c r="E122" i="8"/>
  <c r="H119" i="8"/>
  <c r="D76" i="8"/>
  <c r="G153" i="8"/>
  <c r="Q168" i="8"/>
  <c r="AL157" i="8"/>
  <c r="H167" i="18" s="1"/>
  <c r="D166" i="8"/>
  <c r="Y108" i="8"/>
  <c r="AD199" i="8"/>
  <c r="W122" i="8"/>
  <c r="N142" i="8"/>
  <c r="J8" i="8"/>
  <c r="X141" i="8"/>
  <c r="AJ180" i="8"/>
  <c r="N189" i="8"/>
  <c r="AB141" i="8"/>
  <c r="F151" i="18" s="1"/>
  <c r="AI100" i="8"/>
  <c r="F110" i="8"/>
  <c r="L66" i="8"/>
  <c r="AK45" i="8"/>
  <c r="AK56" i="8"/>
  <c r="Q78" i="8"/>
  <c r="AB190" i="8"/>
  <c r="AD107" i="8"/>
  <c r="G75" i="8"/>
  <c r="B9" i="8"/>
  <c r="Z52" i="8"/>
  <c r="C177" i="8"/>
  <c r="B187" i="18" s="1"/>
  <c r="I100" i="8"/>
  <c r="L143" i="8"/>
  <c r="G180" i="8"/>
  <c r="W9" i="8"/>
  <c r="W153" i="8"/>
  <c r="E163" i="18" s="1"/>
  <c r="P176" i="8"/>
  <c r="AD202" i="8"/>
  <c r="AC108" i="8"/>
  <c r="H43" i="8"/>
  <c r="C53" i="18" s="1"/>
  <c r="Y85" i="8"/>
  <c r="AF66" i="8"/>
  <c r="P98" i="8"/>
  <c r="E34" i="8"/>
  <c r="F44" i="8"/>
  <c r="I98" i="8"/>
  <c r="AI66" i="8"/>
  <c r="Z176" i="8"/>
  <c r="J111" i="8"/>
  <c r="D32" i="8"/>
  <c r="M200" i="8"/>
  <c r="L76" i="8"/>
  <c r="AE108" i="8"/>
  <c r="V143" i="8"/>
  <c r="K178" i="8"/>
  <c r="AD97" i="8"/>
  <c r="Q121" i="8"/>
  <c r="P54" i="8"/>
  <c r="AD177" i="8"/>
  <c r="X45" i="8"/>
  <c r="AD88" i="8"/>
  <c r="AL191" i="8"/>
  <c r="AJ200" i="8"/>
  <c r="J98" i="8"/>
  <c r="J10" i="8"/>
  <c r="AJ155" i="8"/>
  <c r="Z74" i="8"/>
  <c r="AI189" i="8"/>
  <c r="P168" i="8"/>
  <c r="R166" i="8"/>
  <c r="D176" i="18" s="1"/>
  <c r="S64" i="8"/>
  <c r="F98" i="8"/>
  <c r="H34" i="8"/>
  <c r="C44" i="18" s="1"/>
  <c r="AB155" i="8"/>
  <c r="F165" i="18" s="1"/>
  <c r="E179" i="8"/>
  <c r="L98" i="8"/>
  <c r="G8" i="8"/>
  <c r="J201" i="8"/>
  <c r="T122" i="8"/>
  <c r="AE122" i="8"/>
  <c r="W53" i="8"/>
  <c r="E63" i="18" s="1"/>
  <c r="O76" i="8"/>
  <c r="V87" i="8"/>
  <c r="F66" i="8"/>
  <c r="AB52" i="8"/>
  <c r="F62" i="18" s="1"/>
  <c r="S165" i="8"/>
  <c r="AE156" i="8"/>
  <c r="AD32" i="8"/>
  <c r="AA122" i="8"/>
  <c r="W52" i="8"/>
  <c r="E62" i="18" s="1"/>
  <c r="H108" i="8"/>
  <c r="C118" i="18" s="1"/>
  <c r="E111" i="8"/>
  <c r="G156" i="8"/>
  <c r="AE7" i="8"/>
  <c r="R188" i="8"/>
  <c r="T176" i="8"/>
  <c r="W56" i="8"/>
  <c r="E66" i="18" s="1"/>
  <c r="X43" i="8"/>
  <c r="AE78" i="8"/>
  <c r="AA42" i="8"/>
  <c r="T44" i="8"/>
  <c r="B144" i="8"/>
  <c r="J78" i="8"/>
  <c r="J74" i="8"/>
  <c r="U99" i="8"/>
  <c r="AJ154" i="8"/>
  <c r="C87" i="8"/>
  <c r="B97" i="18" s="1"/>
  <c r="AE176" i="8"/>
  <c r="U53" i="8"/>
  <c r="T67" i="8"/>
  <c r="F76" i="8"/>
  <c r="I191" i="8"/>
  <c r="AC54" i="8"/>
  <c r="T107" i="8"/>
  <c r="B99" i="8"/>
  <c r="T200" i="8"/>
  <c r="Q63" i="8"/>
  <c r="Q53" i="8"/>
  <c r="AK156" i="8"/>
  <c r="C74" i="8"/>
  <c r="B84" i="18" s="1"/>
  <c r="K76" i="8"/>
  <c r="AJ166" i="8"/>
  <c r="AB107" i="8"/>
  <c r="F117" i="18" s="1"/>
  <c r="Y65" i="8"/>
  <c r="Y188" i="8"/>
  <c r="F155" i="8"/>
  <c r="G154" i="8"/>
  <c r="E86" i="8"/>
  <c r="F42" i="8"/>
  <c r="M169" i="8"/>
  <c r="AA86" i="8"/>
  <c r="M66" i="8"/>
  <c r="V9" i="8"/>
  <c r="W75" i="8"/>
  <c r="E85" i="18" s="1"/>
  <c r="AH85" i="8"/>
  <c r="AI179" i="8"/>
  <c r="N165" i="8"/>
  <c r="P109" i="8"/>
  <c r="M153" i="8"/>
  <c r="Y154" i="8"/>
  <c r="AD121" i="8"/>
  <c r="Y55" i="8"/>
  <c r="Q64" i="8"/>
  <c r="V88" i="8"/>
  <c r="V120" i="8"/>
  <c r="O176" i="8"/>
  <c r="AF142" i="8"/>
  <c r="V155" i="8"/>
  <c r="AE85" i="8"/>
  <c r="W87" i="8"/>
  <c r="E97" i="18" s="1"/>
  <c r="Z118" i="8"/>
  <c r="R52" i="8"/>
  <c r="D62" i="18" s="1"/>
  <c r="B67" i="8"/>
  <c r="D55" i="8"/>
  <c r="M42" i="8"/>
  <c r="S198" i="8"/>
  <c r="O42" i="8"/>
  <c r="O67" i="8"/>
  <c r="I64" i="8"/>
  <c r="D7" i="8"/>
  <c r="AI190" i="8"/>
  <c r="D165" i="8"/>
  <c r="AF141" i="8"/>
  <c r="AG96" i="8"/>
  <c r="G106" i="18" s="1"/>
  <c r="Y32" i="8"/>
  <c r="M43" i="8"/>
  <c r="J99" i="8"/>
  <c r="K6" i="8"/>
  <c r="L43" i="8"/>
  <c r="R177" i="8"/>
  <c r="D187" i="18" s="1"/>
  <c r="AJ31" i="8"/>
  <c r="F63" i="8"/>
  <c r="C167" i="8"/>
  <c r="B177" i="18" s="1"/>
  <c r="AL98" i="8"/>
  <c r="H108" i="18" s="1"/>
  <c r="V179" i="8"/>
  <c r="Z86" i="8"/>
  <c r="X6" i="8"/>
  <c r="V118" i="8"/>
  <c r="S200" i="8"/>
  <c r="AK99" i="8"/>
  <c r="AK167" i="8"/>
  <c r="AE165" i="8"/>
  <c r="AA199" i="8"/>
  <c r="J30" i="8"/>
  <c r="G165" i="8"/>
  <c r="P85" i="8"/>
  <c r="F32" i="8"/>
  <c r="L7" i="8"/>
  <c r="Q190" i="8"/>
  <c r="AE75" i="8"/>
  <c r="Z32" i="8"/>
  <c r="E54" i="8"/>
  <c r="U74" i="8"/>
  <c r="C198" i="8"/>
  <c r="K31" i="8"/>
  <c r="AE34" i="8"/>
  <c r="AI55" i="8"/>
  <c r="AG109" i="8"/>
  <c r="G119" i="18" s="1"/>
  <c r="L30" i="8"/>
  <c r="V166" i="8"/>
  <c r="C190" i="8"/>
  <c r="I190" i="8"/>
  <c r="M34" i="8"/>
  <c r="B44" i="8"/>
  <c r="C111" i="8"/>
  <c r="B121" i="18" s="1"/>
  <c r="M107" i="8"/>
  <c r="W63" i="8"/>
  <c r="E73" i="18" s="1"/>
  <c r="Q179" i="8"/>
  <c r="R98" i="8"/>
  <c r="D108" i="18" s="1"/>
  <c r="D66" i="8"/>
  <c r="AF8" i="8"/>
  <c r="AH45" i="8"/>
  <c r="B176" i="8"/>
  <c r="K64" i="8"/>
  <c r="N7" i="8"/>
  <c r="O120" i="8"/>
  <c r="I8" i="8"/>
  <c r="B202" i="8"/>
  <c r="C41" i="8"/>
  <c r="B51" i="18" s="1"/>
  <c r="S144" i="8"/>
  <c r="AK142" i="8"/>
  <c r="AB66" i="8"/>
  <c r="F76" i="18" s="1"/>
  <c r="X78" i="8"/>
  <c r="U42" i="8"/>
  <c r="C169" i="8"/>
  <c r="B179" i="18" s="1"/>
  <c r="Q74" i="8"/>
  <c r="B153" i="8"/>
  <c r="S56" i="8"/>
  <c r="Z143" i="8"/>
  <c r="B166" i="8"/>
  <c r="Y87" i="8"/>
  <c r="H201" i="8"/>
  <c r="F122" i="8"/>
  <c r="AD111" i="8"/>
  <c r="AA85" i="8"/>
  <c r="J52" i="8"/>
  <c r="Z167" i="8"/>
  <c r="P108" i="8"/>
  <c r="AL121" i="8"/>
  <c r="R191" i="8"/>
  <c r="O88" i="8"/>
  <c r="R6" i="8"/>
  <c r="L187" i="8"/>
  <c r="R43" i="8"/>
  <c r="D53" i="18" s="1"/>
  <c r="E32" i="8"/>
  <c r="AF6" i="8"/>
  <c r="W188" i="8"/>
  <c r="B143" i="8"/>
  <c r="J167" i="8"/>
  <c r="AE107" i="8"/>
  <c r="D54" i="8"/>
  <c r="AB85" i="8"/>
  <c r="F95" i="18" s="1"/>
  <c r="AG85" i="8"/>
  <c r="G95" i="18" s="1"/>
  <c r="Q201" i="8"/>
  <c r="AK77" i="8"/>
  <c r="G44" i="8"/>
  <c r="R199" i="8"/>
  <c r="AL67" i="8"/>
  <c r="H77" i="18" s="1"/>
  <c r="P33" i="8"/>
  <c r="M63" i="8"/>
  <c r="W89" i="8"/>
  <c r="E99" i="18" s="1"/>
  <c r="AC63" i="8"/>
  <c r="U169" i="8"/>
  <c r="K110" i="8"/>
  <c r="AG9" i="8"/>
  <c r="W118" i="8"/>
  <c r="Q144" i="8"/>
  <c r="E121" i="8"/>
  <c r="X169" i="8"/>
  <c r="AL64" i="8"/>
  <c r="H74" i="18" s="1"/>
  <c r="AE189" i="8"/>
  <c r="AB33" i="8"/>
  <c r="F43" i="18" s="1"/>
  <c r="B109" i="8"/>
  <c r="I32" i="8"/>
  <c r="B188" i="8"/>
  <c r="D188" i="8"/>
  <c r="W176" i="8"/>
  <c r="E186" i="18" s="1"/>
  <c r="AC144" i="8"/>
  <c r="S99" i="8"/>
  <c r="O198" i="8"/>
  <c r="P198" i="8"/>
  <c r="J154" i="8"/>
  <c r="U188" i="8"/>
  <c r="AJ187" i="8"/>
  <c r="AH120" i="8"/>
  <c r="M96" i="8"/>
  <c r="Q7" i="8"/>
  <c r="P55" i="8"/>
  <c r="E77" i="8"/>
  <c r="I143" i="8"/>
  <c r="C156" i="8"/>
  <c r="B166" i="18" s="1"/>
  <c r="AL142" i="8"/>
  <c r="H152" i="18" s="1"/>
  <c r="U89" i="8"/>
  <c r="Z144" i="8"/>
  <c r="P107" i="8"/>
  <c r="AA96" i="8"/>
  <c r="B32" i="8"/>
  <c r="U43" i="8"/>
  <c r="T199" i="8"/>
  <c r="AL34" i="8"/>
  <c r="H44" i="18" s="1"/>
  <c r="K155" i="8"/>
  <c r="J55" i="8"/>
  <c r="X111" i="8"/>
  <c r="N154" i="8"/>
  <c r="O202" i="8"/>
  <c r="AH121" i="8"/>
  <c r="B65" i="8"/>
  <c r="G87" i="8"/>
  <c r="S153" i="8"/>
  <c r="AB180" i="8"/>
  <c r="F190" i="18" s="1"/>
  <c r="AI54" i="8"/>
  <c r="AJ89" i="8"/>
  <c r="AI201" i="8"/>
  <c r="AF157" i="8"/>
  <c r="R86" i="8"/>
  <c r="D96" i="18" s="1"/>
  <c r="J169" i="8"/>
  <c r="B107" i="8"/>
  <c r="AI188" i="8"/>
  <c r="AF87" i="8"/>
  <c r="AK66" i="8"/>
  <c r="M191" i="8"/>
  <c r="K120" i="8"/>
  <c r="H76" i="8"/>
  <c r="C86" i="18" s="1"/>
  <c r="C178" i="8"/>
  <c r="B188" i="18" s="1"/>
  <c r="AL9" i="8"/>
  <c r="P86" i="8"/>
  <c r="AJ110" i="8"/>
  <c r="N85" i="8"/>
  <c r="H32" i="8"/>
  <c r="C42" i="18" s="1"/>
  <c r="P200" i="8"/>
  <c r="AL33" i="8"/>
  <c r="H43" i="18" s="1"/>
  <c r="T119" i="8"/>
  <c r="AC45" i="8"/>
  <c r="AL120" i="8"/>
  <c r="AF76" i="8"/>
  <c r="V56" i="8"/>
  <c r="AE100" i="8"/>
  <c r="O52" i="8"/>
  <c r="P43" i="8"/>
  <c r="L44" i="8"/>
  <c r="AA188" i="8"/>
  <c r="G41" i="8"/>
  <c r="M167" i="8"/>
  <c r="U45" i="8"/>
  <c r="T74" i="8"/>
  <c r="AA190" i="8"/>
  <c r="AG191" i="8"/>
  <c r="AA99" i="8"/>
  <c r="N9" i="8"/>
  <c r="I52" i="8"/>
  <c r="U97" i="8"/>
  <c r="AJ33" i="8"/>
  <c r="W167" i="8"/>
  <c r="E177" i="18" s="1"/>
  <c r="AD43" i="8"/>
  <c r="AK157" i="8"/>
  <c r="P169" i="8"/>
  <c r="M179" i="8"/>
  <c r="W155" i="8"/>
  <c r="E165" i="18" s="1"/>
  <c r="R156" i="8"/>
  <c r="D166" i="18" s="1"/>
  <c r="AB65" i="8"/>
  <c r="F75" i="18" s="1"/>
  <c r="S176" i="8"/>
  <c r="D145" i="8"/>
  <c r="T201" i="8"/>
  <c r="AJ145" i="8"/>
  <c r="D10" i="8"/>
  <c r="Z168" i="8"/>
  <c r="M32" i="8"/>
  <c r="B52" i="8"/>
  <c r="C55" i="8"/>
  <c r="B65" i="18" s="1"/>
  <c r="AA153" i="8"/>
  <c r="T189" i="8"/>
  <c r="U111" i="8"/>
  <c r="V41" i="8"/>
  <c r="AB154" i="8"/>
  <c r="F164" i="18" s="1"/>
  <c r="Z180" i="8"/>
  <c r="P76" i="8"/>
  <c r="E201" i="8"/>
  <c r="K42" i="8"/>
  <c r="AE66" i="8"/>
  <c r="Q166" i="8"/>
  <c r="AD118" i="8"/>
  <c r="AF64" i="8"/>
  <c r="X109" i="8"/>
  <c r="Q65" i="8"/>
  <c r="AL8" i="8"/>
  <c r="Y191" i="8"/>
  <c r="Q145" i="8"/>
  <c r="S187" i="8"/>
  <c r="J67" i="8"/>
  <c r="P189" i="8"/>
  <c r="K169" i="8"/>
  <c r="X99" i="8"/>
  <c r="AE144" i="8"/>
  <c r="Z122" i="8"/>
  <c r="AH10" i="8"/>
  <c r="P45" i="8"/>
  <c r="AL200" i="8"/>
  <c r="AL109" i="8"/>
  <c r="H119" i="18" s="1"/>
  <c r="AJ45" i="8"/>
  <c r="I75" i="8"/>
  <c r="AB110" i="8"/>
  <c r="F120" i="18" s="1"/>
  <c r="S168" i="8"/>
  <c r="C201" i="8"/>
  <c r="AG110" i="8"/>
  <c r="G120" i="18" s="1"/>
  <c r="D190" i="8"/>
  <c r="AB78" i="8"/>
  <c r="F88" i="18" s="1"/>
  <c r="Z64" i="8"/>
  <c r="AK154" i="8"/>
  <c r="E99" i="8"/>
  <c r="G200" i="8"/>
  <c r="C110" i="8"/>
  <c r="B120" i="18" s="1"/>
  <c r="D198" i="8"/>
  <c r="AC154" i="8"/>
  <c r="S65" i="8"/>
  <c r="AB191" i="8"/>
  <c r="R142" i="8"/>
  <c r="D152" i="18" s="1"/>
  <c r="W42" i="8"/>
  <c r="E52" i="18" s="1"/>
  <c r="F41" i="8"/>
  <c r="AL156" i="8"/>
  <c r="H166" i="18" s="1"/>
  <c r="U63" i="8"/>
  <c r="I111" i="8"/>
  <c r="T63" i="8"/>
  <c r="R143" i="8"/>
  <c r="D153" i="18" s="1"/>
  <c r="C199" i="8"/>
  <c r="Q167" i="8"/>
  <c r="AC166" i="8"/>
  <c r="C34" i="8"/>
  <c r="B44" i="18" s="1"/>
  <c r="H9" i="8"/>
  <c r="AC97" i="8"/>
  <c r="T30" i="8"/>
  <c r="AI75" i="8"/>
  <c r="AI32" i="8"/>
  <c r="AL31" i="8"/>
  <c r="H41" i="18" s="1"/>
  <c r="AK76" i="8"/>
  <c r="AB157" i="8"/>
  <c r="F167" i="18" s="1"/>
  <c r="Y42" i="8"/>
  <c r="AG120" i="8"/>
  <c r="C109" i="8"/>
  <c r="B119" i="18" s="1"/>
  <c r="R33" i="8"/>
  <c r="D43" i="18" s="1"/>
  <c r="D89" i="8"/>
  <c r="W7" i="8"/>
  <c r="I141" i="8"/>
  <c r="AE166" i="8"/>
  <c r="AL97" i="8"/>
  <c r="H107" i="18" s="1"/>
  <c r="D97" i="8"/>
  <c r="B74" i="8"/>
  <c r="AK118" i="8"/>
  <c r="O169" i="8"/>
  <c r="AG167" i="8"/>
  <c r="G177" i="18" s="1"/>
  <c r="Z54" i="8"/>
  <c r="AI42" i="8"/>
  <c r="K34" i="8"/>
  <c r="U177" i="8"/>
  <c r="N179" i="8"/>
  <c r="F107" i="8"/>
  <c r="AG43" i="8"/>
  <c r="G53" i="18" s="1"/>
  <c r="AH111" i="8"/>
  <c r="M7" i="8"/>
  <c r="L10" i="8"/>
  <c r="K142" i="8"/>
  <c r="AK30" i="8"/>
  <c r="N66" i="8"/>
  <c r="U65" i="8"/>
  <c r="J33" i="8"/>
  <c r="V44" i="8"/>
  <c r="AI198" i="8"/>
  <c r="V34" i="8"/>
  <c r="O30" i="8"/>
  <c r="J118" i="8"/>
  <c r="AG88" i="8"/>
  <c r="G98" i="18" s="1"/>
  <c r="O145" i="8"/>
  <c r="Y98" i="8"/>
  <c r="AC6" i="8"/>
  <c r="AH118" i="8"/>
  <c r="N167" i="8"/>
  <c r="V191" i="8"/>
  <c r="H99" i="8"/>
  <c r="C109" i="18" s="1"/>
  <c r="O167" i="8"/>
  <c r="AD56" i="8"/>
  <c r="AF44" i="8"/>
  <c r="S155" i="8"/>
  <c r="T157" i="8"/>
  <c r="J63" i="8"/>
  <c r="M44" i="8"/>
  <c r="N45" i="8"/>
  <c r="J41" i="8"/>
  <c r="K97" i="8"/>
  <c r="AD167" i="8"/>
  <c r="N111" i="8"/>
  <c r="C157" i="8"/>
  <c r="B167" i="18" s="1"/>
  <c r="E176" i="8"/>
  <c r="R63" i="8"/>
  <c r="D73" i="18" s="1"/>
  <c r="O8" i="8"/>
  <c r="T54" i="8"/>
  <c r="AF56" i="8"/>
  <c r="C76" i="8"/>
  <c r="B86" i="18" s="1"/>
  <c r="AJ78" i="8"/>
  <c r="L87" i="8"/>
  <c r="Y8" i="8"/>
  <c r="L96" i="8"/>
  <c r="R30" i="8"/>
  <c r="D40" i="18" s="1"/>
  <c r="AC77" i="8"/>
  <c r="H122" i="8"/>
  <c r="C119" i="8"/>
  <c r="U64" i="8"/>
  <c r="X200" i="8"/>
  <c r="AB100" i="8"/>
  <c r="F110" i="18" s="1"/>
  <c r="H168" i="8"/>
  <c r="C178" i="18" s="1"/>
  <c r="AL169" i="8"/>
  <c r="H179" i="18" s="1"/>
  <c r="U154" i="8"/>
  <c r="T65" i="8"/>
  <c r="Z66" i="8"/>
  <c r="N89" i="8"/>
  <c r="F74" i="8"/>
  <c r="AC96" i="8"/>
  <c r="AD98" i="8"/>
  <c r="O108" i="8"/>
  <c r="Z202" i="8"/>
  <c r="AH74" i="8"/>
  <c r="M86" i="8"/>
  <c r="AI165" i="8"/>
  <c r="AB168" i="8"/>
  <c r="F178" i="18" s="1"/>
  <c r="V178" i="8"/>
  <c r="AG30" i="8"/>
  <c r="G40" i="18" s="1"/>
  <c r="Y6" i="8"/>
  <c r="U109" i="8"/>
  <c r="Y180" i="8"/>
  <c r="D141" i="8"/>
  <c r="H41" i="8"/>
  <c r="C51" i="18" s="1"/>
  <c r="AG32" i="8"/>
  <c r="G42" i="18" s="1"/>
  <c r="K179" i="8"/>
  <c r="AK143" i="8"/>
  <c r="AG45" i="8"/>
  <c r="G55" i="18" s="1"/>
  <c r="C85" i="8"/>
  <c r="B95" i="18" s="1"/>
  <c r="J34" i="8"/>
  <c r="U41" i="8"/>
  <c r="M156" i="8"/>
  <c r="J141" i="8"/>
  <c r="K52" i="8"/>
  <c r="U168" i="8"/>
  <c r="AE121" i="8"/>
  <c r="AK53" i="8"/>
  <c r="C78" i="8"/>
  <c r="B88" i="18" s="1"/>
  <c r="AF110" i="8"/>
  <c r="Y176" i="8"/>
  <c r="U76" i="8"/>
  <c r="U142" i="8"/>
  <c r="V89" i="8"/>
  <c r="AH190" i="8"/>
  <c r="O119" i="8"/>
  <c r="L111" i="8"/>
  <c r="R108" i="8"/>
  <c r="D118" i="18" s="1"/>
  <c r="V100" i="8"/>
  <c r="W187" i="8"/>
  <c r="P178" i="8"/>
  <c r="C96" i="8"/>
  <c r="B106" i="18" s="1"/>
  <c r="AL96" i="8"/>
  <c r="H106" i="18" s="1"/>
  <c r="AD142" i="8"/>
  <c r="M155" i="8"/>
  <c r="L107" i="8"/>
  <c r="AI145" i="8"/>
  <c r="B111" i="8"/>
  <c r="AJ8" i="8"/>
  <c r="L177" i="8"/>
  <c r="AG6" i="8"/>
  <c r="AE41" i="8"/>
  <c r="I6" i="8"/>
  <c r="T188" i="8"/>
  <c r="J202" i="8"/>
  <c r="AD31" i="8"/>
  <c r="AL108" i="8"/>
  <c r="H118" i="18" s="1"/>
  <c r="AH89" i="8"/>
  <c r="Z142" i="8"/>
  <c r="F86" i="8"/>
  <c r="Q110" i="8"/>
  <c r="J87" i="8"/>
  <c r="AG86" i="8"/>
  <c r="G96" i="18" s="1"/>
  <c r="AL45" i="8"/>
  <c r="H55" i="18" s="1"/>
  <c r="AJ56" i="8"/>
  <c r="W190" i="8"/>
  <c r="AK32" i="8"/>
  <c r="S53" i="8"/>
  <c r="B168" i="8"/>
  <c r="E165" i="8"/>
  <c r="Y109" i="8"/>
  <c r="I74" i="8"/>
  <c r="V43" i="8"/>
  <c r="G53" i="8"/>
  <c r="U176" i="8"/>
  <c r="AH100" i="8"/>
  <c r="AI45" i="8"/>
  <c r="AD65" i="8"/>
  <c r="AA89" i="8"/>
  <c r="AD176" i="8"/>
  <c r="G33" i="8"/>
  <c r="S9" i="8"/>
  <c r="O43" i="8"/>
  <c r="AG33" i="8"/>
  <c r="G43" i="18" s="1"/>
  <c r="T110" i="8"/>
  <c r="Z8" i="8"/>
  <c r="AF85" i="8"/>
  <c r="S179" i="8"/>
  <c r="T87" i="8"/>
  <c r="D8" i="8"/>
  <c r="AD96" i="8"/>
  <c r="L122" i="8"/>
  <c r="L134" i="8" s="1"/>
  <c r="AL167" i="8"/>
  <c r="H177" i="18" s="1"/>
  <c r="M166" i="8"/>
  <c r="S33" i="8"/>
  <c r="Y67" i="8"/>
  <c r="D67" i="8"/>
  <c r="AG156" i="8"/>
  <c r="G166" i="18" s="1"/>
  <c r="P87" i="8"/>
  <c r="J176" i="8"/>
  <c r="AF119" i="8"/>
  <c r="C44" i="8"/>
  <c r="B54" i="18" s="1"/>
  <c r="M199" i="8"/>
  <c r="AL85" i="8"/>
  <c r="H95" i="18" s="1"/>
  <c r="R42" i="8"/>
  <c r="D52" i="18" s="1"/>
  <c r="I7" i="8"/>
  <c r="G97" i="8"/>
  <c r="N156" i="8"/>
  <c r="AC30" i="8"/>
  <c r="E6" i="8"/>
  <c r="AA166" i="8"/>
  <c r="X110" i="8"/>
  <c r="Y118" i="8"/>
  <c r="Y130" i="8" s="1"/>
  <c r="I86" i="8"/>
  <c r="Q165" i="8"/>
  <c r="B34" i="8"/>
  <c r="AL153" i="8"/>
  <c r="H163" i="18" s="1"/>
  <c r="AC53" i="8"/>
  <c r="O10" i="8"/>
  <c r="AG10" i="8"/>
  <c r="S75" i="8"/>
  <c r="AI6" i="8"/>
  <c r="AB200" i="8"/>
  <c r="D30" i="8"/>
  <c r="I10" i="8"/>
  <c r="U7" i="8"/>
  <c r="AB122" i="8"/>
  <c r="U107" i="8"/>
  <c r="J189" i="8"/>
  <c r="W64" i="8"/>
  <c r="E74" i="18" s="1"/>
  <c r="AJ6" i="8"/>
  <c r="D63" i="8"/>
  <c r="AI33" i="8"/>
  <c r="N202" i="8"/>
  <c r="AH44" i="8"/>
  <c r="E200" i="8"/>
  <c r="M31" i="8"/>
  <c r="AL180" i="8"/>
  <c r="H190" i="18" s="1"/>
  <c r="K77" i="8"/>
  <c r="I43" i="8"/>
  <c r="D65" i="8"/>
  <c r="F52" i="8"/>
  <c r="C32" i="8"/>
  <c r="B42" i="18" s="1"/>
  <c r="W199" i="8"/>
  <c r="I120" i="8"/>
  <c r="F142" i="8"/>
  <c r="D99" i="8"/>
  <c r="AG77" i="8"/>
  <c r="G87" i="18" s="1"/>
  <c r="N122" i="8"/>
  <c r="AF156" i="8"/>
  <c r="H7" i="8"/>
  <c r="I119" i="8"/>
  <c r="AJ198" i="8"/>
  <c r="L141" i="8"/>
  <c r="AF100" i="8"/>
  <c r="D34" i="8"/>
  <c r="AA8" i="8"/>
  <c r="O66" i="8"/>
  <c r="B86" i="8"/>
  <c r="AK54" i="8"/>
  <c r="AD7" i="8"/>
  <c r="AK121" i="8"/>
  <c r="F45" i="8"/>
  <c r="I144" i="8"/>
  <c r="AJ179" i="8"/>
  <c r="X165" i="8"/>
  <c r="AG53" i="8"/>
  <c r="G63" i="18" s="1"/>
  <c r="U118" i="8"/>
  <c r="U130" i="8" s="1"/>
  <c r="Q200" i="8"/>
  <c r="AC143" i="8"/>
  <c r="AL78" i="8"/>
  <c r="H88" i="18" s="1"/>
  <c r="AJ77" i="8"/>
  <c r="AC157" i="8"/>
  <c r="P10" i="8"/>
  <c r="P157" i="8"/>
  <c r="AJ43" i="8"/>
  <c r="G121" i="8"/>
  <c r="AH7" i="8"/>
  <c r="O109" i="8"/>
  <c r="AG166" i="8"/>
  <c r="G176" i="18" s="1"/>
  <c r="AB99" i="8"/>
  <c r="F109" i="18" s="1"/>
  <c r="AD53" i="8"/>
  <c r="V86" i="8"/>
  <c r="AD144" i="8"/>
  <c r="U178" i="8"/>
  <c r="D98" i="8"/>
  <c r="V188" i="8"/>
  <c r="K145" i="8"/>
  <c r="L78" i="8"/>
  <c r="Z85" i="8"/>
  <c r="Z87" i="8"/>
  <c r="AE153" i="8"/>
  <c r="K96" i="8"/>
  <c r="K55" i="8"/>
  <c r="AL99" i="8"/>
  <c r="H109" i="18" s="1"/>
  <c r="M202" i="8"/>
  <c r="P121" i="8"/>
  <c r="P8" i="8"/>
  <c r="M78" i="8"/>
  <c r="I154" i="8"/>
  <c r="K188" i="8"/>
  <c r="AD63" i="8"/>
  <c r="B30" i="8"/>
  <c r="AF155" i="8"/>
  <c r="S55" i="8"/>
  <c r="E78" i="8"/>
  <c r="G142" i="8"/>
  <c r="I179" i="8"/>
  <c r="Z189" i="8"/>
  <c r="H98" i="8"/>
  <c r="C108" i="18" s="1"/>
  <c r="Z53" i="8"/>
  <c r="AG41" i="8"/>
  <c r="G51" i="18" s="1"/>
  <c r="AH87" i="8"/>
  <c r="AI56" i="8"/>
  <c r="AE198" i="8"/>
  <c r="AF153" i="8"/>
  <c r="AB56" i="8"/>
  <c r="F66" i="18" s="1"/>
  <c r="AD66" i="8"/>
  <c r="K44" i="8"/>
  <c r="B180" i="8"/>
  <c r="V45" i="8"/>
  <c r="Y165" i="8"/>
  <c r="AB77" i="8"/>
  <c r="F87" i="18" s="1"/>
  <c r="AD191" i="8"/>
  <c r="C33" i="8"/>
  <c r="B43" i="18" s="1"/>
  <c r="F108" i="8"/>
  <c r="X76" i="8"/>
  <c r="Z89" i="8"/>
  <c r="Q143" i="8"/>
  <c r="R202" i="8"/>
  <c r="AD74" i="8"/>
  <c r="AA156" i="8"/>
  <c r="K199" i="8"/>
  <c r="AJ87" i="8"/>
  <c r="K65" i="8"/>
  <c r="Q142" i="8"/>
  <c r="R109" i="8"/>
  <c r="D119" i="18" s="1"/>
  <c r="AB43" i="8"/>
  <c r="F53" i="18" s="1"/>
  <c r="V42" i="8"/>
  <c r="S121" i="8"/>
  <c r="C88" i="8"/>
  <c r="B98" i="18" s="1"/>
  <c r="I180" i="8"/>
  <c r="X96" i="8"/>
  <c r="N78" i="8"/>
  <c r="N191" i="8"/>
  <c r="AE87" i="8"/>
  <c r="AH165" i="8"/>
  <c r="AK52" i="8"/>
  <c r="H141" i="8"/>
  <c r="C151" i="18" s="1"/>
  <c r="D167" i="8"/>
  <c r="AH201" i="8"/>
  <c r="Q30" i="8"/>
  <c r="AA64" i="8"/>
  <c r="V156" i="8"/>
  <c r="D120" i="8"/>
  <c r="V110" i="8"/>
  <c r="AB198" i="8"/>
  <c r="N56" i="8"/>
  <c r="L33" i="8"/>
  <c r="AA66" i="8"/>
  <c r="V165" i="8"/>
  <c r="W30" i="8"/>
  <c r="E40" i="18" s="1"/>
  <c r="AE178" i="8"/>
  <c r="AI77" i="8"/>
  <c r="N144" i="8"/>
  <c r="G63" i="8"/>
  <c r="S30" i="8"/>
  <c r="J180" i="8"/>
  <c r="E144" i="8"/>
  <c r="AI78" i="8"/>
  <c r="X41" i="8"/>
  <c r="AF10" i="8"/>
  <c r="H52" i="8"/>
  <c r="C62" i="18" s="1"/>
  <c r="I45" i="8"/>
  <c r="L55" i="8"/>
  <c r="N157" i="8"/>
  <c r="S199" i="8"/>
  <c r="U9" i="8"/>
  <c r="K54" i="8"/>
  <c r="S97" i="8"/>
  <c r="U88" i="8"/>
  <c r="AA108" i="8"/>
  <c r="N43" i="8"/>
  <c r="AI53" i="8"/>
  <c r="J9" i="8"/>
  <c r="C43" i="8"/>
  <c r="B53" i="18" s="1"/>
  <c r="Z33" i="8"/>
  <c r="Y198" i="8"/>
  <c r="V187" i="8"/>
  <c r="P7" i="8"/>
  <c r="AD8" i="8"/>
  <c r="J142" i="8"/>
  <c r="AL77" i="8"/>
  <c r="H87" i="18" s="1"/>
  <c r="S120" i="8"/>
  <c r="AC34" i="8"/>
  <c r="N190" i="8"/>
  <c r="K109" i="8"/>
  <c r="P67" i="8"/>
  <c r="E75" i="8"/>
  <c r="AI52" i="8"/>
  <c r="T156" i="8"/>
  <c r="AD30" i="8"/>
  <c r="Z179" i="8"/>
  <c r="N155" i="8"/>
  <c r="S44" i="8"/>
  <c r="W201" i="8"/>
  <c r="V169" i="8"/>
  <c r="X89" i="8"/>
  <c r="S180" i="8"/>
  <c r="V190" i="8"/>
  <c r="AI187" i="8"/>
  <c r="E65" i="8"/>
  <c r="Q88" i="8"/>
  <c r="I107" i="8"/>
  <c r="S86" i="8"/>
  <c r="AI67" i="8"/>
  <c r="Z34" i="8"/>
  <c r="I177" i="8"/>
  <c r="J53" i="8"/>
  <c r="W120" i="8"/>
  <c r="D53" i="8"/>
  <c r="AK44" i="8"/>
  <c r="AA63" i="8"/>
  <c r="AG44" i="8"/>
  <c r="G54" i="18" s="1"/>
  <c r="AC56" i="8"/>
  <c r="J100" i="8"/>
  <c r="T191" i="8"/>
  <c r="O201" i="8"/>
  <c r="AA74" i="8"/>
  <c r="AH142" i="8"/>
  <c r="AL122" i="8"/>
  <c r="J7" i="8"/>
  <c r="AG165" i="8"/>
  <c r="G175" i="18" s="1"/>
  <c r="G7" i="8"/>
  <c r="AC31" i="8"/>
  <c r="J76" i="8"/>
  <c r="H54" i="8"/>
  <c r="C64" i="18" s="1"/>
  <c r="AD145" i="8"/>
  <c r="W108" i="8"/>
  <c r="E118" i="18" s="1"/>
  <c r="AL75" i="8"/>
  <c r="H85" i="18" s="1"/>
  <c r="G98" i="8"/>
  <c r="M141" i="8"/>
  <c r="AH63" i="8"/>
  <c r="Z177" i="8"/>
  <c r="X120" i="8"/>
  <c r="X132" i="8" s="1"/>
  <c r="AH177" i="8"/>
  <c r="S142" i="8"/>
  <c r="Q118" i="8"/>
  <c r="R155" i="8"/>
  <c r="D165" i="18" s="1"/>
  <c r="L53" i="8"/>
  <c r="AE120" i="8"/>
  <c r="I87" i="8"/>
  <c r="AB169" i="8"/>
  <c r="F179" i="18" s="1"/>
  <c r="W143" i="8"/>
  <c r="E153" i="18" s="1"/>
  <c r="S96" i="8"/>
  <c r="AG8" i="8"/>
  <c r="AC177" i="8"/>
  <c r="Q155" i="8"/>
  <c r="AK200" i="8"/>
  <c r="P145" i="8"/>
  <c r="M111" i="8"/>
  <c r="T145" i="8"/>
  <c r="L63" i="8"/>
  <c r="T7" i="8"/>
  <c r="R118" i="8"/>
  <c r="AD179" i="8"/>
  <c r="AL188" i="8"/>
  <c r="I201" i="8"/>
  <c r="AJ97" i="8"/>
  <c r="AB119" i="8"/>
  <c r="S87" i="8"/>
  <c r="P156" i="8"/>
  <c r="E67" i="8"/>
  <c r="AF122" i="8"/>
  <c r="U44" i="8"/>
  <c r="AF75" i="8"/>
  <c r="AC199" i="8"/>
  <c r="E168" i="8"/>
  <c r="AF169" i="8"/>
  <c r="O191" i="8"/>
  <c r="E87" i="8"/>
  <c r="C118" i="8"/>
  <c r="L108" i="8"/>
  <c r="Q52" i="8"/>
  <c r="T52" i="8"/>
  <c r="AA43" i="8"/>
  <c r="Y157" i="8"/>
  <c r="L88" i="8"/>
  <c r="C143" i="8"/>
  <c r="B153" i="18" s="1"/>
  <c r="AL44" i="8"/>
  <c r="H54" i="18" s="1"/>
  <c r="K99" i="8"/>
  <c r="P111" i="8"/>
  <c r="D118" i="8"/>
  <c r="L8" i="8"/>
  <c r="J110" i="8"/>
  <c r="AI10" i="8"/>
  <c r="AD198" i="8"/>
  <c r="B110" i="8"/>
  <c r="AH55" i="8"/>
  <c r="R198" i="8"/>
  <c r="Q34" i="8"/>
  <c r="AG66" i="8"/>
  <c r="G76" i="18" s="1"/>
  <c r="AI191" i="8"/>
  <c r="AI107" i="8"/>
  <c r="R41" i="8"/>
  <c r="D51" i="18" s="1"/>
  <c r="F89" i="8"/>
  <c r="P177" i="8"/>
  <c r="AL202" i="8"/>
  <c r="T143" i="8"/>
  <c r="Z98" i="8"/>
  <c r="AI120" i="8"/>
  <c r="AC43" i="8"/>
  <c r="L9" i="8"/>
  <c r="AD99" i="8"/>
  <c r="AG188" i="8"/>
  <c r="AE86" i="8"/>
  <c r="B64" i="8"/>
  <c r="O189" i="8"/>
  <c r="AI108" i="8"/>
  <c r="F8" i="8"/>
  <c r="U155" i="8"/>
  <c r="N121" i="8"/>
  <c r="V200" i="8"/>
  <c r="J187" i="8"/>
  <c r="P179" i="8"/>
  <c r="N96" i="8"/>
  <c r="P199" i="8"/>
  <c r="F111" i="8"/>
  <c r="AJ141" i="8"/>
  <c r="K100" i="8"/>
  <c r="AE179" i="8"/>
  <c r="Y179" i="8"/>
  <c r="J89" i="8"/>
  <c r="AB177" i="8"/>
  <c r="F187" i="18" s="1"/>
  <c r="O166" i="8"/>
  <c r="K107" i="8"/>
  <c r="P96" i="8"/>
  <c r="K198" i="8"/>
  <c r="K189" i="8"/>
  <c r="P165" i="8"/>
  <c r="AF54" i="8"/>
  <c r="AG107" i="8"/>
  <c r="G117" i="18" s="1"/>
  <c r="C145" i="8"/>
  <c r="B155" i="18" s="1"/>
  <c r="H120" i="8"/>
  <c r="AG187" i="8"/>
  <c r="H177" i="8"/>
  <c r="C187" i="18" s="1"/>
  <c r="G76" i="8"/>
  <c r="R169" i="8"/>
  <c r="D179" i="18" s="1"/>
  <c r="L176" i="8"/>
  <c r="R154" i="8"/>
  <c r="D164" i="18" s="1"/>
  <c r="G167" i="8"/>
  <c r="U120" i="8"/>
  <c r="U132" i="8" s="1"/>
  <c r="AJ65" i="8"/>
  <c r="V85" i="8"/>
  <c r="C45" i="8"/>
  <c r="B55" i="18" s="1"/>
  <c r="AF180" i="8"/>
  <c r="AI156" i="8"/>
  <c r="D153" i="8"/>
  <c r="I109" i="8"/>
  <c r="P9" i="8"/>
  <c r="N141" i="8"/>
  <c r="J45" i="8"/>
  <c r="U8" i="8"/>
  <c r="F9" i="8"/>
  <c r="AB98" i="8"/>
  <c r="F108" i="18" s="1"/>
  <c r="Q56" i="8"/>
  <c r="S6" i="8"/>
  <c r="Z201" i="8"/>
  <c r="Z121" i="8"/>
  <c r="P120" i="8"/>
  <c r="P132" i="8" s="1"/>
  <c r="J198" i="8"/>
  <c r="E52" i="8"/>
  <c r="J168" i="8"/>
  <c r="AI168" i="8"/>
  <c r="S154" i="8"/>
  <c r="D108" i="8"/>
  <c r="W96" i="8"/>
  <c r="E106" i="18" s="1"/>
  <c r="R165" i="8"/>
  <c r="D175" i="18" s="1"/>
  <c r="G30" i="8"/>
  <c r="V121" i="8"/>
  <c r="V133" i="8" s="1"/>
  <c r="S98" i="8"/>
  <c r="X8" i="8"/>
  <c r="AJ108" i="8"/>
  <c r="AJ66" i="8"/>
  <c r="R85" i="8"/>
  <c r="D95" i="18" s="1"/>
  <c r="AH176" i="8"/>
  <c r="AI64" i="8"/>
  <c r="Z97" i="8"/>
  <c r="K167" i="8"/>
  <c r="O154" i="8"/>
  <c r="P154" i="8"/>
  <c r="Y54" i="8"/>
  <c r="AB121" i="8"/>
  <c r="T198" i="8"/>
  <c r="B78" i="8"/>
  <c r="Z9" i="8"/>
  <c r="Y119" i="8"/>
  <c r="Y131" i="8" s="1"/>
  <c r="J43" i="8"/>
  <c r="V74" i="8"/>
  <c r="L156" i="8"/>
  <c r="B76" i="8"/>
  <c r="H166" i="8"/>
  <c r="C176" i="18" s="1"/>
  <c r="X154" i="8"/>
  <c r="AJ34" i="8"/>
  <c r="B63" i="8"/>
  <c r="U32" i="8"/>
  <c r="B118" i="8"/>
  <c r="B130" i="8" s="1"/>
  <c r="AC189" i="8"/>
  <c r="T155" i="8"/>
  <c r="U55" i="8"/>
  <c r="Q32" i="8"/>
  <c r="I142" i="8"/>
  <c r="U143" i="8"/>
  <c r="R200" i="8"/>
  <c r="P53" i="8"/>
  <c r="AJ96" i="8"/>
  <c r="F54" i="8"/>
  <c r="AI41" i="8"/>
  <c r="S54" i="8"/>
  <c r="W202" i="8"/>
  <c r="H199" i="8"/>
  <c r="Y156" i="8"/>
  <c r="AE9" i="8"/>
  <c r="H89" i="8"/>
  <c r="C99" i="18" s="1"/>
  <c r="AJ109" i="8"/>
  <c r="D52" i="8"/>
  <c r="L165" i="8"/>
  <c r="O75" i="8"/>
  <c r="AH64" i="8"/>
  <c r="AK41" i="8"/>
  <c r="N199" i="8"/>
  <c r="U180" i="8"/>
  <c r="H31" i="8"/>
  <c r="C41" i="18" s="1"/>
  <c r="AL42" i="8"/>
  <c r="H52" i="18" s="1"/>
  <c r="AB145" i="8"/>
  <c r="F155" i="18" s="1"/>
  <c r="N32" i="8"/>
  <c r="Y121" i="8"/>
  <c r="V52" i="8"/>
  <c r="F99" i="8"/>
  <c r="AF78" i="8"/>
  <c r="X118" i="8"/>
  <c r="N33" i="8"/>
  <c r="G65" i="8"/>
  <c r="T141" i="8"/>
  <c r="L189" i="8"/>
  <c r="X179" i="8"/>
  <c r="D199" i="8"/>
  <c r="S52" i="8"/>
  <c r="D156" i="8"/>
  <c r="B42" i="8"/>
  <c r="AJ63" i="8"/>
  <c r="Q96" i="8"/>
  <c r="Z156" i="8"/>
  <c r="B201" i="8"/>
  <c r="AC122" i="8"/>
  <c r="AK120" i="8"/>
  <c r="C10" i="8"/>
  <c r="E178" i="8"/>
  <c r="AH8" i="8"/>
  <c r="I44" i="8"/>
  <c r="O85" i="8"/>
  <c r="U100" i="8"/>
  <c r="AA9" i="8"/>
  <c r="J31" i="8"/>
  <c r="AI153" i="8"/>
  <c r="O41" i="8"/>
  <c r="D33" i="8"/>
  <c r="AD86" i="8"/>
  <c r="E64" i="8"/>
  <c r="AE76" i="8"/>
  <c r="G52" i="8"/>
  <c r="AC111" i="8"/>
  <c r="AG153" i="8"/>
  <c r="G163" i="18" s="1"/>
  <c r="AC100" i="8"/>
  <c r="AA145" i="8"/>
  <c r="V30" i="8"/>
  <c r="AB8" i="8"/>
  <c r="L85" i="8"/>
  <c r="G198" i="8"/>
  <c r="AK78" i="8"/>
  <c r="Y145" i="8"/>
  <c r="AL165" i="8"/>
  <c r="H175" i="18" s="1"/>
  <c r="AG108" i="8"/>
  <c r="G118" i="18" s="1"/>
  <c r="AH167" i="8"/>
  <c r="AD157" i="8"/>
  <c r="AJ153" i="8"/>
  <c r="S85" i="8"/>
  <c r="Z145" i="8"/>
  <c r="C179" i="8"/>
  <c r="B189" i="18" s="1"/>
  <c r="AI121" i="8"/>
  <c r="S141" i="8"/>
  <c r="J42" i="8"/>
  <c r="B33" i="8"/>
  <c r="AI176" i="8"/>
  <c r="J121" i="8"/>
  <c r="J133" i="8" s="1"/>
  <c r="AK179" i="8"/>
  <c r="AJ98" i="8"/>
  <c r="J156" i="8"/>
  <c r="Z45" i="8"/>
  <c r="I63" i="8"/>
  <c r="AD122" i="8"/>
  <c r="AD134" i="8" s="1"/>
  <c r="AA34" i="8"/>
  <c r="AB7" i="8"/>
  <c r="V10" i="8"/>
  <c r="AD55" i="8"/>
  <c r="J32" i="8"/>
  <c r="S76" i="8"/>
  <c r="Y43" i="8"/>
  <c r="Z187" i="8"/>
  <c r="AJ119" i="8"/>
  <c r="AJ131" i="8" s="1"/>
  <c r="S111" i="8"/>
  <c r="AA55" i="8"/>
  <c r="L120" i="8"/>
  <c r="AI111" i="8"/>
  <c r="AA30" i="8"/>
  <c r="P41" i="8"/>
  <c r="X187" i="8"/>
  <c r="S156" i="8"/>
  <c r="O74" i="8"/>
  <c r="N6" i="8"/>
  <c r="AF97" i="8"/>
  <c r="AH43" i="8"/>
  <c r="AA167" i="8"/>
  <c r="H200" i="8"/>
  <c r="T169" i="8"/>
  <c r="AC8" i="8"/>
  <c r="C75" i="8"/>
  <c r="B85" i="18" s="1"/>
  <c r="K187" i="8"/>
  <c r="W107" i="8"/>
  <c r="E117" i="18" s="1"/>
  <c r="N87" i="8"/>
  <c r="AJ202" i="8"/>
  <c r="M74" i="8"/>
  <c r="B96" i="8"/>
  <c r="X177" i="8"/>
  <c r="AL110" i="8"/>
  <c r="H120" i="18" s="1"/>
  <c r="P77" i="8"/>
  <c r="M87" i="8"/>
  <c r="I156" i="8"/>
  <c r="Q9" i="8"/>
  <c r="AI34" i="8"/>
  <c r="S202" i="8"/>
  <c r="AF74" i="8"/>
  <c r="K144" i="8"/>
  <c r="AJ86" i="8"/>
  <c r="W177" i="8"/>
  <c r="E187" i="18" s="1"/>
  <c r="AH31" i="8"/>
  <c r="Q109" i="8"/>
  <c r="D74" i="8"/>
  <c r="P166" i="8"/>
  <c r="D144" i="8"/>
  <c r="AD45" i="8"/>
  <c r="E53" i="8"/>
  <c r="W65" i="8"/>
  <c r="E75" i="18" s="1"/>
  <c r="AK122" i="8"/>
  <c r="Q198" i="8"/>
  <c r="O155" i="8"/>
  <c r="F100" i="8"/>
  <c r="N86" i="8"/>
  <c r="AK74" i="8"/>
  <c r="G32" i="8"/>
  <c r="G31" i="8"/>
  <c r="AE63" i="8"/>
  <c r="F121" i="8"/>
  <c r="F133" i="8" s="1"/>
  <c r="B141" i="8"/>
  <c r="Q41" i="8"/>
  <c r="L144" i="8"/>
  <c r="I53" i="8"/>
  <c r="Q120" i="8"/>
  <c r="U144" i="8"/>
  <c r="AF9" i="8"/>
  <c r="P75" i="8"/>
  <c r="B122" i="8"/>
  <c r="B134" i="8" s="1"/>
  <c r="AG56" i="8"/>
  <c r="G66" i="18" s="1"/>
  <c r="E107" i="8"/>
  <c r="Z107" i="8"/>
  <c r="B31" i="8"/>
  <c r="AA191" i="8"/>
  <c r="AD188" i="8"/>
  <c r="AE168" i="8"/>
  <c r="AK201" i="8"/>
  <c r="W145" i="8"/>
  <c r="E155" i="18" s="1"/>
  <c r="R110" i="8"/>
  <c r="D120" i="18" s="1"/>
  <c r="I34" i="8"/>
  <c r="AJ144" i="8"/>
  <c r="Y77" i="8"/>
  <c r="F143" i="8"/>
  <c r="E187" i="8"/>
  <c r="B108" i="8"/>
  <c r="P188" i="8"/>
  <c r="AB176" i="8"/>
  <c r="F186" i="18" s="1"/>
  <c r="Q89" i="8"/>
  <c r="Z99" i="8"/>
  <c r="K86" i="8"/>
  <c r="T165" i="8"/>
  <c r="G56" i="8"/>
  <c r="R144" i="8"/>
  <c r="D154" i="18" s="1"/>
  <c r="Z119" i="8"/>
  <c r="G67" i="8"/>
  <c r="AA110" i="8"/>
  <c r="AJ53" i="8"/>
  <c r="C97" i="8"/>
  <c r="B107" i="18" s="1"/>
  <c r="L42" i="8"/>
  <c r="E10" i="8"/>
  <c r="AF120" i="8"/>
  <c r="AG76" i="8"/>
  <c r="G86" i="18" s="1"/>
  <c r="AK8" i="8"/>
  <c r="H154" i="8"/>
  <c r="C164" i="18" s="1"/>
  <c r="AI30" i="8"/>
  <c r="Y7" i="8"/>
  <c r="AD41" i="8"/>
  <c r="AE142" i="8"/>
  <c r="Q119" i="8"/>
  <c r="Z188" i="8"/>
  <c r="AL155" i="8"/>
  <c r="H165" i="18" s="1"/>
  <c r="AH188" i="8"/>
  <c r="AB67" i="8"/>
  <c r="F77" i="18" s="1"/>
  <c r="S78" i="8"/>
  <c r="R187" i="8"/>
  <c r="H45" i="8"/>
  <c r="C55" i="18" s="1"/>
  <c r="X122" i="8"/>
  <c r="M53" i="8"/>
  <c r="V142" i="8"/>
  <c r="I9" i="8"/>
  <c r="Z67" i="8"/>
  <c r="X202" i="8"/>
  <c r="AB89" i="8"/>
  <c r="F99" i="18" s="1"/>
  <c r="E45" i="8"/>
  <c r="Q202" i="8"/>
  <c r="U157" i="8"/>
  <c r="R201" i="8"/>
  <c r="F141" i="8"/>
  <c r="N65" i="8"/>
  <c r="AI87" i="8"/>
  <c r="T120" i="8"/>
  <c r="R100" i="8"/>
  <c r="D110" i="18" s="1"/>
  <c r="AG89" i="8"/>
  <c r="G99" i="18" s="1"/>
  <c r="M190" i="8"/>
  <c r="AG201" i="8"/>
  <c r="L31" i="8"/>
  <c r="G43" i="8"/>
  <c r="N41" i="8"/>
  <c r="T108" i="8"/>
  <c r="M118" i="8"/>
  <c r="AB64" i="8"/>
  <c r="F74" i="18" s="1"/>
  <c r="H78" i="8"/>
  <c r="C88" i="18" s="1"/>
  <c r="H85" i="8"/>
  <c r="C95" i="18" s="1"/>
  <c r="E8" i="8"/>
  <c r="Z190" i="8"/>
  <c r="AE199" i="8"/>
  <c r="V53" i="8"/>
  <c r="S8" i="8"/>
  <c r="L199" i="8"/>
  <c r="P88" i="8"/>
  <c r="AF154" i="8"/>
  <c r="P44" i="8"/>
  <c r="U187" i="8"/>
  <c r="I76" i="8"/>
  <c r="D154" i="8"/>
  <c r="H10" i="8"/>
  <c r="X98" i="8"/>
  <c r="AA202" i="8"/>
  <c r="Q85" i="8"/>
  <c r="AC52" i="8"/>
  <c r="E85" i="8"/>
  <c r="F43" i="8"/>
  <c r="U54" i="8"/>
  <c r="AG179" i="8"/>
  <c r="G189" i="18" s="1"/>
  <c r="O122" i="8"/>
  <c r="F153" i="8"/>
  <c r="AE167" i="8"/>
  <c r="F6" i="8"/>
  <c r="T8" i="8"/>
  <c r="H189" i="8"/>
  <c r="G6" i="8"/>
  <c r="R44" i="8"/>
  <c r="D54" i="18" s="1"/>
  <c r="D75" i="8"/>
  <c r="AH6" i="8"/>
  <c r="K41" i="8"/>
  <c r="J143" i="8"/>
  <c r="K78" i="8"/>
  <c r="G155" i="8"/>
  <c r="H165" i="8"/>
  <c r="C175" i="18" s="1"/>
  <c r="D202" i="8"/>
  <c r="G119" i="8"/>
  <c r="AL100" i="8"/>
  <c r="H110" i="18" s="1"/>
  <c r="B55" i="8"/>
  <c r="H167" i="8"/>
  <c r="C177" i="18" s="1"/>
  <c r="AA179" i="8"/>
  <c r="O143" i="8"/>
  <c r="I65" i="8"/>
  <c r="X42" i="8"/>
  <c r="AE74" i="8"/>
  <c r="C141" i="8"/>
  <c r="B151" i="18" s="1"/>
  <c r="S169" i="8"/>
  <c r="R77" i="8"/>
  <c r="D87" i="18" s="1"/>
  <c r="AI110" i="8"/>
  <c r="W198" i="8"/>
  <c r="O55" i="8"/>
  <c r="AG144" i="8"/>
  <c r="G154" i="18" s="1"/>
  <c r="G199" i="8"/>
  <c r="AF121" i="8"/>
  <c r="AF133" i="8" s="1"/>
  <c r="J44" i="8"/>
  <c r="AL56" i="8"/>
  <c r="H66" i="18" s="1"/>
  <c r="V78" i="8"/>
  <c r="M30" i="8"/>
  <c r="AF187" i="8"/>
  <c r="E9" i="8"/>
  <c r="W34" i="8"/>
  <c r="E44" i="18" s="1"/>
  <c r="AG176" i="8"/>
  <c r="G186" i="18" s="1"/>
  <c r="J191" i="8"/>
  <c r="W8" i="8"/>
  <c r="U66" i="8"/>
  <c r="D41" i="8"/>
  <c r="AE187" i="8"/>
  <c r="AC121" i="8"/>
  <c r="AB189" i="8"/>
  <c r="V189" i="8"/>
  <c r="N97" i="8"/>
  <c r="X155" i="8"/>
  <c r="AI178" i="8"/>
  <c r="AK168" i="8"/>
  <c r="AH154" i="8"/>
  <c r="S42" i="8"/>
  <c r="R34" i="8"/>
  <c r="D44" i="18" s="1"/>
  <c r="AK10" i="8"/>
  <c r="L56" i="8"/>
  <c r="AC64" i="8"/>
  <c r="Z191" i="8"/>
  <c r="L118" i="8"/>
  <c r="L130" i="8" s="1"/>
  <c r="C98" i="8"/>
  <c r="B108" i="18" s="1"/>
  <c r="V54" i="8"/>
  <c r="H53" i="8"/>
  <c r="C63" i="18" s="1"/>
  <c r="U30" i="8"/>
  <c r="AE143" i="8"/>
  <c r="AB142" i="8"/>
  <c r="F152" i="18" s="1"/>
  <c r="AF108" i="8"/>
  <c r="AA201" i="8"/>
  <c r="AC65" i="8"/>
  <c r="X180" i="8"/>
  <c r="AL119" i="8"/>
  <c r="AL168" i="8"/>
  <c r="H178" i="18" s="1"/>
  <c r="AL166" i="8"/>
  <c r="H176" i="18" s="1"/>
  <c r="Q75" i="8"/>
  <c r="AG99" i="8"/>
  <c r="G109" i="18" s="1"/>
  <c r="M120" i="8"/>
  <c r="AB179" i="8"/>
  <c r="F189" i="18" s="1"/>
  <c r="AH110" i="8"/>
  <c r="AK34" i="8"/>
  <c r="AC142" i="8"/>
  <c r="U86" i="8"/>
  <c r="K67" i="8"/>
  <c r="M45" i="8"/>
  <c r="Z63" i="8"/>
  <c r="AB202" i="8"/>
  <c r="U67" i="8"/>
  <c r="G166" i="8"/>
  <c r="I178" i="8"/>
  <c r="AI85" i="8"/>
  <c r="G9" i="8"/>
  <c r="O6" i="8"/>
  <c r="AJ41" i="8"/>
  <c r="AK188" i="8"/>
  <c r="X31" i="8"/>
  <c r="F168" i="8"/>
  <c r="AJ118" i="8"/>
  <c r="W55" i="8"/>
  <c r="E65" i="18" s="1"/>
  <c r="AI65" i="8"/>
  <c r="E41" i="8"/>
  <c r="M67" i="8"/>
  <c r="AL143" i="8"/>
  <c r="H153" i="18" s="1"/>
  <c r="F31" i="8"/>
  <c r="J157" i="8"/>
  <c r="C99" i="8"/>
  <c r="B109" i="18" s="1"/>
  <c r="AE188" i="8"/>
  <c r="AJ52" i="8"/>
  <c r="O32" i="8"/>
  <c r="K111" i="8"/>
  <c r="I31" i="8"/>
  <c r="AB87" i="8"/>
  <c r="F97" i="18" s="1"/>
  <c r="L32" i="8"/>
  <c r="D122" i="8"/>
  <c r="K165" i="8"/>
  <c r="P66" i="8"/>
  <c r="AK189" i="8"/>
  <c r="U121" i="8"/>
  <c r="X108" i="8"/>
  <c r="N178" i="8"/>
  <c r="AD77" i="8"/>
  <c r="AA32" i="8"/>
  <c r="AE77" i="8"/>
  <c r="N110" i="8"/>
  <c r="AJ157" i="8"/>
  <c r="V6" i="8"/>
  <c r="K98" i="8"/>
  <c r="V55" i="8"/>
  <c r="Z56" i="8"/>
  <c r="AH189" i="8"/>
  <c r="H64" i="8"/>
  <c r="C74" i="18" s="1"/>
  <c r="H156" i="8"/>
  <c r="C166" i="18" s="1"/>
  <c r="AB32" i="8"/>
  <c r="F42" i="18" s="1"/>
  <c r="X88" i="8"/>
  <c r="U179" i="8"/>
  <c r="O178" i="8"/>
  <c r="R167" i="8"/>
  <c r="D177" i="18" s="1"/>
  <c r="G54" i="8"/>
  <c r="E167" i="8"/>
  <c r="O65" i="8"/>
  <c r="AB109" i="8"/>
  <c r="F119" i="18" s="1"/>
  <c r="Y76" i="8"/>
  <c r="N34" i="8"/>
  <c r="AB31" i="8"/>
  <c r="F41" i="18" s="1"/>
  <c r="E199" i="8"/>
  <c r="AJ30" i="8"/>
  <c r="AE180" i="8"/>
  <c r="O168" i="8"/>
  <c r="M64" i="8"/>
  <c r="AH153" i="8"/>
  <c r="W111" i="8"/>
  <c r="E121" i="18" s="1"/>
  <c r="AI109" i="8"/>
  <c r="M145" i="8"/>
  <c r="L34" i="8"/>
  <c r="AA157" i="8"/>
  <c r="O86" i="8"/>
  <c r="E118" i="8"/>
  <c r="V168" i="8"/>
  <c r="J108" i="8"/>
  <c r="N99" i="8"/>
  <c r="W41" i="8"/>
  <c r="E51" i="18" s="1"/>
  <c r="K53" i="8"/>
  <c r="H86" i="8"/>
  <c r="C96" i="18" s="1"/>
  <c r="G108" i="8"/>
  <c r="Y74" i="8"/>
  <c r="W179" i="8"/>
  <c r="E189" i="18" s="1"/>
  <c r="E55" i="8"/>
  <c r="S118" i="8"/>
  <c r="R99" i="8"/>
  <c r="D109" i="18" s="1"/>
  <c r="AK190" i="8"/>
  <c r="AG87" i="8"/>
  <c r="G97" i="18" s="1"/>
  <c r="J97" i="8"/>
  <c r="O142" i="8"/>
  <c r="Z100" i="8"/>
  <c r="C121" i="8"/>
  <c r="R75" i="8"/>
  <c r="D85" i="18" s="1"/>
  <c r="V144" i="8"/>
  <c r="U75" i="8"/>
  <c r="P30" i="8"/>
  <c r="AF96" i="8"/>
  <c r="AL141" i="8"/>
  <c r="H151" i="18" s="1"/>
  <c r="H178" i="8"/>
  <c r="C188" i="18" s="1"/>
  <c r="X189" i="8"/>
  <c r="I166" i="8"/>
  <c r="T43" i="8"/>
  <c r="Q188" i="8"/>
  <c r="X65" i="8"/>
  <c r="C53" i="8"/>
  <c r="B63" i="18" s="1"/>
  <c r="Y56" i="8"/>
  <c r="AE190" i="8"/>
  <c r="AF143" i="8"/>
  <c r="AG52" i="8"/>
  <c r="G62" i="18" s="1"/>
  <c r="P167" i="8"/>
  <c r="Y86" i="8"/>
  <c r="X191" i="8"/>
  <c r="T86" i="8"/>
  <c r="V108" i="8"/>
  <c r="AJ9" i="8"/>
  <c r="AE6" i="8"/>
  <c r="AG154" i="8"/>
  <c r="G164" i="18" s="1"/>
  <c r="AB9" i="8"/>
  <c r="W76" i="8"/>
  <c r="E86" i="18" s="1"/>
  <c r="X153" i="8"/>
  <c r="H30" i="8"/>
  <c r="C40" i="18" s="1"/>
  <c r="X188" i="8"/>
  <c r="I85" i="8"/>
  <c r="N98" i="8"/>
  <c r="H202" i="8"/>
  <c r="D119" i="8"/>
  <c r="Q187" i="8"/>
  <c r="AG97" i="8"/>
  <c r="G107" i="18" s="1"/>
  <c r="F176" i="8"/>
  <c r="AI167" i="8"/>
  <c r="AD153" i="8"/>
  <c r="AH86" i="8"/>
  <c r="J166" i="8"/>
  <c r="E96" i="8"/>
  <c r="AE154" i="8"/>
  <c r="G107" i="8"/>
  <c r="AF202" i="8"/>
  <c r="AH187" i="8"/>
  <c r="AK191" i="8"/>
  <c r="B66" i="8"/>
  <c r="T75" i="8"/>
  <c r="B7" i="8"/>
  <c r="F96" i="8"/>
  <c r="AK119" i="8"/>
  <c r="AF199" i="8"/>
  <c r="R45" i="8"/>
  <c r="D55" i="18" s="1"/>
  <c r="K108" i="8"/>
  <c r="X54" i="8"/>
  <c r="B53" i="8"/>
  <c r="X55" i="8"/>
  <c r="Z77" i="8"/>
  <c r="AI63" i="8"/>
  <c r="D88" i="8"/>
  <c r="J120" i="8"/>
  <c r="N169" i="8"/>
  <c r="AG42" i="8"/>
  <c r="G52" i="18" s="1"/>
  <c r="L86" i="8"/>
  <c r="AC67" i="8"/>
  <c r="AK6" i="8"/>
  <c r="H179" i="8"/>
  <c r="C189" i="18" s="1"/>
  <c r="AI44" i="8"/>
  <c r="AD178" i="8"/>
  <c r="N54" i="8"/>
  <c r="R10" i="8"/>
  <c r="N180" i="8"/>
  <c r="Z141" i="8"/>
  <c r="AF45" i="8"/>
  <c r="AL118" i="8"/>
  <c r="C42" i="8"/>
  <c r="B52" i="18" s="1"/>
  <c r="Z43" i="8"/>
  <c r="R78" i="8"/>
  <c r="D88" i="18" s="1"/>
  <c r="Q43" i="8"/>
  <c r="AG141" i="8"/>
  <c r="G151" i="18" s="1"/>
  <c r="AG145" i="8"/>
  <c r="G155" i="18" s="1"/>
  <c r="T33" i="8"/>
  <c r="I118" i="8"/>
  <c r="I130" i="8" s="1"/>
  <c r="B10" i="8"/>
  <c r="L200" i="8"/>
  <c r="AA77" i="8"/>
  <c r="AC119" i="8"/>
  <c r="AC131" i="8" s="1"/>
  <c r="AA155" i="8"/>
  <c r="AF88" i="8"/>
  <c r="AF176" i="8"/>
  <c r="P142" i="8"/>
  <c r="E155" i="8"/>
  <c r="AK64" i="8"/>
  <c r="Q8" i="8"/>
  <c r="AE31" i="8"/>
  <c r="N143" i="8"/>
  <c r="AD34" i="8"/>
  <c r="R179" i="8"/>
  <c r="D189" i="18" s="1"/>
  <c r="B177" i="8"/>
  <c r="L109" i="8"/>
  <c r="H153" i="8"/>
  <c r="C163" i="18" s="1"/>
  <c r="J75" i="8"/>
  <c r="B41" i="8"/>
  <c r="AI155" i="8"/>
  <c r="AA76" i="8"/>
  <c r="V65" i="8"/>
  <c r="T9" i="8"/>
  <c r="AD87" i="8"/>
  <c r="AD154" i="8"/>
  <c r="I110" i="8"/>
  <c r="AH109" i="8"/>
  <c r="AE52" i="8"/>
  <c r="T96" i="8"/>
  <c r="X63" i="8"/>
  <c r="H169" i="8"/>
  <c r="C179" i="18" s="1"/>
  <c r="AL87" i="8"/>
  <c r="H97" i="18" s="1"/>
  <c r="H118" i="8"/>
  <c r="H75" i="8"/>
  <c r="C85" i="18" s="1"/>
  <c r="G66" i="8"/>
  <c r="V66" i="8"/>
  <c r="W74" i="8"/>
  <c r="E84" i="18" s="1"/>
  <c r="P89" i="8"/>
  <c r="AF145" i="8"/>
  <c r="AK33" i="8"/>
  <c r="AK202" i="8"/>
  <c r="J109" i="8"/>
  <c r="AD110" i="8"/>
  <c r="Y52" i="8"/>
  <c r="P99" i="8"/>
  <c r="Z42" i="8"/>
  <c r="D200" i="8"/>
  <c r="AL86" i="8"/>
  <c r="H96" i="18" s="1"/>
  <c r="P6" i="8"/>
  <c r="S110" i="8"/>
  <c r="Q122" i="8"/>
  <c r="E30" i="8"/>
  <c r="AK141" i="8"/>
  <c r="C191" i="8"/>
  <c r="AC42" i="8"/>
  <c r="E63" i="8"/>
  <c r="AI86" i="8"/>
  <c r="AE89" i="8"/>
  <c r="V198" i="8"/>
  <c r="K119" i="8"/>
  <c r="T77" i="8"/>
  <c r="AB6" i="8"/>
  <c r="AI8" i="8"/>
  <c r="AA200" i="8"/>
  <c r="T98" i="8"/>
  <c r="K156" i="8"/>
  <c r="M55" i="8"/>
  <c r="AE10" i="8"/>
  <c r="Q55" i="8"/>
  <c r="M99" i="8"/>
  <c r="AA88" i="8"/>
  <c r="X178" i="8"/>
  <c r="V8" i="8"/>
  <c r="G85" i="8"/>
  <c r="I66" i="8"/>
  <c r="V157" i="8"/>
  <c r="T142" i="8"/>
  <c r="Q111" i="8"/>
  <c r="X85" i="8"/>
  <c r="AH180" i="8"/>
  <c r="AK178" i="8"/>
  <c r="AK180" i="8"/>
  <c r="U34" i="8"/>
  <c r="F119" i="8"/>
  <c r="AA31" i="8"/>
  <c r="D169" i="8"/>
  <c r="W32" i="8"/>
  <c r="E42" i="18" s="1"/>
  <c r="AK42" i="8"/>
  <c r="AL53" i="8"/>
  <c r="H63" i="18" s="1"/>
  <c r="O97" i="8"/>
  <c r="O34" i="8"/>
  <c r="V141" i="8"/>
  <c r="AA7" i="8"/>
  <c r="X77" i="8"/>
  <c r="V167" i="8"/>
  <c r="H187" i="8"/>
  <c r="R180" i="8"/>
  <c r="D190" i="18" s="1"/>
  <c r="AL52" i="8"/>
  <c r="H62" i="18" s="1"/>
  <c r="S63" i="8"/>
  <c r="O180" i="8"/>
  <c r="G191" i="8"/>
  <c r="O45" i="8"/>
  <c r="G110" i="8"/>
  <c r="AB187" i="8"/>
  <c r="AG122" i="8"/>
  <c r="S191" i="8"/>
  <c r="H66" i="8"/>
  <c r="C76" i="18" s="1"/>
  <c r="B179" i="8"/>
  <c r="AJ189" i="8"/>
  <c r="X145" i="8"/>
  <c r="Q6" i="8"/>
  <c r="AL6" i="8"/>
  <c r="P31" i="8"/>
  <c r="U141" i="8"/>
  <c r="Y63" i="8"/>
  <c r="G188" i="8"/>
  <c r="AI122" i="8"/>
  <c r="AI134" i="8" s="1"/>
  <c r="O107" i="8"/>
  <c r="T153" i="8"/>
  <c r="H63" i="8"/>
  <c r="C73" i="18" s="1"/>
  <c r="AJ74" i="8"/>
  <c r="AL107" i="8"/>
  <c r="H117" i="18" s="1"/>
  <c r="S77" i="8"/>
  <c r="AH191" i="8"/>
  <c r="J165" i="8"/>
  <c r="I97" i="8"/>
  <c r="AH144" i="8"/>
  <c r="AF166" i="8"/>
  <c r="AE53" i="8"/>
  <c r="AL178" i="8"/>
  <c r="H188" i="18" s="1"/>
  <c r="T55" i="8"/>
  <c r="E191" i="8"/>
  <c r="O121" i="8"/>
  <c r="O133" i="8" s="1"/>
  <c r="AG200" i="8"/>
  <c r="K32" i="8"/>
  <c r="N76" i="8"/>
  <c r="AG54" i="8"/>
  <c r="G64" i="18" s="1"/>
  <c r="P190" i="8"/>
  <c r="D42" i="8"/>
  <c r="AJ7" i="8"/>
  <c r="AB44" i="8"/>
  <c r="F54" i="18" s="1"/>
  <c r="AI200" i="8"/>
  <c r="Z44" i="8"/>
  <c r="AJ120" i="8"/>
  <c r="G99" i="8"/>
  <c r="M154" i="8"/>
  <c r="AF198" i="8"/>
  <c r="D168" i="8"/>
  <c r="C64" i="8"/>
  <c r="B74" i="18" s="1"/>
  <c r="X119" i="8"/>
  <c r="X131" i="8" s="1"/>
  <c r="K30" i="8"/>
  <c r="AG55" i="8"/>
  <c r="G65" i="18" s="1"/>
  <c r="S10" i="8"/>
  <c r="H8" i="8"/>
  <c r="E56" i="8"/>
  <c r="M56" i="8"/>
  <c r="R87" i="8"/>
  <c r="D97" i="18" s="1"/>
  <c r="U96" i="8"/>
  <c r="AA180" i="8"/>
  <c r="AJ168" i="8"/>
  <c r="M178" i="8"/>
  <c r="B89" i="8"/>
  <c r="M143" i="8"/>
  <c r="O165" i="8"/>
  <c r="U165" i="8"/>
  <c r="J145" i="8"/>
  <c r="AK165" i="8"/>
  <c r="L153" i="8"/>
  <c r="F198" i="8"/>
  <c r="AE8" i="8"/>
  <c r="AB120" i="8"/>
  <c r="T100" i="8"/>
  <c r="O53" i="8"/>
  <c r="AA109" i="8"/>
  <c r="B45" i="8"/>
  <c r="X166" i="8"/>
  <c r="F178" i="8"/>
  <c r="AD85" i="8"/>
  <c r="AK153" i="8"/>
  <c r="AD180" i="8"/>
  <c r="T56" i="8"/>
  <c r="J119" i="8"/>
  <c r="J131" i="8" s="1"/>
  <c r="E33" i="8"/>
  <c r="AI157" i="8"/>
  <c r="E156" i="8"/>
  <c r="AC167" i="8"/>
  <c r="D110" i="8"/>
  <c r="AJ177" i="8"/>
  <c r="W85" i="8"/>
  <c r="E95" i="18" s="1"/>
  <c r="AC110" i="8"/>
  <c r="U145" i="8"/>
  <c r="Q33" i="8"/>
  <c r="F64" i="8"/>
  <c r="C154" i="8"/>
  <c r="B164" i="18" s="1"/>
  <c r="S88" i="8"/>
  <c r="AG118" i="8"/>
  <c r="AD33" i="8"/>
  <c r="H109" i="8"/>
  <c r="C119" i="18" s="1"/>
  <c r="T99" i="8"/>
  <c r="AE45" i="8"/>
  <c r="M10" i="8"/>
  <c r="I202" i="8"/>
  <c r="V202" i="8"/>
  <c r="F156" i="8"/>
  <c r="E153" i="8"/>
  <c r="Y45" i="8"/>
  <c r="AB86" i="8"/>
  <c r="F96" i="18" s="1"/>
  <c r="AE200" i="8"/>
  <c r="AC202" i="8"/>
  <c r="AC141" i="8"/>
  <c r="I199" i="8"/>
  <c r="R145" i="8"/>
  <c r="D155" i="18" s="1"/>
  <c r="Y144" i="8"/>
  <c r="AE109" i="8"/>
  <c r="M187" i="8"/>
  <c r="D180" i="8"/>
  <c r="AH143" i="8"/>
  <c r="F97" i="8"/>
  <c r="K88" i="8"/>
  <c r="AJ201" i="8"/>
  <c r="B191" i="8"/>
  <c r="AE111" i="8"/>
  <c r="AC118" i="8"/>
  <c r="AJ122" i="8"/>
  <c r="U33" i="8"/>
  <c r="AH198" i="8"/>
  <c r="L190" i="8"/>
  <c r="AB54" i="8"/>
  <c r="F64" i="18" s="1"/>
  <c r="AA176" i="8"/>
  <c r="AH202" i="8"/>
  <c r="E188" i="8"/>
  <c r="T88" i="8"/>
  <c r="U153" i="8"/>
  <c r="H191" i="8"/>
  <c r="I42" i="8"/>
  <c r="H176" i="8"/>
  <c r="C186" i="18" s="1"/>
  <c r="R168" i="8"/>
  <c r="D178" i="18" s="1"/>
  <c r="W10" i="8"/>
  <c r="R54" i="8"/>
  <c r="D64" i="18" s="1"/>
  <c r="N55" i="8"/>
  <c r="W6" i="8"/>
  <c r="AB74" i="8"/>
  <c r="F84" i="18" s="1"/>
  <c r="AF65" i="8"/>
  <c r="AG74" i="8"/>
  <c r="G84" i="18" s="1"/>
  <c r="X157" i="8"/>
  <c r="AK111" i="8"/>
  <c r="AB156" i="8"/>
  <c r="F166" i="18" s="1"/>
  <c r="F56" i="8"/>
  <c r="E108" i="8"/>
  <c r="U200" i="8"/>
  <c r="B6" i="8"/>
  <c r="M119" i="8"/>
  <c r="O187" i="8"/>
  <c r="W156" i="8"/>
  <c r="E166" i="18" s="1"/>
  <c r="M110" i="8"/>
  <c r="W88" i="8"/>
  <c r="E98" i="18" s="1"/>
  <c r="AK144" i="8"/>
  <c r="H74" i="8"/>
  <c r="C84" i="18" s="1"/>
  <c r="E142" i="8"/>
  <c r="Y9" i="8"/>
  <c r="O100" i="8"/>
  <c r="AD64" i="8"/>
  <c r="P202" i="8"/>
  <c r="N177" i="8"/>
  <c r="AA198" i="8"/>
  <c r="AK85" i="8"/>
  <c r="AD187" i="8"/>
  <c r="X142" i="8"/>
  <c r="G190" i="8"/>
  <c r="AL7" i="8"/>
  <c r="M121" i="8"/>
  <c r="M133" i="8" s="1"/>
  <c r="C153" i="8"/>
  <c r="B163" i="18" s="1"/>
  <c r="V111" i="8"/>
  <c r="T6" i="8"/>
  <c r="AI166" i="8"/>
  <c r="M189" i="8"/>
  <c r="X10" i="8"/>
  <c r="J179" i="8"/>
  <c r="O96" i="8"/>
  <c r="AC41" i="8"/>
  <c r="R65" i="8"/>
  <c r="D75" i="18" s="1"/>
  <c r="O63" i="8"/>
  <c r="K45" i="8"/>
  <c r="W165" i="8"/>
  <c r="E175" i="18" s="1"/>
  <c r="G55" i="8"/>
  <c r="G74" i="8"/>
  <c r="F55" i="8"/>
  <c r="H56" i="8"/>
  <c r="C66" i="18" s="1"/>
  <c r="Y189" i="8"/>
  <c r="AC191" i="8"/>
  <c r="AB30" i="8"/>
  <c r="F40" i="18" s="1"/>
  <c r="Y99" i="8"/>
  <c r="AG111" i="8"/>
  <c r="G121" i="18" s="1"/>
  <c r="I77" i="8"/>
  <c r="L45" i="8"/>
  <c r="F144" i="8"/>
  <c r="AE155" i="8"/>
  <c r="AA177" i="8"/>
  <c r="C176" i="8"/>
  <c r="B186" i="18" s="1"/>
  <c r="AH145" i="8"/>
  <c r="AH155" i="8"/>
  <c r="AK65" i="8"/>
  <c r="G187" i="8"/>
  <c r="AK169" i="8"/>
  <c r="U78" i="8"/>
  <c r="AB178" i="8"/>
  <c r="F188" i="18" s="1"/>
  <c r="AL41" i="8"/>
  <c r="H51" i="18" s="1"/>
  <c r="V7" i="8"/>
  <c r="AI99" i="8"/>
  <c r="V64" i="8"/>
  <c r="W200" i="8"/>
  <c r="O99" i="8"/>
  <c r="AF34" i="8"/>
  <c r="D176" i="8"/>
  <c r="C67" i="8"/>
  <c r="B77" i="18" s="1"/>
  <c r="AA168" i="8"/>
  <c r="S188" i="8"/>
  <c r="Z78" i="8"/>
  <c r="AF111" i="8"/>
  <c r="AE56" i="8"/>
  <c r="AK55" i="8"/>
  <c r="AG64" i="8"/>
  <c r="G74" i="18" s="1"/>
  <c r="F67" i="8"/>
  <c r="J155" i="8"/>
  <c r="AD89" i="8"/>
  <c r="J86" i="8"/>
  <c r="AG177" i="8"/>
  <c r="G187" i="18" s="1"/>
  <c r="AI119" i="8"/>
  <c r="AI131" i="8" s="1"/>
  <c r="AF98" i="8"/>
  <c r="B189" i="8"/>
  <c r="Z198" i="8"/>
  <c r="E190" i="8"/>
  <c r="V153" i="8"/>
  <c r="U199" i="8"/>
  <c r="C86" i="8"/>
  <c r="B96" i="18" s="1"/>
  <c r="D155" i="8"/>
  <c r="N74" i="8"/>
  <c r="Y141" i="8"/>
  <c r="AB63" i="8"/>
  <c r="F73" i="18" s="1"/>
  <c r="X100" i="8"/>
  <c r="AI9" i="8"/>
  <c r="X121" i="8"/>
  <c r="X133" i="8" s="1"/>
  <c r="J153" i="8"/>
  <c r="AB45" i="8"/>
  <c r="F55" i="18" s="1"/>
  <c r="AI177" i="8"/>
  <c r="V99" i="8"/>
  <c r="O200" i="8"/>
  <c r="Q108" i="8"/>
  <c r="AD166" i="8"/>
  <c r="AE110" i="8"/>
  <c r="AK31" i="8"/>
  <c r="H87" i="8"/>
  <c r="C97" i="18" s="1"/>
  <c r="F88" i="8"/>
  <c r="E143" i="8"/>
  <c r="V75" i="8"/>
  <c r="V109" i="8"/>
  <c r="AH75" i="8"/>
  <c r="E76" i="8"/>
  <c r="AL111" i="8"/>
  <c r="H121" i="18" s="1"/>
  <c r="K121" i="18" s="1"/>
  <c r="U166" i="8"/>
  <c r="AA78" i="8"/>
  <c r="Y10" i="8"/>
  <c r="P34" i="8"/>
  <c r="B88" i="8"/>
  <c r="J144" i="8"/>
  <c r="M198" i="8"/>
  <c r="AC178" i="8"/>
  <c r="G64" i="8"/>
  <c r="AF32" i="8"/>
  <c r="G189" i="8"/>
  <c r="AH141" i="8"/>
  <c r="M52" i="8"/>
  <c r="AI43" i="8"/>
  <c r="R74" i="8"/>
  <c r="D84" i="18" s="1"/>
  <c r="L201" i="8"/>
  <c r="AL63" i="8"/>
  <c r="H73" i="18" s="1"/>
  <c r="D107" i="8"/>
  <c r="AJ99" i="8"/>
  <c r="P100" i="8"/>
  <c r="K10" i="8"/>
  <c r="U191" i="8"/>
  <c r="Z111" i="8"/>
  <c r="C165" i="8"/>
  <c r="B175" i="18" s="1"/>
  <c r="Q178" i="8"/>
  <c r="O199" i="8"/>
  <c r="AB201" i="8"/>
  <c r="Y66" i="8"/>
  <c r="AF55" i="8"/>
  <c r="D64" i="8"/>
  <c r="L77" i="8"/>
  <c r="V32" i="8"/>
  <c r="AA121" i="8"/>
  <c r="AA133" i="8" s="1"/>
  <c r="O64" i="8"/>
  <c r="H96" i="8"/>
  <c r="C106" i="18" s="1"/>
  <c r="Q191" i="8"/>
  <c r="AF191" i="8"/>
  <c r="F201" i="8"/>
  <c r="R8" i="8"/>
  <c r="AB41" i="8"/>
  <c r="F51" i="18" s="1"/>
  <c r="H42" i="8"/>
  <c r="C52" i="18" s="1"/>
  <c r="B54" i="8"/>
  <c r="M9" i="8"/>
  <c r="O141" i="8"/>
  <c r="Z7" i="8"/>
  <c r="N42" i="8"/>
  <c r="AI7" i="8"/>
  <c r="AD76" i="8"/>
  <c r="AF67" i="8"/>
  <c r="I155" i="8"/>
  <c r="AK198" i="8"/>
  <c r="AF167" i="8"/>
  <c r="AF31" i="8"/>
  <c r="U6" i="8"/>
  <c r="U10" i="8"/>
  <c r="F78" i="8"/>
  <c r="AB167" i="8"/>
  <c r="F177" i="18" s="1"/>
  <c r="AG100" i="8"/>
  <c r="G110" i="18" s="1"/>
  <c r="C65" i="8"/>
  <c r="B75" i="18" s="1"/>
  <c r="I67" i="8"/>
  <c r="AL76" i="8"/>
  <c r="H86" i="18" s="1"/>
  <c r="I167" i="8"/>
  <c r="AE30" i="8"/>
  <c r="AL88" i="8"/>
  <c r="H98" i="18" s="1"/>
  <c r="AC89" i="8"/>
  <c r="AH52" i="8"/>
  <c r="AL145" i="8"/>
  <c r="H155" i="18" s="1"/>
  <c r="F109" i="8"/>
  <c r="AC66" i="8"/>
  <c r="T66" i="8"/>
  <c r="L41" i="8"/>
  <c r="H155" i="8"/>
  <c r="C165" i="18" s="1"/>
  <c r="R176" i="8"/>
  <c r="D186" i="18" s="1"/>
  <c r="AA52" i="8"/>
  <c r="AH96" i="8"/>
  <c r="P201" i="8"/>
  <c r="M8" i="8"/>
  <c r="M75" i="8"/>
  <c r="AI154" i="8"/>
  <c r="AC107" i="8"/>
  <c r="O188" i="8"/>
  <c r="AD100" i="8"/>
  <c r="Y199" i="8"/>
  <c r="T118" i="8"/>
  <c r="T130" i="8" s="1"/>
  <c r="K153" i="8"/>
  <c r="AD10" i="8"/>
  <c r="X75" i="8"/>
  <c r="Y41" i="8"/>
  <c r="AD201" i="8"/>
  <c r="J107" i="8"/>
  <c r="S31" i="8"/>
  <c r="H33" i="8"/>
  <c r="C43" i="18" s="1"/>
  <c r="AL74" i="8"/>
  <c r="H84" i="18" s="1"/>
  <c r="AJ64" i="8"/>
  <c r="R119" i="8"/>
  <c r="AI199" i="8"/>
  <c r="R67" i="8"/>
  <c r="D77" i="18" s="1"/>
  <c r="X167" i="8"/>
  <c r="B120" i="8"/>
  <c r="B132" i="8" s="1"/>
  <c r="Z166" i="8"/>
  <c r="M85" i="8"/>
  <c r="AD189" i="8"/>
  <c r="F202" i="8"/>
  <c r="R53" i="8"/>
  <c r="D63" i="18" s="1"/>
  <c r="S7" i="8"/>
  <c r="AE54" i="8"/>
  <c r="G179" i="8"/>
  <c r="I108" i="8"/>
  <c r="Y100" i="8"/>
  <c r="W54" i="8"/>
  <c r="E64" i="18" s="1"/>
  <c r="E44" i="8"/>
  <c r="AH122" i="8"/>
  <c r="AH134" i="8" s="1"/>
  <c r="W180" i="8"/>
  <c r="E190" i="18" s="1"/>
  <c r="AK108" i="8"/>
  <c r="P119" i="8"/>
  <c r="P131" i="8" s="1"/>
  <c r="G145" i="8"/>
  <c r="M65" i="8"/>
  <c r="AH78" i="8"/>
  <c r="F167" i="8"/>
  <c r="S157" i="8"/>
  <c r="E31" i="8"/>
  <c r="P141" i="8"/>
  <c r="C122" i="8"/>
  <c r="G144" i="8"/>
  <c r="H44" i="8"/>
  <c r="C54" i="18" s="1"/>
  <c r="AJ156" i="8"/>
  <c r="AF63" i="8"/>
  <c r="B199" i="8"/>
  <c r="M180" i="8"/>
  <c r="C107" i="8"/>
  <c r="B117" i="18" s="1"/>
  <c r="Z169" i="8"/>
  <c r="F65" i="8"/>
  <c r="G34" i="8"/>
  <c r="AH33" i="8"/>
  <c r="D179" i="8"/>
  <c r="B169" i="8"/>
  <c r="AG142" i="8"/>
  <c r="G152" i="18" s="1"/>
  <c r="W168" i="8"/>
  <c r="E178" i="18" s="1"/>
  <c r="L67" i="8"/>
  <c r="AC9" i="8"/>
  <c r="S189" i="8"/>
  <c r="AH67" i="8"/>
  <c r="AJ107" i="8"/>
  <c r="R121" i="8"/>
  <c r="AK67" i="8"/>
  <c r="Y111" i="8"/>
  <c r="AK109" i="8"/>
  <c r="AJ88" i="8"/>
  <c r="Q97" i="8"/>
  <c r="G143" i="8"/>
  <c r="AD44" i="8"/>
  <c r="AL55" i="8"/>
  <c r="H65" i="18" s="1"/>
  <c r="E42" i="8"/>
  <c r="P65" i="8"/>
  <c r="K191" i="8"/>
  <c r="Z88" i="8"/>
  <c r="G10" i="8"/>
  <c r="AF43" i="8"/>
  <c r="I55" i="8"/>
  <c r="D100" i="8"/>
  <c r="W178" i="8"/>
  <c r="E188" i="18" s="1"/>
  <c r="AC145" i="8"/>
  <c r="AH66" i="8"/>
  <c r="S190" i="8"/>
  <c r="AA98" i="8"/>
  <c r="AE145" i="8"/>
  <c r="O78" i="8"/>
  <c r="E66" i="8"/>
  <c r="AF177" i="8"/>
  <c r="S34" i="8"/>
  <c r="G45" i="8"/>
  <c r="O87" i="8"/>
  <c r="L145" i="8"/>
  <c r="G201" i="8"/>
  <c r="E110" i="8"/>
  <c r="B167" i="8"/>
  <c r="AE202" i="8"/>
  <c r="K56" i="8"/>
  <c r="P32" i="8"/>
  <c r="M97" i="8"/>
  <c r="C6" i="8"/>
  <c r="AA54" i="8"/>
  <c r="K33" i="8"/>
  <c r="Y89" i="8"/>
  <c r="AL66" i="8"/>
  <c r="H76" i="18" s="1"/>
  <c r="AI143" i="8"/>
  <c r="J64" i="8"/>
  <c r="P52" i="8"/>
  <c r="N8" i="8"/>
  <c r="Q54" i="8"/>
  <c r="AD156" i="8"/>
  <c r="H198" i="8"/>
  <c r="AG178" i="8"/>
  <c r="G188" i="18" s="1"/>
  <c r="AJ67" i="8"/>
  <c r="AE201" i="8"/>
  <c r="V63" i="8"/>
  <c r="K180" i="8"/>
  <c r="AC169" i="8"/>
  <c r="D86" i="8"/>
  <c r="AA97" i="8"/>
  <c r="AJ54" i="8"/>
  <c r="K143" i="8"/>
  <c r="Z96" i="8"/>
  <c r="AD120" i="8"/>
  <c r="T34" i="8"/>
  <c r="H55" i="8"/>
  <c r="C65" i="18" s="1"/>
  <c r="L52" i="8"/>
  <c r="AC201" i="8"/>
  <c r="Z6" i="8"/>
  <c r="Y88" i="8"/>
  <c r="B56" i="8"/>
  <c r="W44" i="8"/>
  <c r="E54" i="18" s="1"/>
  <c r="O179" i="8"/>
  <c r="B97" i="8"/>
  <c r="AG65" i="8"/>
  <c r="G75" i="18" s="1"/>
  <c r="X34" i="8"/>
  <c r="AD52" i="8"/>
  <c r="AG190" i="8"/>
  <c r="U77" i="8"/>
  <c r="L157" i="8"/>
  <c r="M100" i="8"/>
  <c r="AH119" i="8"/>
  <c r="L155" i="8"/>
  <c r="AC99" i="8"/>
  <c r="AA44" i="8"/>
  <c r="K141" i="8"/>
  <c r="V77" i="8"/>
  <c r="G77" i="8"/>
  <c r="AA141" i="8"/>
  <c r="V119" i="8"/>
  <c r="Q66" i="8"/>
  <c r="C166" i="8"/>
  <c r="B176" i="18" s="1"/>
  <c r="L188" i="8"/>
  <c r="AH157" i="8"/>
  <c r="C9" i="8"/>
  <c r="AJ32" i="8"/>
  <c r="AG157" i="8"/>
  <c r="G167" i="18" s="1"/>
  <c r="O33" i="8"/>
  <c r="L179" i="8"/>
  <c r="D87" i="8"/>
  <c r="I176" i="8"/>
  <c r="AE32" i="8"/>
  <c r="C52" i="8"/>
  <c r="B62" i="18" s="1"/>
  <c r="O177" i="8"/>
  <c r="B187" i="8"/>
  <c r="AI141" i="8"/>
  <c r="AK7" i="8"/>
  <c r="J199" i="8"/>
  <c r="L198" i="8"/>
  <c r="AF144" i="8"/>
  <c r="K8" i="8"/>
  <c r="S100" i="8"/>
  <c r="P144" i="8"/>
  <c r="L169" i="8"/>
  <c r="AH42" i="8"/>
  <c r="AL32" i="8"/>
  <c r="H42" i="18" s="1"/>
  <c r="U119" i="8"/>
  <c r="AI74" i="8"/>
  <c r="U108" i="8"/>
  <c r="AG34" i="8"/>
  <c r="G44" i="18" s="1"/>
  <c r="Y142" i="8"/>
  <c r="N145" i="8"/>
  <c r="H65" i="8"/>
  <c r="C75" i="18" s="1"/>
  <c r="Y31" i="8"/>
  <c r="F169" i="8"/>
  <c r="AI142" i="8"/>
  <c r="X67" i="8"/>
  <c r="E74" i="8"/>
  <c r="Q77" i="8"/>
  <c r="N75" i="8"/>
  <c r="R190" i="8"/>
  <c r="Z199" i="8"/>
  <c r="K118" i="8"/>
  <c r="G141" i="8"/>
  <c r="AJ143" i="8"/>
  <c r="F154" i="8"/>
  <c r="H142" i="8"/>
  <c r="C152" i="18" s="1"/>
  <c r="W77" i="8"/>
  <c r="E87" i="18" s="1"/>
  <c r="AC76" i="8"/>
  <c r="AF190" i="8"/>
  <c r="AB108" i="8"/>
  <c r="F118" i="18" s="1"/>
  <c r="Z157" i="8"/>
  <c r="AA143" i="8"/>
  <c r="R56" i="8"/>
  <c r="D66" i="18" s="1"/>
  <c r="AH53" i="8"/>
  <c r="M177" i="8"/>
  <c r="D44" i="8"/>
  <c r="X44" i="8"/>
  <c r="AA144" i="8"/>
  <c r="R96" i="8"/>
  <c r="D106" i="18" s="1"/>
  <c r="AA111" i="8"/>
  <c r="B100" i="8"/>
  <c r="L180" i="8"/>
  <c r="AF99" i="8"/>
  <c r="L54" i="8"/>
  <c r="C108" i="8"/>
  <c r="B118" i="18" s="1"/>
  <c r="AH166" i="8"/>
  <c r="M165" i="8"/>
  <c r="D43" i="8"/>
  <c r="X144" i="8"/>
  <c r="Y78" i="8"/>
  <c r="AB143" i="8"/>
  <c r="F153" i="18" s="1"/>
  <c r="Q180" i="8"/>
  <c r="C30" i="8"/>
  <c r="B40" i="18" s="1"/>
  <c r="S167" i="8"/>
  <c r="AD200" i="8"/>
  <c r="AK100" i="8"/>
  <c r="L89" i="8"/>
  <c r="AI97" i="8"/>
  <c r="AI118" i="8"/>
  <c r="J66" i="8"/>
  <c r="P153" i="8"/>
  <c r="E198" i="8"/>
  <c r="AH200" i="8"/>
  <c r="AI96" i="8"/>
  <c r="AC98" i="8"/>
  <c r="C142" i="8"/>
  <c r="B152" i="18" s="1"/>
  <c r="X87" i="8"/>
  <c r="K63" i="8"/>
  <c r="Y33" i="8"/>
  <c r="W43" i="8"/>
  <c r="E53" i="18" s="1"/>
  <c r="AE119" i="8"/>
  <c r="AE131" i="8" s="1"/>
  <c r="AE97" i="8"/>
  <c r="AD54" i="8"/>
  <c r="AA33" i="8"/>
  <c r="L168" i="8"/>
  <c r="E180" i="8"/>
  <c r="I168" i="8"/>
  <c r="L167" i="8"/>
  <c r="AA45" i="8"/>
  <c r="S43" i="8"/>
  <c r="V31" i="8"/>
  <c r="N10" i="8"/>
  <c r="AL201" i="8"/>
  <c r="N100" i="8"/>
  <c r="S45" i="8"/>
  <c r="AF109" i="8"/>
  <c r="X64" i="8"/>
  <c r="AG78" i="8"/>
  <c r="G88" i="18" s="1"/>
  <c r="Q45" i="8"/>
  <c r="Y75" i="8"/>
  <c r="L154" i="8"/>
  <c r="T76" i="8"/>
  <c r="F85" i="8"/>
  <c r="T168" i="8"/>
  <c r="G120" i="8"/>
  <c r="AD75" i="8"/>
  <c r="W45" i="8"/>
  <c r="E55" i="18" s="1"/>
  <c r="U198" i="8"/>
  <c r="AC86" i="8"/>
  <c r="Q31" i="8"/>
  <c r="S166" i="8"/>
  <c r="AD9" i="8"/>
  <c r="Z178" i="8"/>
  <c r="S143" i="8"/>
  <c r="Z30" i="8"/>
  <c r="W98" i="8"/>
  <c r="E108" i="18" s="1"/>
  <c r="AA169" i="8"/>
  <c r="C56" i="8"/>
  <c r="B66" i="18" s="1"/>
  <c r="AD119" i="8"/>
  <c r="U190" i="8"/>
  <c r="N118" i="8"/>
  <c r="AL54" i="8"/>
  <c r="H64" i="18" s="1"/>
  <c r="B156" i="8"/>
  <c r="R76" i="8"/>
  <c r="D86" i="18" s="1"/>
  <c r="AB165" i="8"/>
  <c r="F175" i="18" s="1"/>
  <c r="Q76" i="8"/>
  <c r="AF41" i="8"/>
  <c r="Y53" i="8"/>
  <c r="M176" i="8"/>
  <c r="L202" i="8"/>
  <c r="Y30" i="8"/>
  <c r="AH56" i="8"/>
  <c r="R55" i="8"/>
  <c r="D65" i="18" s="1"/>
  <c r="AC153" i="8"/>
  <c r="L100" i="8"/>
  <c r="AF200" i="8"/>
  <c r="AF168" i="8"/>
  <c r="AE96" i="8"/>
  <c r="Y190" i="8"/>
  <c r="H190" i="8"/>
  <c r="B77" i="8"/>
  <c r="F180" i="8"/>
  <c r="F87" i="8"/>
  <c r="I157" i="8"/>
  <c r="T97" i="8"/>
  <c r="AA75" i="8"/>
  <c r="Y168" i="8"/>
  <c r="H111" i="8"/>
  <c r="C121" i="18" s="1"/>
  <c r="I33" i="8"/>
  <c r="AB76" i="8"/>
  <c r="F86" i="18" s="1"/>
  <c r="P64" i="8"/>
  <c r="AB118" i="8"/>
  <c r="Z200" i="8"/>
  <c r="Y187" i="8"/>
  <c r="AK89" i="8"/>
  <c r="M41" i="8"/>
  <c r="J77" i="8"/>
  <c r="C66" i="8"/>
  <c r="B76" i="18" s="1"/>
  <c r="D78" i="8"/>
  <c r="G78" i="8"/>
  <c r="AF165" i="8"/>
  <c r="D177" i="8"/>
  <c r="J65" i="8"/>
  <c r="M6" i="8"/>
  <c r="W66" i="8"/>
  <c r="E76" i="18" s="1"/>
  <c r="AC168" i="8"/>
  <c r="W119" i="8"/>
  <c r="AK43" i="8"/>
  <c r="AC74" i="8"/>
  <c r="O44" i="8"/>
  <c r="Y64" i="8"/>
  <c r="AJ191" i="8"/>
  <c r="AC32" i="8"/>
  <c r="G177" i="8"/>
  <c r="AK86" i="8"/>
  <c r="AG75" i="8"/>
  <c r="G85" i="18" s="1"/>
  <c r="X199" i="8"/>
  <c r="AA6" i="8"/>
  <c r="T32" i="8"/>
  <c r="L6" i="8"/>
  <c r="O190" i="8"/>
  <c r="S89" i="8"/>
  <c r="AK9" i="8"/>
  <c r="AH77" i="8"/>
  <c r="M157" i="8"/>
  <c r="C7" i="8"/>
  <c r="Q10" i="8"/>
  <c r="R107" i="8"/>
  <c r="D117" i="18" s="1"/>
  <c r="AD190" i="8"/>
  <c r="AC165" i="8"/>
  <c r="E88" i="8"/>
  <c r="AH107" i="8"/>
  <c r="D187" i="8"/>
  <c r="X156" i="8"/>
  <c r="B121" i="8"/>
  <c r="B133" i="8" s="1"/>
  <c r="AE42" i="8"/>
  <c r="J190" i="8"/>
  <c r="Y143" i="8"/>
  <c r="Z110" i="8"/>
  <c r="R88" i="8"/>
  <c r="D98" i="18" s="1"/>
  <c r="Y202" i="8"/>
  <c r="E202" i="8"/>
  <c r="AD143" i="8"/>
  <c r="H110" i="8"/>
  <c r="C120" i="18" s="1"/>
  <c r="AK110" i="8"/>
  <c r="AG199" i="8"/>
  <c r="O9" i="8"/>
  <c r="K121" i="8"/>
  <c r="K133" i="8" s="1"/>
  <c r="B142" i="8"/>
  <c r="P180" i="8"/>
  <c r="I187" i="8"/>
  <c r="AF42" i="8"/>
  <c r="L166" i="8"/>
  <c r="R141" i="8"/>
  <c r="D151" i="18" s="1"/>
  <c r="AE141" i="8"/>
  <c r="AJ188" i="8"/>
  <c r="O111" i="8"/>
  <c r="AI202" i="8"/>
  <c r="T154" i="8"/>
  <c r="AF201" i="8"/>
  <c r="W78" i="8"/>
  <c r="E88" i="18" s="1"/>
  <c r="T10" i="8"/>
  <c r="E154" i="8"/>
  <c r="X9" i="8"/>
  <c r="AF33" i="8"/>
  <c r="Q87" i="8"/>
  <c r="V122" i="8"/>
  <c r="L74" i="8"/>
  <c r="J54" i="8"/>
  <c r="AJ42" i="8"/>
  <c r="I99" i="8"/>
  <c r="P56" i="8"/>
  <c r="L65" i="8"/>
  <c r="M109" i="8"/>
  <c r="B8" i="8"/>
  <c r="G89" i="8"/>
  <c r="AE177" i="8"/>
  <c r="AG121" i="8"/>
  <c r="AG63" i="8"/>
  <c r="G73" i="18" s="1"/>
  <c r="AA165" i="8"/>
  <c r="AB166" i="8"/>
  <c r="F176" i="18" s="1"/>
  <c r="B119" i="8"/>
  <c r="B131" i="8" s="1"/>
  <c r="H143" i="8"/>
  <c r="C153" i="18" s="1"/>
  <c r="AL43" i="8"/>
  <c r="H53" i="18" s="1"/>
  <c r="V201" i="8"/>
  <c r="I165" i="8"/>
  <c r="T166" i="8"/>
  <c r="AK176" i="8"/>
  <c r="O153" i="8"/>
  <c r="Z31" i="8"/>
  <c r="AE64" i="8"/>
  <c r="Z41" i="8"/>
  <c r="J178" i="8"/>
  <c r="N188" i="8"/>
  <c r="AL10" i="8"/>
  <c r="AA119" i="8"/>
  <c r="AA131" i="8" s="1"/>
  <c r="P110" i="8"/>
  <c r="F188" i="8"/>
  <c r="L178" i="8"/>
  <c r="Y153" i="8"/>
  <c r="AG31" i="8"/>
  <c r="G41" i="18" s="1"/>
  <c r="AB34" i="8"/>
  <c r="F44" i="18" s="1"/>
  <c r="X190" i="8"/>
  <c r="H188" i="8"/>
  <c r="AB75" i="8"/>
  <c r="F85" i="18" s="1"/>
  <c r="Q67" i="8"/>
  <c r="J177" i="8"/>
  <c r="AJ165" i="8"/>
  <c r="K177" i="8"/>
  <c r="Y120" i="8"/>
  <c r="Y132" i="8" s="1"/>
  <c r="V180" i="8"/>
  <c r="Z165" i="8"/>
  <c r="V199" i="8"/>
  <c r="U122" i="8"/>
  <c r="U134" i="8" s="1"/>
  <c r="R157" i="8"/>
  <c r="D167" i="18" s="1"/>
  <c r="D121" i="8"/>
  <c r="D133" i="8" s="1"/>
  <c r="Y166" i="8"/>
  <c r="G176" i="8"/>
  <c r="AC87" i="8"/>
  <c r="F77" i="8"/>
  <c r="AC88" i="8"/>
  <c r="AC120" i="8"/>
  <c r="N198" i="8"/>
  <c r="AA53" i="8"/>
  <c r="I188" i="8"/>
  <c r="AK145" i="8"/>
  <c r="U201" i="8"/>
  <c r="Y200" i="8"/>
  <c r="R97" i="8"/>
  <c r="D107" i="18" s="1"/>
  <c r="AH99" i="8"/>
  <c r="Q100" i="8"/>
  <c r="S32" i="8"/>
  <c r="J122" i="8"/>
  <c r="J134" i="8" s="1"/>
  <c r="Y155" i="8"/>
  <c r="U87" i="8"/>
  <c r="AI180" i="8"/>
  <c r="T144" i="8"/>
  <c r="AH169" i="8"/>
  <c r="AG198" i="8"/>
  <c r="W154" i="8"/>
  <c r="E164" i="18" s="1"/>
  <c r="AE44" i="8"/>
  <c r="AL154" i="8"/>
  <c r="H164" i="18" s="1"/>
  <c r="V33" i="8"/>
  <c r="D189" i="8"/>
  <c r="P118" i="8"/>
  <c r="P130" i="8" s="1"/>
  <c r="K168" i="8"/>
  <c r="N176" i="8"/>
  <c r="C77" i="8"/>
  <c r="B87" i="18" s="1"/>
  <c r="N166" i="8"/>
  <c r="E97" i="8"/>
  <c r="K122" i="8"/>
  <c r="AJ111" i="8"/>
  <c r="O54" i="8"/>
  <c r="AD169" i="8"/>
  <c r="K74" i="8"/>
  <c r="W97" i="8"/>
  <c r="E107" i="18" s="1"/>
  <c r="C200" i="8"/>
  <c r="Y96" i="8"/>
  <c r="P74" i="8"/>
  <c r="R189" i="8"/>
  <c r="M201" i="8"/>
  <c r="AB55" i="8"/>
  <c r="F65" i="18" s="1"/>
  <c r="U110" i="8"/>
  <c r="AL89" i="8"/>
  <c r="H99" i="18" s="1"/>
  <c r="AC176" i="8"/>
  <c r="AK88" i="8"/>
  <c r="AL30" i="8"/>
  <c r="H40" i="18" s="1"/>
  <c r="AH199" i="8"/>
  <c r="L142" i="8"/>
  <c r="N187" i="8"/>
  <c r="AB144" i="8"/>
  <c r="F154" i="18" s="1"/>
  <c r="K202" i="8"/>
  <c r="X201" i="8"/>
  <c r="AC156" i="8"/>
  <c r="H97" i="8"/>
  <c r="C107" i="18" s="1"/>
  <c r="W31" i="8"/>
  <c r="E41" i="18" s="1"/>
  <c r="AL144" i="8"/>
  <c r="H154" i="18" s="1"/>
  <c r="AJ55" i="8"/>
  <c r="K157" i="8"/>
  <c r="AD42" i="8"/>
  <c r="W100" i="8"/>
  <c r="E110" i="18" s="1"/>
  <c r="F33" i="8"/>
  <c r="AE98" i="8"/>
  <c r="O144" i="8"/>
  <c r="H180" i="8"/>
  <c r="C190" i="18" s="1"/>
  <c r="M188" i="8"/>
  <c r="N52" i="8"/>
  <c r="T202" i="8"/>
  <c r="M122" i="8"/>
  <c r="M134" i="8" s="1"/>
  <c r="AL198" i="8"/>
  <c r="O98" i="8"/>
  <c r="V67" i="8"/>
  <c r="F53" i="8"/>
  <c r="L110" i="8"/>
  <c r="N53" i="8"/>
  <c r="N67" i="8"/>
  <c r="X52" i="8"/>
  <c r="B43" i="8"/>
  <c r="O156" i="8"/>
  <c r="R32" i="8"/>
  <c r="D42" i="18" s="1"/>
  <c r="U98" i="8"/>
  <c r="AC109" i="8"/>
  <c r="C144" i="8"/>
  <c r="B154" i="18" s="1"/>
  <c r="G96" i="8"/>
  <c r="AG7" i="8"/>
  <c r="F200" i="8"/>
  <c r="S41" i="8"/>
  <c r="U56" i="8"/>
  <c r="AC7" i="8"/>
  <c r="AL179" i="8"/>
  <c r="H189" i="18" s="1"/>
  <c r="Q199" i="8"/>
  <c r="N200" i="8"/>
  <c r="AB88" i="8"/>
  <c r="F98" i="18" s="1"/>
  <c r="F157" i="8"/>
  <c r="E166" i="8"/>
  <c r="AK87" i="8"/>
  <c r="AJ100" i="8"/>
  <c r="S108" i="8"/>
  <c r="P63" i="8"/>
  <c r="D109" i="8"/>
  <c r="AE191" i="8"/>
  <c r="K7" i="8"/>
  <c r="J6" i="8"/>
  <c r="G109" i="8"/>
  <c r="AE88" i="8"/>
  <c r="C189" i="8"/>
  <c r="D96" i="8"/>
  <c r="AE169" i="8"/>
  <c r="AA41" i="8"/>
  <c r="G100" i="8"/>
  <c r="T167" i="8"/>
  <c r="F190" i="8"/>
  <c r="L121" i="8"/>
  <c r="P122" i="8"/>
  <c r="P134" i="8" s="1"/>
  <c r="AH179" i="8"/>
  <c r="M98" i="8"/>
  <c r="M89" i="8"/>
  <c r="I78" i="8"/>
  <c r="X74" i="8"/>
  <c r="Z153" i="8"/>
  <c r="AC188" i="8"/>
  <c r="X176" i="8"/>
  <c r="O7" i="8"/>
  <c r="AJ190" i="8"/>
  <c r="AK107" i="8"/>
  <c r="U167" i="8"/>
  <c r="D9" i="8"/>
  <c r="N64" i="8"/>
  <c r="O118" i="8"/>
  <c r="Q177" i="8"/>
  <c r="B155" i="8"/>
  <c r="AI98" i="8"/>
  <c r="AH88" i="8"/>
  <c r="M142" i="8"/>
  <c r="AC198" i="8"/>
  <c r="AA100" i="8"/>
  <c r="T78" i="8"/>
  <c r="Y201" i="8"/>
  <c r="E100" i="8"/>
  <c r="AH32" i="8"/>
  <c r="S67" i="8"/>
  <c r="V176" i="8"/>
  <c r="Y177" i="8"/>
  <c r="AF52" i="8"/>
  <c r="AJ199" i="8"/>
  <c r="Z154" i="8"/>
  <c r="Y169" i="8"/>
  <c r="AA87" i="8"/>
  <c r="I145" i="8"/>
  <c r="N44" i="8"/>
  <c r="O77" i="8"/>
  <c r="Z75" i="8"/>
  <c r="Y97" i="8"/>
  <c r="AB96" i="8"/>
  <c r="F106" i="18" s="1"/>
  <c r="AC190" i="8"/>
  <c r="S177" i="8"/>
  <c r="AH168" i="8"/>
  <c r="S107" i="8"/>
  <c r="AL199" i="8"/>
  <c r="AL65" i="8"/>
  <c r="H75" i="18" s="1"/>
  <c r="AJ169" i="8"/>
  <c r="AJ176" i="8"/>
  <c r="D45" i="8"/>
  <c r="N201" i="8"/>
  <c r="L97" i="8"/>
  <c r="AB10" i="8"/>
  <c r="F145" i="8"/>
  <c r="D77" i="8"/>
  <c r="AB111" i="8"/>
  <c r="F121" i="18" s="1"/>
  <c r="R64" i="8"/>
  <c r="D74" i="18" s="1"/>
  <c r="P187" i="8"/>
  <c r="AC10" i="8"/>
  <c r="T179" i="8"/>
  <c r="R7" i="8"/>
  <c r="Q169" i="8"/>
  <c r="Q189" i="8"/>
  <c r="I121" i="8"/>
  <c r="V177" i="8"/>
  <c r="C202" i="8"/>
  <c r="M54" i="8"/>
  <c r="R31" i="8"/>
  <c r="D41" i="18" s="1"/>
  <c r="E120" i="8"/>
  <c r="Q86" i="8"/>
  <c r="H157" i="8"/>
  <c r="C167" i="18" s="1"/>
  <c r="W189" i="8"/>
  <c r="I89" i="8"/>
  <c r="L191" i="8"/>
  <c r="E141" i="8"/>
  <c r="G168" i="8"/>
  <c r="N77" i="8"/>
  <c r="T109" i="8"/>
  <c r="M108" i="8"/>
  <c r="I189" i="8"/>
  <c r="AE67" i="8"/>
  <c r="Y110" i="8"/>
  <c r="I96" i="8"/>
  <c r="N107" i="8"/>
  <c r="C8" i="8"/>
  <c r="D6" i="8"/>
  <c r="AD108" i="8"/>
  <c r="J188" i="8"/>
  <c r="D142" i="8"/>
  <c r="K201" i="8"/>
  <c r="R153" i="8"/>
  <c r="D163" i="18" s="1"/>
  <c r="W67" i="8"/>
  <c r="E77" i="18" s="1"/>
  <c r="AB153" i="8"/>
  <c r="F163" i="18" s="1"/>
  <c r="V96" i="8"/>
  <c r="X143" i="8"/>
  <c r="AG202" i="8"/>
  <c r="Y167" i="8"/>
  <c r="AA189" i="8"/>
  <c r="F179" i="8"/>
  <c r="AD141" i="8"/>
  <c r="AG169" i="8"/>
  <c r="G179" i="18" s="1"/>
  <c r="AF86" i="8"/>
  <c r="AC75" i="8"/>
  <c r="N63" i="8"/>
  <c r="W121" i="8"/>
  <c r="Y34" i="8"/>
  <c r="G118" i="8"/>
  <c r="G130" i="8" s="1"/>
  <c r="AK199" i="8"/>
  <c r="AK155" i="8"/>
  <c r="AK166" i="8"/>
  <c r="M77" i="8"/>
  <c r="L119" i="8"/>
  <c r="L131" i="8" s="1"/>
  <c r="AA187" i="8"/>
  <c r="O157" i="8"/>
  <c r="AA154" i="8"/>
  <c r="AF189" i="8"/>
  <c r="R9" i="8"/>
  <c r="AE55" i="8"/>
  <c r="D85" i="8"/>
  <c r="Z65" i="8"/>
  <c r="C31" i="8"/>
  <c r="B41" i="18" s="1"/>
  <c r="AE43" i="8"/>
  <c r="G86" i="8"/>
  <c r="K200" i="8"/>
  <c r="AF118" i="8"/>
  <c r="Y122" i="8"/>
  <c r="AA118" i="8"/>
  <c r="AA130" i="8" s="1"/>
  <c r="C89" i="8"/>
  <c r="B99" i="18" s="1"/>
  <c r="C180" i="8"/>
  <c r="B190" i="18" s="1"/>
  <c r="G111" i="8"/>
  <c r="AD78" i="8"/>
  <c r="X198" i="8"/>
  <c r="H77" i="8"/>
  <c r="C87" i="18" s="1"/>
  <c r="T121" i="8"/>
  <c r="T133" i="8" s="1"/>
  <c r="P78" i="8"/>
  <c r="AH41" i="8"/>
  <c r="G202" i="8"/>
  <c r="V107" i="8"/>
  <c r="AF107" i="8"/>
  <c r="AF188" i="8"/>
  <c r="T178" i="8"/>
  <c r="C54" i="8"/>
  <c r="B64" i="18" s="1"/>
  <c r="AA65" i="8"/>
  <c r="O56" i="8"/>
  <c r="J56" i="8"/>
  <c r="P143" i="8"/>
  <c r="M76" i="8"/>
  <c r="B157" i="8"/>
  <c r="AG67" i="8"/>
  <c r="G77" i="18" s="1"/>
  <c r="AC55" i="8"/>
  <c r="AH9" i="8"/>
  <c r="T180" i="8"/>
  <c r="B154" i="8"/>
  <c r="T187" i="8"/>
  <c r="AA56" i="8"/>
  <c r="B87" i="8"/>
  <c r="D56" i="8"/>
  <c r="AE157" i="8"/>
  <c r="N119" i="8"/>
  <c r="N131" i="8" s="1"/>
  <c r="G88" i="8"/>
  <c r="N153" i="8"/>
  <c r="B98" i="8"/>
  <c r="AH34" i="8"/>
  <c r="AF179" i="8"/>
  <c r="AI169" i="8"/>
  <c r="Q157" i="8"/>
  <c r="Z108" i="8"/>
  <c r="AK96" i="8"/>
  <c r="T85" i="8"/>
  <c r="E119" i="8"/>
  <c r="R178" i="8"/>
  <c r="D188" i="18" s="1"/>
  <c r="J85" i="8"/>
  <c r="AK187" i="8"/>
  <c r="K166" i="8"/>
  <c r="AL176" i="8"/>
  <c r="H186" i="18" s="1"/>
  <c r="X168" i="8"/>
  <c r="AL189" i="8"/>
  <c r="K190" i="8"/>
  <c r="AJ167" i="8"/>
  <c r="K89" i="8"/>
  <c r="AB42" i="8"/>
  <c r="F52" i="18" s="1"/>
  <c r="C120" i="8"/>
  <c r="U189" i="8"/>
  <c r="AJ76" i="8"/>
  <c r="S74" i="8"/>
  <c r="AF7" i="8"/>
  <c r="H144" i="8"/>
  <c r="C154" i="18" s="1"/>
  <c r="T41" i="8"/>
  <c r="P155" i="8"/>
  <c r="AH65" i="8"/>
  <c r="AG180" i="8"/>
  <c r="G190" i="18" s="1"/>
  <c r="C155" i="8"/>
  <c r="B165" i="18" s="1"/>
  <c r="AF30" i="8"/>
  <c r="J200" i="8"/>
  <c r="U156" i="8"/>
  <c r="B75" i="8"/>
  <c r="W142" i="8"/>
  <c r="E152" i="18" s="1"/>
  <c r="AH108" i="8"/>
  <c r="P97" i="8"/>
  <c r="N168" i="8"/>
  <c r="H145" i="8"/>
  <c r="C155" i="18" s="1"/>
  <c r="AG189" i="8"/>
  <c r="AI76" i="8"/>
  <c r="AK63" i="8"/>
  <c r="Y178" i="8"/>
  <c r="AK177" i="8"/>
  <c r="Q141" i="8"/>
  <c r="AH98" i="8"/>
  <c r="I153" i="8"/>
  <c r="G157" i="8"/>
  <c r="Q156" i="8"/>
  <c r="AD168" i="8"/>
  <c r="W99" i="8"/>
  <c r="E109" i="18" s="1"/>
  <c r="D191" i="8"/>
  <c r="AC200" i="8"/>
  <c r="Y44" i="8"/>
  <c r="L64" i="8"/>
  <c r="W109" i="8"/>
  <c r="E119" i="18" s="1"/>
  <c r="X33" i="8"/>
  <c r="K176" i="8"/>
  <c r="U31" i="8"/>
  <c r="D111" i="8"/>
  <c r="X56" i="8"/>
  <c r="AL190" i="8"/>
  <c r="AJ178" i="8"/>
  <c r="D201" i="8"/>
  <c r="T190" i="8"/>
  <c r="T89" i="8"/>
  <c r="AE118" i="8"/>
  <c r="AE130" i="8" s="1"/>
  <c r="T64" i="8"/>
  <c r="X66" i="8"/>
  <c r="N109" i="8"/>
  <c r="AA178" i="8"/>
  <c r="Z109" i="8"/>
  <c r="F166" i="8"/>
  <c r="E169" i="8"/>
  <c r="E145" i="8"/>
  <c r="F177" i="8"/>
  <c r="G122" i="8"/>
  <c r="E189" i="8"/>
  <c r="T111" i="8"/>
  <c r="AC180" i="8"/>
  <c r="W169" i="8"/>
  <c r="E179" i="18" s="1"/>
  <c r="C100" i="8"/>
  <c r="B110" i="18" s="1"/>
  <c r="W110" i="8"/>
  <c r="E120" i="18" s="1"/>
  <c r="AB199" i="8"/>
  <c r="X107" i="8"/>
  <c r="W33" i="8"/>
  <c r="E43" i="18" s="1"/>
  <c r="J88" i="8"/>
  <c r="AI89" i="8"/>
  <c r="P42" i="8"/>
  <c r="K43" i="8"/>
  <c r="J96" i="8"/>
  <c r="W144" i="8"/>
  <c r="E154" i="18" s="1"/>
  <c r="L75" i="8"/>
  <c r="H6" i="8"/>
  <c r="I56" i="8"/>
  <c r="P191" i="8"/>
  <c r="AH54" i="8"/>
  <c r="F75" i="8"/>
  <c r="S201" i="8"/>
  <c r="W157" i="8"/>
  <c r="E167" i="18" s="1"/>
  <c r="C188" i="8"/>
  <c r="AH30" i="8"/>
  <c r="AD67" i="8"/>
  <c r="I169" i="8"/>
  <c r="AK98" i="8"/>
  <c r="AF77" i="8"/>
  <c r="F118" i="8"/>
  <c r="F130" i="8" s="1"/>
  <c r="K75" i="8"/>
  <c r="Z76" i="8"/>
  <c r="V76" i="8"/>
  <c r="C63" i="8"/>
  <c r="B73" i="18" s="1"/>
  <c r="AJ121" i="8"/>
  <c r="AJ133" i="8" s="1"/>
  <c r="Q44" i="8"/>
  <c r="AJ85" i="8"/>
  <c r="F120" i="8"/>
  <c r="F132" i="8" s="1"/>
  <c r="I122" i="8"/>
  <c r="I134" i="8" s="1"/>
  <c r="X86" i="8"/>
  <c r="V98" i="8"/>
  <c r="AD165" i="8"/>
  <c r="R66" i="8"/>
  <c r="D76" i="18" s="1"/>
  <c r="D157" i="8"/>
  <c r="AB97" i="8"/>
  <c r="F107" i="18" s="1"/>
  <c r="Z120" i="8"/>
  <c r="L99" i="8"/>
  <c r="G169" i="8"/>
  <c r="I41" i="8"/>
  <c r="H121" i="8"/>
  <c r="AA120" i="8"/>
  <c r="S122" i="8"/>
  <c r="S134" i="8" s="1"/>
  <c r="C187" i="8"/>
  <c r="Q153" i="8"/>
  <c r="F189" i="8"/>
  <c r="H107" i="8"/>
  <c r="C117" i="18" s="1"/>
  <c r="AA142" i="8"/>
  <c r="B145" i="8"/>
  <c r="T53" i="8"/>
  <c r="AC85" i="8"/>
  <c r="S145" i="8"/>
  <c r="D143" i="8"/>
  <c r="K154" i="8"/>
  <c r="AK75" i="8"/>
  <c r="W191" i="8"/>
  <c r="K87" i="8"/>
  <c r="M88" i="8"/>
  <c r="AF178" i="8"/>
  <c r="AI144" i="8"/>
  <c r="F165" i="8"/>
  <c r="AF89" i="8"/>
  <c r="AH156" i="8"/>
  <c r="I198" i="8"/>
  <c r="AG119" i="8"/>
  <c r="AG143" i="8"/>
  <c r="G153" i="18" s="1"/>
  <c r="AA10" i="8"/>
  <c r="S178" i="8"/>
  <c r="V154" i="8"/>
  <c r="U202" i="8"/>
  <c r="M168" i="8"/>
  <c r="X30" i="8"/>
  <c r="AH97" i="8"/>
  <c r="AG98" i="8"/>
  <c r="G108" i="18" s="1"/>
  <c r="M144" i="8"/>
  <c r="AE33" i="8"/>
  <c r="AD6" i="8"/>
  <c r="W86" i="8"/>
  <c r="E96" i="18" s="1"/>
  <c r="AJ75" i="8"/>
  <c r="Q99" i="8"/>
  <c r="R120" i="8"/>
  <c r="D31" i="8"/>
  <c r="Z10" i="8"/>
  <c r="S66" i="8"/>
  <c r="W166" i="8"/>
  <c r="E176" i="18" s="1"/>
  <c r="T177" i="8"/>
  <c r="U52" i="8"/>
  <c r="Q107" i="8"/>
  <c r="E98" i="8"/>
  <c r="F7" i="8"/>
  <c r="M33" i="8"/>
  <c r="X97" i="8"/>
  <c r="AC187" i="8"/>
  <c r="S109" i="8"/>
  <c r="C168" i="8"/>
  <c r="B178" i="18" s="1"/>
  <c r="X53" i="8"/>
  <c r="E109" i="8"/>
  <c r="H67" i="8"/>
  <c r="C77" i="18" s="1"/>
  <c r="I88" i="8"/>
  <c r="D178" i="8"/>
  <c r="AG155" i="8"/>
  <c r="G165" i="18" s="1"/>
  <c r="AE99" i="8"/>
  <c r="AG168" i="8"/>
  <c r="G178" i="18" s="1"/>
  <c r="I200" i="8"/>
  <c r="E89" i="8"/>
  <c r="AD109" i="8"/>
  <c r="X18" i="8" a="1"/>
  <c r="AE18" i="8" a="1"/>
  <c r="AF17" i="8" a="1"/>
  <c r="J18" i="8" a="1"/>
  <c r="T18" i="8" a="1"/>
  <c r="AI21" i="8" a="1"/>
  <c r="F19" i="8" a="1"/>
  <c r="P20" i="8" a="1"/>
  <c r="V21" i="8" a="1"/>
  <c r="N17" i="8" a="1"/>
  <c r="T19" i="8" a="1"/>
  <c r="O17" i="8" a="1"/>
  <c r="P17" i="8" a="1"/>
  <c r="V19" i="8" a="1"/>
  <c r="S21" i="8" a="1"/>
  <c r="M21" i="8" a="1"/>
  <c r="AC18" i="8" a="1"/>
  <c r="X21" i="8" a="1"/>
  <c r="AI20" i="8" a="1"/>
  <c r="AD21" i="8" a="1"/>
  <c r="AI18" i="8" a="1"/>
  <c r="J19" i="8" a="1"/>
  <c r="N18" i="8" a="1"/>
  <c r="Q18" i="8" a="1"/>
  <c r="I17" i="8" a="1"/>
  <c r="I21" i="8" a="1"/>
  <c r="AA19" i="8" a="1"/>
  <c r="J20" i="8" a="1"/>
  <c r="L20" i="8" a="1"/>
  <c r="Y18" i="8" a="1"/>
  <c r="V17" i="8" a="1"/>
  <c r="AJ20" i="8" a="1"/>
  <c r="Q19" i="8" a="1"/>
  <c r="AE19" i="8" a="1"/>
  <c r="T17" i="8" a="1"/>
  <c r="Y21" i="8" a="1"/>
  <c r="M20" i="8" a="1"/>
  <c r="K19" i="8" a="1"/>
  <c r="AA17" i="8" a="1"/>
  <c r="AK18" i="8" a="1"/>
  <c r="K18" i="8" a="1"/>
  <c r="K20" i="8" a="1"/>
  <c r="D18" i="8" a="1"/>
  <c r="K17" i="8" a="1"/>
  <c r="Z19" i="8" a="1"/>
  <c r="E17" i="8" a="1"/>
  <c r="U18" i="8" a="1"/>
  <c r="P21" i="8" a="1"/>
  <c r="P19" i="8" a="1"/>
  <c r="U20" i="8" a="1"/>
  <c r="G18" i="8" a="1"/>
  <c r="AF20" i="8" a="1"/>
  <c r="G17" i="8" a="1"/>
  <c r="AE17" i="8" a="1"/>
  <c r="B17" i="8" a="1"/>
  <c r="AC20" i="8" a="1"/>
  <c r="Q21" i="8" a="1"/>
  <c r="B19" i="8" a="1"/>
  <c r="O18" i="8" a="1"/>
  <c r="AF18" i="8" a="1"/>
  <c r="F18" i="8" a="1"/>
  <c r="AC21" i="8" a="1"/>
  <c r="AA21" i="8" a="1"/>
  <c r="Z21" i="8" a="1"/>
  <c r="AK17" i="8" a="1"/>
  <c r="T21" i="8" a="1"/>
  <c r="J21" i="8" a="1"/>
  <c r="X17" i="8" a="1"/>
  <c r="I19" i="8" a="1"/>
  <c r="AC17" i="8" a="1"/>
  <c r="O21" i="8" a="1"/>
  <c r="U19" i="8" a="1"/>
  <c r="AH19" i="8" a="1"/>
  <c r="Q20" i="8" a="1"/>
  <c r="E21" i="8" a="1"/>
  <c r="S19" i="8" a="1"/>
  <c r="E20" i="8" a="1"/>
  <c r="AE21" i="8" a="1"/>
  <c r="AJ18" i="8" a="1"/>
  <c r="Y20" i="8" a="1"/>
  <c r="V18" i="8" a="1"/>
  <c r="K21" i="8" a="1"/>
  <c r="Z18" i="8" a="1"/>
  <c r="M19" i="8" a="1"/>
  <c r="G21" i="8" a="1"/>
  <c r="N19" i="8" a="1"/>
  <c r="N21" i="8" a="1"/>
  <c r="M17" i="8" a="1"/>
  <c r="L17" i="8" a="1"/>
  <c r="B18" i="8" a="1"/>
  <c r="AA18" i="8" a="1"/>
  <c r="U17" i="8" a="1"/>
  <c r="U21" i="8" a="1"/>
  <c r="AD17" i="8" a="1"/>
  <c r="M18" i="8" a="1"/>
  <c r="AF21" i="8" a="1"/>
  <c r="F20" i="8" a="1"/>
  <c r="Z20" i="8" a="1"/>
  <c r="AJ21" i="8" a="1"/>
  <c r="F21" i="8" a="1"/>
  <c r="E18" i="8" a="1"/>
  <c r="AF19" i="8" a="1"/>
  <c r="AH21" i="8" a="1"/>
  <c r="L21" i="8" a="1"/>
  <c r="Y19" i="8" a="1"/>
  <c r="AJ19" i="8" a="1"/>
  <c r="AD18" i="8" a="1"/>
  <c r="AH17" i="8" a="1"/>
  <c r="AK21" i="8" a="1"/>
  <c r="L18" i="8" a="1"/>
  <c r="S20" i="8" a="1"/>
  <c r="D19" i="8" a="1"/>
  <c r="I18" i="8" a="1"/>
  <c r="AI17" i="8" a="1"/>
  <c r="AH18" i="8" a="1"/>
  <c r="P18" i="8" a="1"/>
  <c r="L19" i="8" a="1"/>
  <c r="X19" i="8" a="1"/>
  <c r="AC19" i="8" a="1"/>
  <c r="AK19" i="8" a="1"/>
  <c r="T20" i="8" a="1"/>
  <c r="AI19" i="8" a="1"/>
  <c r="Q17" i="8" a="1"/>
  <c r="AK20" i="8" a="1"/>
  <c r="O20" i="8" a="1"/>
  <c r="J17" i="8" a="1"/>
  <c r="D20" i="8" a="1"/>
  <c r="D17" i="8" a="1"/>
  <c r="B20" i="8" a="1"/>
  <c r="G19" i="8" a="1"/>
  <c r="V20" i="8" a="1"/>
  <c r="N20" i="8" a="1"/>
  <c r="D21" i="8" a="1"/>
  <c r="O19" i="8" a="1"/>
  <c r="Y17" i="8" a="1"/>
  <c r="AJ17" i="8" a="1"/>
  <c r="AD19" i="8" a="1"/>
  <c r="S17" i="8" a="1"/>
  <c r="AE20" i="8" a="1"/>
  <c r="AA20" i="8" a="1"/>
  <c r="I20" i="8" a="1"/>
  <c r="E19" i="8" a="1"/>
  <c r="F17" i="8" a="1"/>
  <c r="G20" i="8" a="1"/>
  <c r="B21" i="8" a="1"/>
  <c r="S18" i="8" a="1"/>
  <c r="Z17" i="8" a="1"/>
  <c r="AD20" i="8" a="1"/>
  <c r="X20" i="8" a="1"/>
  <c r="AH20" i="8" a="1"/>
  <c r="Y134" i="8" l="1"/>
  <c r="AI130" i="8"/>
  <c r="V131" i="8"/>
  <c r="D131" i="8"/>
  <c r="E131" i="8"/>
  <c r="V134" i="8"/>
  <c r="AF130" i="8"/>
  <c r="Z132" i="8"/>
  <c r="K117" i="18"/>
  <c r="N134" i="8"/>
  <c r="Q132" i="8"/>
  <c r="I133" i="8"/>
  <c r="G134" i="8"/>
  <c r="K130" i="8"/>
  <c r="U131" i="8"/>
  <c r="AJ132" i="8"/>
  <c r="K120" i="18"/>
  <c r="AC134" i="8"/>
  <c r="AI132" i="8"/>
  <c r="AD130" i="8"/>
  <c r="AK131" i="8"/>
  <c r="T131" i="8"/>
  <c r="K134" i="8"/>
  <c r="E132" i="8"/>
  <c r="D130" i="8"/>
  <c r="G131" i="8"/>
  <c r="O134" i="8"/>
  <c r="X134" i="8"/>
  <c r="Q131" i="8"/>
  <c r="AF132" i="8"/>
  <c r="M130" i="8"/>
  <c r="AH20" i="8"/>
  <c r="X20" i="8"/>
  <c r="AD20" i="8"/>
  <c r="Z17" i="8"/>
  <c r="S18" i="8"/>
  <c r="B21" i="8"/>
  <c r="G20" i="8"/>
  <c r="F17" i="8"/>
  <c r="E19" i="8"/>
  <c r="I20" i="8"/>
  <c r="AA20" i="8"/>
  <c r="AE20" i="8"/>
  <c r="S17" i="8"/>
  <c r="AD19" i="8"/>
  <c r="AJ17" i="8"/>
  <c r="Y17" i="8"/>
  <c r="O19" i="8"/>
  <c r="D21" i="8"/>
  <c r="N20" i="8"/>
  <c r="V20" i="8"/>
  <c r="G19" i="8"/>
  <c r="B20" i="8"/>
  <c r="D17" i="8"/>
  <c r="D20" i="8"/>
  <c r="J17" i="8"/>
  <c r="O20" i="8"/>
  <c r="AK20" i="8"/>
  <c r="Q17" i="8"/>
  <c r="AI19" i="8"/>
  <c r="T20" i="8"/>
  <c r="AK19" i="8"/>
  <c r="AC19" i="8"/>
  <c r="X19" i="8"/>
  <c r="L19" i="8"/>
  <c r="P18" i="8"/>
  <c r="AH18" i="8"/>
  <c r="AI17" i="8"/>
  <c r="I18" i="8"/>
  <c r="D19" i="8"/>
  <c r="S20" i="8"/>
  <c r="L18" i="8"/>
  <c r="AK21" i="8"/>
  <c r="AH17" i="8"/>
  <c r="AD18" i="8"/>
  <c r="AJ19" i="8"/>
  <c r="Y19" i="8"/>
  <c r="L21" i="8"/>
  <c r="AH21" i="8"/>
  <c r="AF19" i="8"/>
  <c r="E18" i="8"/>
  <c r="F21" i="8"/>
  <c r="AJ21" i="8"/>
  <c r="Z20" i="8"/>
  <c r="F20" i="8"/>
  <c r="AF21" i="8"/>
  <c r="M18" i="8"/>
  <c r="AD17" i="8"/>
  <c r="U21" i="8"/>
  <c r="U17" i="8"/>
  <c r="AA18" i="8"/>
  <c r="B18" i="8"/>
  <c r="L17" i="8"/>
  <c r="M17" i="8"/>
  <c r="N21" i="8"/>
  <c r="N19" i="8"/>
  <c r="G21" i="8"/>
  <c r="M19" i="8"/>
  <c r="Z18" i="8"/>
  <c r="K21" i="8"/>
  <c r="V18" i="8"/>
  <c r="Y20" i="8"/>
  <c r="AJ18" i="8"/>
  <c r="AE21" i="8"/>
  <c r="E20" i="8"/>
  <c r="S19" i="8"/>
  <c r="E21" i="8"/>
  <c r="Q20" i="8"/>
  <c r="AH19" i="8"/>
  <c r="U19" i="8"/>
  <c r="O21" i="8"/>
  <c r="AC17" i="8"/>
  <c r="I19" i="8"/>
  <c r="X17" i="8"/>
  <c r="J21" i="8"/>
  <c r="T21" i="8"/>
  <c r="AK17" i="8"/>
  <c r="Z21" i="8"/>
  <c r="AA21" i="8"/>
  <c r="AC21" i="8"/>
  <c r="F18" i="8"/>
  <c r="AF18" i="8"/>
  <c r="O18" i="8"/>
  <c r="B19" i="8"/>
  <c r="Q21" i="8"/>
  <c r="AC20" i="8"/>
  <c r="B17" i="8"/>
  <c r="AE17" i="8"/>
  <c r="G17" i="8"/>
  <c r="AF20" i="8"/>
  <c r="G18" i="8"/>
  <c r="U20" i="8"/>
  <c r="P19" i="8"/>
  <c r="P21" i="8"/>
  <c r="U18" i="8"/>
  <c r="E17" i="8"/>
  <c r="Z19" i="8"/>
  <c r="K17" i="8"/>
  <c r="D18" i="8"/>
  <c r="K20" i="8"/>
  <c r="K18" i="8"/>
  <c r="AK18" i="8"/>
  <c r="AA17" i="8"/>
  <c r="K19" i="8"/>
  <c r="M20" i="8"/>
  <c r="Y21" i="8"/>
  <c r="T17" i="8"/>
  <c r="AE19" i="8"/>
  <c r="Q19" i="8"/>
  <c r="AJ20" i="8"/>
  <c r="V17" i="8"/>
  <c r="Y18" i="8"/>
  <c r="L20" i="8"/>
  <c r="J20" i="8"/>
  <c r="AA19" i="8"/>
  <c r="I21" i="8"/>
  <c r="I17" i="8"/>
  <c r="Q18" i="8"/>
  <c r="N18" i="8"/>
  <c r="J19" i="8"/>
  <c r="AI18" i="8"/>
  <c r="AD21" i="8"/>
  <c r="AI20" i="8"/>
  <c r="X21" i="8"/>
  <c r="AC18" i="8"/>
  <c r="M21" i="8"/>
  <c r="S21" i="8"/>
  <c r="V19" i="8"/>
  <c r="P17" i="8"/>
  <c r="O17" i="8"/>
  <c r="T19" i="8"/>
  <c r="N17" i="8"/>
  <c r="V21" i="8"/>
  <c r="P20" i="8"/>
  <c r="F19" i="8"/>
  <c r="AI21" i="8"/>
  <c r="T18" i="8"/>
  <c r="J18" i="8"/>
  <c r="AF17" i="8"/>
  <c r="AE18" i="8"/>
  <c r="X18" i="8"/>
  <c r="AB130" i="8"/>
  <c r="F140" i="18" s="1"/>
  <c r="F128" i="18"/>
  <c r="AJ134" i="8"/>
  <c r="H6" i="18"/>
  <c r="E8" i="18"/>
  <c r="F7" i="18"/>
  <c r="H132" i="18"/>
  <c r="AL134" i="8"/>
  <c r="H144" i="18" s="1"/>
  <c r="G6" i="18"/>
  <c r="AE133" i="8"/>
  <c r="J130" i="8"/>
  <c r="G130" i="18"/>
  <c r="AG132" i="8"/>
  <c r="G142" i="18" s="1"/>
  <c r="H9" i="18"/>
  <c r="AH132" i="8"/>
  <c r="AD133" i="8"/>
  <c r="W134" i="8"/>
  <c r="E144" i="18" s="1"/>
  <c r="E132" i="18"/>
  <c r="H131" i="8"/>
  <c r="C141" i="18" s="1"/>
  <c r="C129" i="18"/>
  <c r="N132" i="8"/>
  <c r="H10" i="18"/>
  <c r="W131" i="8"/>
  <c r="E141" i="18" s="1"/>
  <c r="E129" i="18"/>
  <c r="AD131" i="8"/>
  <c r="D131" i="18"/>
  <c r="R133" i="8"/>
  <c r="D143" i="18" s="1"/>
  <c r="AC130" i="8"/>
  <c r="AL130" i="8"/>
  <c r="H140" i="18" s="1"/>
  <c r="H128" i="18"/>
  <c r="F129" i="18"/>
  <c r="AB131" i="8"/>
  <c r="F141" i="18" s="1"/>
  <c r="AK133" i="8"/>
  <c r="C9" i="18"/>
  <c r="E133" i="8"/>
  <c r="E134" i="8"/>
  <c r="D134" i="8"/>
  <c r="AJ130" i="8"/>
  <c r="Z131" i="8"/>
  <c r="F8" i="18"/>
  <c r="Y133" i="8"/>
  <c r="G133" i="8"/>
  <c r="I132" i="8"/>
  <c r="K118" i="18"/>
  <c r="E9" i="18"/>
  <c r="E130" i="18"/>
  <c r="W132" i="8"/>
  <c r="E142" i="18" s="1"/>
  <c r="S133" i="8"/>
  <c r="I131" i="8"/>
  <c r="G10" i="18"/>
  <c r="AH130" i="8"/>
  <c r="Z134" i="8"/>
  <c r="K132" i="8"/>
  <c r="AH133" i="8"/>
  <c r="E128" i="18"/>
  <c r="W130" i="8"/>
  <c r="E140" i="18" s="1"/>
  <c r="D6" i="18"/>
  <c r="V130" i="8"/>
  <c r="G131" i="18"/>
  <c r="AG133" i="8"/>
  <c r="G143" i="18" s="1"/>
  <c r="D8" i="18"/>
  <c r="F9" i="18"/>
  <c r="H129" i="18"/>
  <c r="AL131" i="8"/>
  <c r="H141" i="18" s="1"/>
  <c r="B6" i="18"/>
  <c r="M131" i="8"/>
  <c r="G128" i="18"/>
  <c r="AG130" i="8"/>
  <c r="G140" i="18" s="1"/>
  <c r="F131" i="8"/>
  <c r="K131" i="8"/>
  <c r="S130" i="8"/>
  <c r="AC133" i="8"/>
  <c r="C10" i="18"/>
  <c r="AE132" i="8"/>
  <c r="D132" i="8"/>
  <c r="C7" i="18"/>
  <c r="F132" i="18"/>
  <c r="AB134" i="8"/>
  <c r="F144" i="18" s="1"/>
  <c r="E7" i="18"/>
  <c r="H8" i="18"/>
  <c r="G9" i="18"/>
  <c r="F134" i="8"/>
  <c r="V132" i="8"/>
  <c r="AA134" i="8"/>
  <c r="Q133" i="8"/>
  <c r="B8" i="18"/>
  <c r="D7" i="18"/>
  <c r="D129" i="18"/>
  <c r="R131" i="8"/>
  <c r="D141" i="18" s="1"/>
  <c r="H7" i="18"/>
  <c r="AA132" i="8"/>
  <c r="AD132" i="8"/>
  <c r="AB132" i="8"/>
  <c r="F142" i="18" s="1"/>
  <c r="F130" i="18"/>
  <c r="Q134" i="8"/>
  <c r="D10" i="18"/>
  <c r="B131" i="18"/>
  <c r="C133" i="8"/>
  <c r="B143" i="18" s="1"/>
  <c r="T132" i="8"/>
  <c r="AK134" i="8"/>
  <c r="AI133" i="8"/>
  <c r="N133" i="8"/>
  <c r="B128" i="18"/>
  <c r="C130" i="8"/>
  <c r="B140" i="18" s="1"/>
  <c r="AF134" i="8"/>
  <c r="S132" i="8"/>
  <c r="B129" i="18"/>
  <c r="C131" i="8"/>
  <c r="B141" i="18" s="1"/>
  <c r="O132" i="8"/>
  <c r="AE134" i="8"/>
  <c r="G7" i="18"/>
  <c r="AH131" i="8"/>
  <c r="E131" i="18"/>
  <c r="W133" i="8"/>
  <c r="E143" i="18" s="1"/>
  <c r="AC132" i="8"/>
  <c r="B7" i="18"/>
  <c r="B9" i="18"/>
  <c r="B132" i="18"/>
  <c r="C134" i="8"/>
  <c r="B144" i="18" s="1"/>
  <c r="C8" i="18"/>
  <c r="U133" i="8"/>
  <c r="M132" i="8"/>
  <c r="L132" i="8"/>
  <c r="B10" i="18"/>
  <c r="X130" i="8"/>
  <c r="F131" i="18"/>
  <c r="AB133" i="8"/>
  <c r="F143" i="18" s="1"/>
  <c r="Z133" i="8"/>
  <c r="R130" i="8"/>
  <c r="D140" i="18" s="1"/>
  <c r="D128" i="18"/>
  <c r="P133" i="8"/>
  <c r="AF131" i="8"/>
  <c r="C132" i="18"/>
  <c r="H134" i="8"/>
  <c r="C144" i="18" s="1"/>
  <c r="AK130" i="8"/>
  <c r="AL133" i="8"/>
  <c r="H143" i="18" s="1"/>
  <c r="H131" i="18"/>
  <c r="Z130" i="8"/>
  <c r="T134" i="8"/>
  <c r="S131" i="8"/>
  <c r="C132" i="8"/>
  <c r="B142" i="18" s="1"/>
  <c r="B130" i="18"/>
  <c r="D9" i="18"/>
  <c r="F10" i="18"/>
  <c r="E10" i="18"/>
  <c r="F6" i="18"/>
  <c r="R132" i="8"/>
  <c r="D142" i="18" s="1"/>
  <c r="D130" i="18"/>
  <c r="AG131" i="8"/>
  <c r="G141" i="18" s="1"/>
  <c r="G129" i="18"/>
  <c r="H133" i="8"/>
  <c r="C143" i="18" s="1"/>
  <c r="C131" i="18"/>
  <c r="C6" i="18"/>
  <c r="O130" i="8"/>
  <c r="L133" i="8"/>
  <c r="N130" i="8"/>
  <c r="G132" i="8"/>
  <c r="E6" i="18"/>
  <c r="G132" i="18"/>
  <c r="AG134" i="8"/>
  <c r="G144" i="18" s="1"/>
  <c r="C128" i="18"/>
  <c r="H130" i="8"/>
  <c r="C140" i="18" s="1"/>
  <c r="J132" i="8"/>
  <c r="E130" i="8"/>
  <c r="AK132" i="8"/>
  <c r="C130" i="18"/>
  <c r="H132" i="8"/>
  <c r="C142" i="18" s="1"/>
  <c r="G8" i="18"/>
  <c r="Q130" i="8"/>
  <c r="O131" i="8"/>
  <c r="K119" i="18"/>
  <c r="H130" i="18"/>
  <c r="AL132" i="8"/>
  <c r="H142" i="18" s="1"/>
  <c r="R134" i="8"/>
  <c r="D144" i="18" s="1"/>
  <c r="D132" i="18"/>
  <c r="AL20" i="8" a="1"/>
  <c r="AL21" i="8" a="1"/>
  <c r="AB20" i="8" a="1"/>
  <c r="AG20" i="8" a="1"/>
  <c r="R18" i="8" a="1"/>
  <c r="R20" i="8" a="1"/>
  <c r="C18" i="8" a="1"/>
  <c r="AL17" i="8" a="1"/>
  <c r="AG17" i="8" a="1"/>
  <c r="AG21" i="8" a="1"/>
  <c r="R17" i="8" a="1"/>
  <c r="H18" i="8" a="1"/>
  <c r="W20" i="8" a="1"/>
  <c r="C20" i="8" a="1"/>
  <c r="W21" i="8" a="1"/>
  <c r="AB19" i="8" a="1"/>
  <c r="W18" i="8" a="1"/>
  <c r="AL18" i="8" a="1"/>
  <c r="W17" i="8" a="1"/>
  <c r="AG19" i="8" a="1"/>
  <c r="AG18" i="8" a="1"/>
  <c r="AB21" i="8" a="1"/>
  <c r="C21" i="8" a="1"/>
  <c r="H19" i="8" a="1"/>
  <c r="AB17" i="8" a="1"/>
  <c r="W19" i="8" a="1"/>
  <c r="C17" i="8" a="1"/>
  <c r="R21" i="8" a="1"/>
  <c r="H21" i="8" a="1"/>
  <c r="AB18" i="8" a="1"/>
  <c r="H20" i="8" a="1"/>
  <c r="R19" i="8" a="1"/>
  <c r="AL19" i="8" a="1"/>
  <c r="C19" i="8" a="1"/>
  <c r="H17" i="8" a="1"/>
  <c r="J132" i="18" l="1"/>
  <c r="J129" i="18"/>
  <c r="H17" i="8"/>
  <c r="C17" i="18" s="1"/>
  <c r="C19" i="8"/>
  <c r="B19" i="18" s="1"/>
  <c r="AL19" i="8"/>
  <c r="H19" i="18" s="1"/>
  <c r="R19" i="8"/>
  <c r="D19" i="18" s="1"/>
  <c r="H20" i="8"/>
  <c r="C20" i="18" s="1"/>
  <c r="AB18" i="8"/>
  <c r="F18" i="18" s="1"/>
  <c r="H21" i="8"/>
  <c r="C21" i="18" s="1"/>
  <c r="R21" i="8"/>
  <c r="D21" i="18" s="1"/>
  <c r="C17" i="8"/>
  <c r="B17" i="18" s="1"/>
  <c r="W19" i="8"/>
  <c r="E19" i="18" s="1"/>
  <c r="AB17" i="8"/>
  <c r="F17" i="18" s="1"/>
  <c r="H19" i="8"/>
  <c r="C19" i="18" s="1"/>
  <c r="C21" i="8"/>
  <c r="B21" i="18" s="1"/>
  <c r="AB21" i="8"/>
  <c r="F21" i="18" s="1"/>
  <c r="AG18" i="8"/>
  <c r="G18" i="18" s="1"/>
  <c r="AG19" i="8"/>
  <c r="G19" i="18" s="1"/>
  <c r="W17" i="8"/>
  <c r="E17" i="18" s="1"/>
  <c r="AL18" i="8"/>
  <c r="H18" i="18" s="1"/>
  <c r="W18" i="8"/>
  <c r="E18" i="18" s="1"/>
  <c r="AB19" i="8"/>
  <c r="F19" i="18" s="1"/>
  <c r="W21" i="8"/>
  <c r="E21" i="18" s="1"/>
  <c r="C20" i="8"/>
  <c r="B20" i="18" s="1"/>
  <c r="W20" i="8"/>
  <c r="E20" i="18" s="1"/>
  <c r="H18" i="8"/>
  <c r="C18" i="18" s="1"/>
  <c r="R17" i="8"/>
  <c r="D17" i="18" s="1"/>
  <c r="AG21" i="8"/>
  <c r="G21" i="18" s="1"/>
  <c r="AG17" i="8"/>
  <c r="G17" i="18" s="1"/>
  <c r="AL17" i="8"/>
  <c r="H17" i="18" s="1"/>
  <c r="C18" i="8"/>
  <c r="B18" i="18" s="1"/>
  <c r="R20" i="8"/>
  <c r="D20" i="18" s="1"/>
  <c r="R18" i="8"/>
  <c r="D18" i="18" s="1"/>
  <c r="AG20" i="8"/>
  <c r="G20" i="18" s="1"/>
  <c r="AB20" i="8"/>
  <c r="F20" i="18" s="1"/>
  <c r="AL21" i="8"/>
  <c r="H21" i="18" s="1"/>
  <c r="AL20" i="8"/>
  <c r="H20" i="18" s="1"/>
  <c r="J128" i="18"/>
  <c r="J131" i="18"/>
  <c r="J13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<sst xmlns="http://schemas.openxmlformats.org/spreadsheetml/2006/main" count="4321" uniqueCount="300">
  <si>
    <t>Fleet Development Model</t>
  </si>
  <si>
    <t xml:space="preserve">New passenger car registrations </t>
  </si>
  <si>
    <t>Total New Registrations</t>
  </si>
  <si>
    <t>Fleet Stock Development</t>
  </si>
  <si>
    <t>Total Vehicles</t>
  </si>
  <si>
    <t>Fleet Stock Development %</t>
  </si>
  <si>
    <t>Age progressions</t>
  </si>
  <si>
    <t>Weigthed Age Progression</t>
  </si>
  <si>
    <t>Average Age</t>
  </si>
  <si>
    <t>Energy and CO2 Emissions</t>
  </si>
  <si>
    <t>Fuel</t>
  </si>
  <si>
    <t>Mileage [million km]</t>
  </si>
  <si>
    <t>Total Petrol</t>
  </si>
  <si>
    <t>Total Diesel</t>
  </si>
  <si>
    <t>Total</t>
  </si>
  <si>
    <t>Total Consumption [TWh]</t>
  </si>
  <si>
    <t>Total Consumption [Million Liters]</t>
  </si>
  <si>
    <t>Total Consumption [Million Kilogramm]</t>
  </si>
  <si>
    <t>CO2 Emissions [Million Tons]</t>
  </si>
  <si>
    <t>Electricity</t>
  </si>
  <si>
    <t>Total PHEV</t>
  </si>
  <si>
    <t>Total BEV</t>
  </si>
  <si>
    <t>Average Mileage [km]</t>
  </si>
  <si>
    <t>Total Consumption [Million Liters or Kilogramm]</t>
  </si>
  <si>
    <t>CO2 Emissions</t>
  </si>
  <si>
    <t>CO2 Emissions Intensity [gCO2/km]</t>
  </si>
  <si>
    <t>Car Density</t>
  </si>
  <si>
    <t>Fuel Consumption by age in 2020</t>
  </si>
  <si>
    <t>Respective Year</t>
  </si>
  <si>
    <t>Petrol</t>
  </si>
  <si>
    <t>Diesel</t>
  </si>
  <si>
    <t>BEV</t>
  </si>
  <si>
    <t>Petrol HEV</t>
  </si>
  <si>
    <t>Petrol PHEV</t>
  </si>
  <si>
    <t>Diesel HEV</t>
  </si>
  <si>
    <t>Diesel PHEV</t>
  </si>
  <si>
    <t>CNG</t>
  </si>
  <si>
    <t>LPG</t>
  </si>
  <si>
    <t>FCEV</t>
  </si>
  <si>
    <t>Empty1</t>
  </si>
  <si>
    <t>Empty2</t>
  </si>
  <si>
    <t>Climate goals</t>
  </si>
  <si>
    <t xml:space="preserve">Jahresemissionsgesamtmenge
in Millionen Tonnen CO2-
Äquivalent </t>
  </si>
  <si>
    <t>Year</t>
  </si>
  <si>
    <t>https://dserver.bundestag.de/btd/20/082/2008290.pdf</t>
  </si>
  <si>
    <t>davon verkehr</t>
  </si>
  <si>
    <t>https://www.bmwk.de/Redaktion/DE/Pressemitteilungen/2024/03/20240315-deutschland-bei-klimazielen-2030-erstmals-auf-kurs.html</t>
  </si>
  <si>
    <t>https://dserver.bundestag.de/btd/20/111/2011183.pdf</t>
  </si>
  <si>
    <t>S100</t>
  </si>
  <si>
    <t>L100</t>
  </si>
  <si>
    <t>New Registrations BEV</t>
  </si>
  <si>
    <t>S80</t>
  </si>
  <si>
    <t>D100</t>
  </si>
  <si>
    <t>Auswertung</t>
  </si>
  <si>
    <t>Linear100</t>
  </si>
  <si>
    <t>Total Consumption TWh</t>
  </si>
  <si>
    <t>Petrol ICE</t>
  </si>
  <si>
    <t>Diesel ICE</t>
  </si>
  <si>
    <t>Energy</t>
  </si>
  <si>
    <t>Total Mileage</t>
  </si>
  <si>
    <t>Calculated</t>
  </si>
  <si>
    <t>Relative - Calculated</t>
  </si>
  <si>
    <t>Average Consumption kWh100km</t>
  </si>
  <si>
    <t>CO2 Emissions [MT]</t>
  </si>
  <si>
    <t>All</t>
  </si>
  <si>
    <t>Car density per 1000 habitans</t>
  </si>
  <si>
    <t>Mio.</t>
  </si>
  <si>
    <t>Benzin</t>
  </si>
  <si>
    <t>Gasantrieb</t>
  </si>
  <si>
    <t>Plug-in-Hybrid</t>
  </si>
  <si>
    <t>Brennstoffzelle</t>
  </si>
  <si>
    <t>Batterie</t>
  </si>
  <si>
    <t>Verkehr</t>
  </si>
  <si>
    <t>Fleet Development BEV</t>
  </si>
  <si>
    <t>SKN-Agora-KNDE2045</t>
  </si>
  <si>
    <t>Anmerkungen</t>
  </si>
  <si>
    <t>Summe</t>
  </si>
  <si>
    <t>BDI - Klimapfade 2.0 Zielpfad</t>
  </si>
  <si>
    <t xml:space="preserve">dena - KN100 </t>
  </si>
  <si>
    <t>BMWK - LFS TN-Strom</t>
  </si>
  <si>
    <t>Ariadne - REMIND-Mix</t>
  </si>
  <si>
    <t>Ariadne - REMod-Mix</t>
  </si>
  <si>
    <t>Ariadne - TIMES PanEU-Mix</t>
  </si>
  <si>
    <t>Ariadne - DLR-Mix</t>
  </si>
  <si>
    <t>s.o.</t>
  </si>
  <si>
    <t>Pkw-Bestandsstruktur nach Antriebstechnologie</t>
  </si>
  <si>
    <t>inkl. Diesel Hybrid (&lt; 1 Mio. im Zeitverlauf)</t>
  </si>
  <si>
    <t>inkl. Benzin Hybrid (&lt; 1 Mio. im Zeitverlauf)</t>
  </si>
  <si>
    <t>Summe aller Verbrenner</t>
  </si>
  <si>
    <t>Our Study S100</t>
  </si>
  <si>
    <t>e</t>
  </si>
  <si>
    <t>f</t>
  </si>
  <si>
    <t>h</t>
  </si>
  <si>
    <t>i</t>
  </si>
  <si>
    <t>j</t>
  </si>
  <si>
    <t>ICE</t>
  </si>
  <si>
    <t>PHEV</t>
  </si>
  <si>
    <t>This Study - S100</t>
  </si>
  <si>
    <t>Total Fleet</t>
  </si>
  <si>
    <t>Total Energy Demand</t>
  </si>
  <si>
    <t>Average Consumption kWh/100km</t>
  </si>
  <si>
    <t>H</t>
  </si>
  <si>
    <t>Total Petrol million liters</t>
  </si>
  <si>
    <t>Total Diesel million liters</t>
  </si>
  <si>
    <t>Petrol Diesel Demand</t>
  </si>
  <si>
    <t>Max</t>
  </si>
  <si>
    <t>1 Quartil</t>
  </si>
  <si>
    <t>2 Quartil</t>
  </si>
  <si>
    <t>3 Quartil</t>
  </si>
  <si>
    <t>min</t>
  </si>
  <si>
    <t>Share S100 of total</t>
  </si>
  <si>
    <t>Share S80 of total</t>
  </si>
  <si>
    <t>CO2 Emissions - accumulated from 2020</t>
  </si>
  <si>
    <t>CO2_Elec</t>
  </si>
  <si>
    <t>Transport power in km/year by age</t>
  </si>
  <si>
    <t>Oldtimer</t>
  </si>
  <si>
    <t>S100_CO2</t>
  </si>
  <si>
    <t>https://ec.europa.eu/eurostat/databrowser/view/ENV_AIR_GGE__custom_1256039/bookmark/table?lang=de&amp;bookmarkId=1ffd5837-18ba-4e68-9634-1eaf2d6d4023</t>
  </si>
  <si>
    <t xml:space="preserve">Total Transport </t>
  </si>
  <si>
    <t>Cars</t>
  </si>
  <si>
    <t>LDV</t>
  </si>
  <si>
    <t>HDV and Buses</t>
  </si>
  <si>
    <t>Motorcycles</t>
  </si>
  <si>
    <t>Others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</si>
  <si>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</si>
  <si>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</si>
  <si>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</si>
  <si>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</si>
  <si>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</si>
  <si>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</si>
  <si>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</si>
  <si>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</si>
  <si>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</si>
  <si>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</si>
  <si>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</si>
  <si>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</si>
  <si>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</si>
  <si>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</si>
  <si>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</si>
  <si>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</si>
  <si>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</si>
  <si>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</si>
  <si>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</si>
  <si>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</si>
  <si>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</si>
  <si>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</si>
  <si>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</si>
  <si>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</si>
  <si>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</si>
  <si>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</si>
  <si>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</si>
  <si>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</si>
  <si>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</si>
  <si>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</si>
  <si>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</si>
  <si>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</si>
  <si>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</si>
  <si>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r</t>
  </si>
  <si>
    <t>w</t>
  </si>
  <si>
    <t>ab</t>
  </si>
  <si>
    <t>ag</t>
  </si>
  <si>
    <t>al</t>
  </si>
  <si>
    <t>c</t>
  </si>
  <si>
    <t>THG Eurostat</t>
  </si>
  <si>
    <t>Difference</t>
  </si>
  <si>
    <t>Energy Demand</t>
  </si>
  <si>
    <t>T45-Strom</t>
  </si>
  <si>
    <t>T45-H2</t>
  </si>
  <si>
    <t>T45-PTG/PTL</t>
  </si>
  <si>
    <t>O45-Strom</t>
  </si>
  <si>
    <t>O45-H2</t>
  </si>
  <si>
    <t>Gas</t>
  </si>
  <si>
    <t>H2</t>
  </si>
  <si>
    <t>Base year</t>
  </si>
  <si>
    <t>Sum</t>
  </si>
  <si>
    <t>S100 share</t>
  </si>
  <si>
    <t>S80 share</t>
  </si>
  <si>
    <t>S100_CO2 share</t>
  </si>
  <si>
    <t>Treibhausgasemissionen nach Quellsektor [env_air_gge__custom_1256039]</t>
  </si>
  <si>
    <t>Produktseite öffnen</t>
  </si>
  <si>
    <t>Im Datenbrowser öffnen</t>
  </si>
  <si>
    <t xml:space="preserve">Beschreibung: </t>
  </si>
  <si>
    <t>-</t>
  </si>
  <si>
    <t xml:space="preserve">Letzte Änderung der Daten: </t>
  </si>
  <si>
    <t>18/04/2024 11:00</t>
  </si>
  <si>
    <t xml:space="preserve">Letzte Änderung der Datenstruktur: </t>
  </si>
  <si>
    <t>Institutionelle Quelle(n)</t>
  </si>
  <si>
    <t>Europäische Umweltagentur (EUA)</t>
  </si>
  <si>
    <t>Inhalt</t>
  </si>
  <si>
    <t>Zeitliche Frequenz</t>
  </si>
  <si>
    <t>Maßeinheit</t>
  </si>
  <si>
    <t>Luftschadstoffe und Treibhausgasemissionen</t>
  </si>
  <si>
    <t>Quellsektoren für Treibhausgasemissionen (Gemeinsames Berichtsformat, UNFCCC)</t>
  </si>
  <si>
    <t>Blatt 1</t>
  </si>
  <si>
    <t>Jährlich</t>
  </si>
  <si>
    <t>Millionen Tonnen</t>
  </si>
  <si>
    <t>Kohlendioxid</t>
  </si>
  <si>
    <t>Verbrennung von Brennstoffen im Straßenverkehr</t>
  </si>
  <si>
    <t>Blatt 2</t>
  </si>
  <si>
    <t>Verbrennung von Treibstoffen durch PKW</t>
  </si>
  <si>
    <t>Blatt 3</t>
  </si>
  <si>
    <t>Verbrennung von Treibstoffen durch leichte Nutzfahrzeuge</t>
  </si>
  <si>
    <t>Blatt 4</t>
  </si>
  <si>
    <t>Verbrennung von Treibstoffen durch Schwerlastwagen und Busse</t>
  </si>
  <si>
    <t>Blatt 5</t>
  </si>
  <si>
    <t>Verbrennung von Treibstoffen durch Motorräder</t>
  </si>
  <si>
    <t>Blatt 6</t>
  </si>
  <si>
    <t>Verbrennung von Treibstoffen durch andere Straßenverkehrsmittel</t>
  </si>
  <si>
    <t>Cars share</t>
  </si>
  <si>
    <t>2023¹</t>
  </si>
  <si>
    <t>2030²</t>
  </si>
  <si>
    <t>Industry</t>
  </si>
  <si>
    <t>Buildings</t>
  </si>
  <si>
    <t>Transport</t>
  </si>
  <si>
    <t>Agriculture</t>
  </si>
  <si>
    <t>Waste management and others</t>
  </si>
  <si>
    <t>https://www.statista.com/statistics/989361/annual-greenhouse-gas-emissions-by-sector-germany/</t>
  </si>
  <si>
    <t>New registrations - ramp-up curves for passenger car drives</t>
  </si>
  <si>
    <t>Define, here by trend lines and combustion engine out as of 2035</t>
  </si>
  <si>
    <t>Source:</t>
  </si>
  <si>
    <t>KBA Datasets</t>
  </si>
  <si>
    <t>Sheet</t>
  </si>
  <si>
    <t>Description</t>
  </si>
  <si>
    <t>Comparison</t>
  </si>
  <si>
    <t>Other Studies</t>
  </si>
  <si>
    <t>Results</t>
  </si>
  <si>
    <t>Results_short</t>
  </si>
  <si>
    <t>Total Consumption</t>
  </si>
  <si>
    <t>Transport Power</t>
  </si>
  <si>
    <t>S100_Results</t>
  </si>
  <si>
    <t>S100 Inputs</t>
  </si>
  <si>
    <t>L100_CO2</t>
  </si>
  <si>
    <t>S80_CO2</t>
  </si>
  <si>
    <t>D100_CO2</t>
  </si>
  <si>
    <t>Linear100_CO2</t>
  </si>
  <si>
    <t>Input_Mileage</t>
  </si>
  <si>
    <t>Input SR</t>
  </si>
  <si>
    <t>Comparison of scenarios results</t>
  </si>
  <si>
    <t>Comparison of S100 scenario with other studies</t>
  </si>
  <si>
    <t>Results of all scenarios by type</t>
  </si>
  <si>
    <t>Results of all scenarios by type for certain years</t>
  </si>
  <si>
    <t>Results of Total Consumption</t>
  </si>
  <si>
    <t>Results of Total Transport Power</t>
  </si>
  <si>
    <t xml:space="preserve">GHG emissions by sector Germany </t>
  </si>
  <si>
    <t>GHG emissions of transport in relation of Germany´s climate goals</t>
  </si>
  <si>
    <t xml:space="preserve">GHG emissions of transport sector Germany </t>
  </si>
  <si>
    <t>Scenario results, not containing CO2 emissions of electricity</t>
  </si>
  <si>
    <t>Graphics of scenario results, not containing CO2 emissions of electricity</t>
  </si>
  <si>
    <t>Scenario results, containing CO2 emissions of electricity</t>
  </si>
  <si>
    <t>Input transport power of the model</t>
  </si>
  <si>
    <t>Input developed survival rate (preprocessing)</t>
  </si>
  <si>
    <t>GHG Total Germany</t>
  </si>
  <si>
    <t>GHG Transport Germany</t>
  </si>
  <si>
    <t>GHG Context Germany</t>
  </si>
  <si>
    <t>Supplementary Material Results Comparison</t>
  </si>
  <si>
    <t>Paper</t>
  </si>
  <si>
    <t>Authors</t>
  </si>
  <si>
    <t>Greenhouse gas emissions in the European Union 1990-2022, by sector</t>
  </si>
  <si>
    <t>Annual greenhouse gas emissions in the European Union (EU-27) from 1990 to 2022, by sector (in million metric tons of CO₂ equivalent)</t>
  </si>
  <si>
    <t>Energy supply</t>
  </si>
  <si>
    <t>Domestic transportation</t>
  </si>
  <si>
    <t>Residential/commercial</t>
  </si>
  <si>
    <t>International shipping</t>
  </si>
  <si>
    <t>International aviation</t>
  </si>
  <si>
    <t>Waste</t>
  </si>
  <si>
    <t>Other combustion</t>
  </si>
  <si>
    <t>Access data</t>
  </si>
  <si>
    <t>ID</t>
  </si>
  <si>
    <t>1171183</t>
  </si>
  <si>
    <t xml:space="preserve"> Greenhouse gas emissions in the European Union have decreased across most sectors since 1990, with the exception of transportation. In 2022, EU-27 domestic transportation emissions amounted to 803 MtCO₂e – nearly 20 percent higher than they were in 1990. Meanwhile, emissions from energy supply, the largest source of EU-27 emissions, have fallen by approximately 43 percent since 1990. The reduction in energy supply emissions is one of the main factors for EU-27 annual net GHG emissions falling by more than 30 percent, relative to 1990 levels. </t>
  </si>
  <si>
    <t xml:space="preserve">Industry </t>
  </si>
  <si>
    <t>Waste and others</t>
  </si>
  <si>
    <t>% Transport</t>
  </si>
  <si>
    <t>Carbon dioxide emissions from road transportation in the European Union (EU-27) from 1990 to 2022, by transport mode (in million metric tons)</t>
  </si>
  <si>
    <t>Heavy-duty trucks &amp; buses</t>
  </si>
  <si>
    <t>Light-duty trucks</t>
  </si>
  <si>
    <t>Other road transportation</t>
  </si>
  <si>
    <t>HDV &amp; Buses</t>
  </si>
  <si>
    <t>Other</t>
  </si>
  <si>
    <t>Statistic as Excel data file</t>
  </si>
  <si>
    <t>1236763</t>
  </si>
  <si>
    <t xml:space="preserve"> Cars are consistently the biggest source of road transportation emissions in the European Union. In 2022, passenger cars in the EU emitted 447 million metric tons of carbon dioxide (MtCO₂), an increase of roughly four percent from the previous year. Passenger cars account for more than half of  EU road transportation emissions . </t>
  </si>
  <si>
    <t>% Cars</t>
  </si>
  <si>
    <t>Electricity [kgCO2/kWh]</t>
  </si>
  <si>
    <t>Inertia of the system</t>
  </si>
  <si>
    <t>Inertia</t>
  </si>
  <si>
    <t>Net Fleet Development</t>
  </si>
  <si>
    <t>Turnover rate</t>
  </si>
  <si>
    <t>Decommissionings</t>
  </si>
  <si>
    <t>New rag + Decom</t>
  </si>
  <si>
    <t>Half-time</t>
  </si>
  <si>
    <t>Renewal quota</t>
  </si>
  <si>
    <t>Average age fleet</t>
  </si>
  <si>
    <t>Renewal time</t>
  </si>
  <si>
    <t xml:space="preserve">Intro of ZEV </t>
  </si>
  <si>
    <t>Inertia (Self-induction)</t>
  </si>
  <si>
    <t>Inertia (Mechanics)</t>
  </si>
  <si>
    <t>Change per year</t>
  </si>
  <si>
    <t>Inertia (Rotational)</t>
  </si>
  <si>
    <t>Intertia (rotational)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</si>
</sst>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5">
    <numFmt numFmtId="43" formatCode="_-* #,##0.00_-;\-* #,##0.00_-;_-* &quot;-&quot;??_-;_-@_-"/>
    <numFmt numFmtId="164" formatCode="_-* #,##0_-;\-* #,##0_-;_-* &quot;-&quot;??_-;_-@_-"/>
    <numFmt numFmtId="165" formatCode="0.0"/>
    <numFmt numFmtId="166" formatCode="_-* #,##0.00\ _€_-;\-* #,##0.00\ _€_-;_-* &quot;-&quot;??\ _€_-;_-@_-"/>
    <numFmt numFmtId="167" formatCode="#,##0.0_);\(#,##0.0\);0.0_);@_)"/>
    <numFmt numFmtId="168" formatCode="@\ *."/>
    <numFmt numFmtId="169" formatCode="\ \ \ \ \ \ \ \ \ \ @\ *."/>
    <numFmt numFmtId="170" formatCode="\ \ \ \ \ \ \ \ \ \ \ \ @\ *."/>
    <numFmt numFmtId="171" formatCode="\ \ \ \ \ \ \ \ \ \ \ \ @"/>
    <numFmt numFmtId="172" formatCode="\ \ \ \ \ \ \ \ \ \ \ \ \ @\ *."/>
    <numFmt numFmtId="173" formatCode="\ @\ *."/>
    <numFmt numFmtId="174" formatCode="\ @"/>
    <numFmt numFmtId="175" formatCode="\ \ @\ *."/>
    <numFmt numFmtId="176" formatCode="\ \ @"/>
    <numFmt numFmtId="177" formatCode="\ \ \ @\ *."/>
    <numFmt numFmtId="178" formatCode="\ \ \ @"/>
    <numFmt numFmtId="179" formatCode="\ \ \ \ @\ *."/>
    <numFmt numFmtId="180" formatCode="\ \ \ \ @"/>
    <numFmt numFmtId="181" formatCode="\ \ \ \ \ \ @\ *."/>
    <numFmt numFmtId="182" formatCode="\ \ \ \ \ \ @"/>
    <numFmt numFmtId="183" formatCode="\ \ \ \ \ \ \ @\ *."/>
    <numFmt numFmtId="184" formatCode="\ \ \ \ \ \ \ \ \ @\ *."/>
    <numFmt numFmtId="185" formatCode="\ \ \ \ \ \ \ \ \ @"/>
    <numFmt numFmtId="186" formatCode="#,##0.00\ &quot;Gg&quot;"/>
    <numFmt numFmtId="187" formatCode="#,##0.00\ &quot;kg&quot;"/>
    <numFmt numFmtId="188" formatCode="#,##0.00\ &quot;kt&quot;"/>
    <numFmt numFmtId="189" formatCode="#,##0.00\ &quot;Stck&quot;"/>
    <numFmt numFmtId="190" formatCode="#,##0.00\ &quot;Stk&quot;"/>
    <numFmt numFmtId="191" formatCode="#,##0.00\ &quot;T.Stk&quot;"/>
    <numFmt numFmtId="192" formatCode="#,##0.00\ &quot;TJ&quot;"/>
    <numFmt numFmtId="193" formatCode="#,##0.00\ &quot;TStk&quot;"/>
    <numFmt numFmtId="194" formatCode="yyyy"/>
    <numFmt numFmtId="195" formatCode="_-* #,##0.00\ [$€]_-;\-* #,##0.00\ [$€]_-;_-* &quot;-&quot;??\ [$€]_-;_-@_-"/>
    <numFmt numFmtId="196" formatCode="#,##0.0000"/>
    <numFmt numFmtId="197" formatCode="0.0%"/>
  </numFmts>
  <fonts count="34">
    <font>
      <sz val="11"/>
      <color theme="1"/>
      <name val="Aptos Narrow"/>
      <family val="2"/>
      <scheme val="minor"/>
    </font>
    <font>
      <sz val="10"/>
      <name val="Arial"/>
      <family val="2"/>
    </font>
    <font>
      <sz val="11"/>
      <color theme="1"/>
      <name val="Aptos Narrow"/>
      <family val="2"/>
      <scheme val="minor"/>
    </font>
    <font>
      <b/>
      <sz val="18"/>
      <name val="Arial"/>
      <family val="2"/>
    </font>
    <font>
      <b/>
      <sz val="16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11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0"/>
      <color theme="1"/>
      <name val="Arial"/>
      <family val="2"/>
    </font>
    <font>
      <sz val="9"/>
      <name val="Arial"/>
      <family val="2"/>
    </font>
    <font>
      <sz val="10"/>
      <color rgb="FF0000FF"/>
      <name val="Arial"/>
      <family val="2"/>
    </font>
    <font>
      <b/>
      <sz val="14"/>
      <color theme="0"/>
      <name val="Arial"/>
      <family val="2"/>
    </font>
    <font>
      <sz val="11"/>
      <color indexed="8"/>
      <name val="Aptos Narrow"/>
      <family val="2"/>
      <scheme val="minor"/>
    </font>
    <font>
      <sz val="8"/>
      <name val="Arial"/>
      <family val="2"/>
    </font>
    <font>
      <sz val="7"/>
      <name val="Letter Gothic CE"/>
      <family val="3"/>
      <charset val="238"/>
    </font>
    <font>
      <sz val="7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</font>
    <font>
      <b/>
      <sz val="14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9"/>
      <name val="Arial"/>
      <family val="2"/>
    </font>
    <font>
      <b/>
      <sz val="11"/>
      <name val="Arial"/>
      <family val="2"/>
    </font>
    <font>
      <u/>
      <sz val="9"/>
      <color indexed="12"/>
      <name val="Arial"/>
      <family val="2"/>
    </font>
    <font>
      <b/>
      <sz val="9"/>
      <name val="Arial"/>
      <family val="2"/>
    </font>
    <font>
      <sz val="11"/>
      <color theme="1"/>
      <name val="Aptos Narrow"/>
      <family val="2"/>
      <charset val="204"/>
      <scheme val="minor"/>
    </font>
    <font>
      <u/>
      <sz val="11"/>
      <color theme="10"/>
      <name val="Aptos Narrow"/>
      <family val="2"/>
      <scheme val="minor"/>
    </font>
    <font>
      <b/>
      <sz val="24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u/>
      <sz val="10"/>
      <color rgb="FF0000FF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6F6F6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 style="thin">
        <color indexed="64"/>
      </diagonal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91">
    <xf numFmtId="0" fontId="0" fillId="0" borderId="0"/>
    <xf numFmtId="0" fontId="1" fillId="0" borderId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9" fillId="0" borderId="0">
      <alignment horizontal="left" vertical="center"/>
    </xf>
    <xf numFmtId="1" fontId="10" fillId="0" borderId="0"/>
    <xf numFmtId="43" fontId="2" fillId="0" borderId="0" applyFont="0" applyFill="0" applyBorder="0" applyAlignment="0" applyProtection="0"/>
    <xf numFmtId="0" fontId="2" fillId="0" borderId="0"/>
    <xf numFmtId="167" fontId="11" fillId="8" borderId="5" applyNumberFormat="0" applyAlignment="0" applyProtection="0"/>
    <xf numFmtId="0" fontId="2" fillId="0" borderId="0"/>
    <xf numFmtId="0" fontId="9" fillId="0" borderId="0">
      <alignment horizontal="left" vertical="center"/>
    </xf>
    <xf numFmtId="0" fontId="2" fillId="0" borderId="0"/>
    <xf numFmtId="0" fontId="12" fillId="9" borderId="0">
      <alignment vertical="center"/>
    </xf>
    <xf numFmtId="0" fontId="2" fillId="0" borderId="0"/>
    <xf numFmtId="0" fontId="9" fillId="0" borderId="0">
      <alignment horizontal="center" vertical="center"/>
    </xf>
    <xf numFmtId="9" fontId="9" fillId="0" borderId="0">
      <alignment horizontal="center" vertical="center"/>
    </xf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2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168" fontId="14" fillId="0" borderId="0"/>
    <xf numFmtId="49" fontId="14" fillId="0" borderId="0"/>
    <xf numFmtId="169" fontId="14" fillId="0" borderId="0">
      <alignment horizontal="center"/>
    </xf>
    <xf numFmtId="170" fontId="14" fillId="0" borderId="0"/>
    <xf numFmtId="171" fontId="14" fillId="0" borderId="0"/>
    <xf numFmtId="172" fontId="14" fillId="0" borderId="0"/>
    <xf numFmtId="173" fontId="14" fillId="0" borderId="0"/>
    <xf numFmtId="174" fontId="15" fillId="0" borderId="0"/>
    <xf numFmtId="175" fontId="16" fillId="0" borderId="0"/>
    <xf numFmtId="176" fontId="15" fillId="0" borderId="0"/>
    <xf numFmtId="49" fontId="17" fillId="0" borderId="5" applyNumberFormat="0" applyFont="0" applyFill="0" applyBorder="0" applyProtection="0">
      <alignment horizontal="left" vertical="center" indent="2"/>
    </xf>
    <xf numFmtId="177" fontId="14" fillId="0" borderId="0"/>
    <xf numFmtId="178" fontId="14" fillId="0" borderId="0"/>
    <xf numFmtId="179" fontId="14" fillId="0" borderId="0"/>
    <xf numFmtId="180" fontId="15" fillId="0" borderId="0"/>
    <xf numFmtId="49" fontId="17" fillId="0" borderId="6" applyNumberFormat="0" applyFont="0" applyFill="0" applyBorder="0" applyProtection="0">
      <alignment horizontal="left" vertical="center" indent="5"/>
    </xf>
    <xf numFmtId="181" fontId="14" fillId="0" borderId="0">
      <alignment horizontal="center"/>
    </xf>
    <xf numFmtId="182" fontId="14" fillId="0" borderId="0">
      <alignment horizontal="center"/>
    </xf>
    <xf numFmtId="183" fontId="14" fillId="0" borderId="0">
      <alignment horizontal="center"/>
    </xf>
    <xf numFmtId="184" fontId="14" fillId="0" borderId="0">
      <alignment horizontal="center"/>
    </xf>
    <xf numFmtId="185" fontId="14" fillId="0" borderId="0">
      <alignment horizontal="center"/>
    </xf>
    <xf numFmtId="0" fontId="1" fillId="0" borderId="0" applyFont="0" applyFill="0" applyBorder="0" applyAlignment="0" applyProtection="0"/>
    <xf numFmtId="186" fontId="1" fillId="0" borderId="7" applyFont="0" applyFill="0" applyBorder="0" applyAlignment="0" applyProtection="0">
      <alignment horizontal="left"/>
    </xf>
    <xf numFmtId="187" fontId="1" fillId="0" borderId="7" applyFont="0" applyFill="0" applyBorder="0" applyAlignment="0" applyProtection="0">
      <alignment horizontal="left"/>
    </xf>
    <xf numFmtId="188" fontId="1" fillId="0" borderId="7" applyFont="0" applyFill="0" applyBorder="0" applyAlignment="0" applyProtection="0">
      <alignment horizontal="left"/>
    </xf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>
      <alignment horizontal="left"/>
    </xf>
    <xf numFmtId="189" fontId="1" fillId="0" borderId="7" applyFont="0" applyFill="0" applyBorder="0" applyAlignment="0" applyProtection="0">
      <alignment horizontal="left"/>
    </xf>
    <xf numFmtId="190" fontId="1" fillId="0" borderId="7" applyFont="0" applyFill="0" applyBorder="0" applyAlignment="0" applyProtection="0">
      <alignment horizontal="left"/>
    </xf>
    <xf numFmtId="191" fontId="1" fillId="0" borderId="7" applyFont="0" applyFill="0" applyBorder="0" applyAlignment="0" applyProtection="0">
      <alignment horizontal="left"/>
    </xf>
    <xf numFmtId="192" fontId="1" fillId="0" borderId="7" applyFont="0" applyFill="0" applyBorder="0" applyAlignment="0" applyProtection="0">
      <alignment horizontal="left"/>
    </xf>
    <xf numFmtId="193" fontId="1" fillId="0" borderId="7" applyFont="0" applyFill="0" applyBorder="0" applyAlignment="0" applyProtection="0">
      <alignment horizontal="left"/>
    </xf>
    <xf numFmtId="194" fontId="1" fillId="0" borderId="7" applyFont="0" applyFill="0" applyBorder="0" applyAlignment="0" applyProtection="0">
      <alignment horizontal="left"/>
    </xf>
    <xf numFmtId="4" fontId="18" fillId="0" borderId="8" applyFill="0" applyBorder="0" applyProtection="0">
      <alignment horizontal="right" vertical="center"/>
    </xf>
    <xf numFmtId="195" fontId="1" fillId="0" borderId="0" applyFont="0" applyFill="0" applyBorder="0" applyAlignment="0" applyProtection="0"/>
    <xf numFmtId="0" fontId="19" fillId="0" borderId="0" applyNumberFormat="0" applyFill="0" applyBorder="0" applyAlignment="0" applyProtection="0"/>
    <xf numFmtId="168" fontId="15" fillId="0" borderId="0"/>
    <xf numFmtId="4" fontId="17" fillId="0" borderId="5" applyFill="0" applyBorder="0" applyProtection="0">
      <alignment horizontal="right" vertical="center"/>
    </xf>
    <xf numFmtId="49" fontId="18" fillId="0" borderId="5" applyNumberFormat="0" applyFill="0" applyBorder="0" applyProtection="0">
      <alignment horizontal="left" vertical="center"/>
    </xf>
    <xf numFmtId="0" fontId="17" fillId="0" borderId="5" applyNumberFormat="0" applyFill="0" applyAlignment="0" applyProtection="0"/>
    <xf numFmtId="0" fontId="20" fillId="10" borderId="0" applyNumberFormat="0" applyFont="0" applyBorder="0" applyAlignment="0" applyProtection="0"/>
    <xf numFmtId="49" fontId="15" fillId="0" borderId="0"/>
    <xf numFmtId="196" fontId="17" fillId="11" borderId="5" applyNumberFormat="0" applyFont="0" applyBorder="0" applyAlignment="0" applyProtection="0">
      <alignment horizontal="right" vertical="center"/>
    </xf>
    <xf numFmtId="0" fontId="1" fillId="0" borderId="0"/>
    <xf numFmtId="0" fontId="17" fillId="0" borderId="0"/>
    <xf numFmtId="0" fontId="1" fillId="0" borderId="0"/>
    <xf numFmtId="0" fontId="1" fillId="0" borderId="0"/>
    <xf numFmtId="0" fontId="2" fillId="0" borderId="0"/>
    <xf numFmtId="166" fontId="2" fillId="0" borderId="0" applyFont="0" applyFill="0" applyBorder="0" applyAlignment="0" applyProtection="0"/>
    <xf numFmtId="0" fontId="9" fillId="0" borderId="0">
      <alignment horizontal="left" vertical="center"/>
    </xf>
    <xf numFmtId="9" fontId="2" fillId="0" borderId="0" applyFont="0" applyFill="0" applyBorder="0" applyAlignment="0" applyProtection="0"/>
    <xf numFmtId="0" fontId="9" fillId="0" borderId="0">
      <alignment horizontal="left" vertical="center"/>
    </xf>
    <xf numFmtId="0" fontId="13" fillId="0" borderId="0"/>
    <xf numFmtId="9" fontId="13" fillId="0" borderId="0" applyFont="0" applyFill="0" applyBorder="0" applyAlignment="0" applyProtection="0"/>
    <xf numFmtId="0" fontId="29" fillId="0" borderId="0"/>
    <xf numFmtId="0" fontId="30" fillId="0" borderId="0" applyNumberFormat="0" applyFill="0" applyBorder="0" applyAlignment="0" applyProtection="0"/>
  </cellStyleXfs>
  <cellXfs count="109">
    <xf numFmtId="0" fontId="0" fillId="0" borderId="0" xfId="0"/>
    <xf numFmtId="0" fontId="0" fillId="0" borderId="0" xfId="0" applyAlignment="1">
      <alignment wrapText="1"/>
    </xf>
    <xf numFmtId="9" fontId="0" fillId="0" borderId="0" xfId="0" applyNumberFormat="1"/>
    <xf numFmtId="9" fontId="0" fillId="0" borderId="0" xfId="3" applyFont="1"/>
    <xf numFmtId="0" fontId="3" fillId="2" borderId="0" xfId="0" applyFont="1" applyFill="1"/>
    <xf numFmtId="0" fontId="0" fillId="2" borderId="0" xfId="0" applyFill="1"/>
    <xf numFmtId="0" fontId="4" fillId="3" borderId="0" xfId="0" applyFont="1" applyFill="1"/>
    <xf numFmtId="0" fontId="0" fillId="3" borderId="0" xfId="0" applyFill="1"/>
    <xf numFmtId="0" fontId="5" fillId="4" borderId="0" xfId="0" applyFont="1" applyFill="1" applyAlignment="1">
      <alignment vertical="center" wrapText="1"/>
    </xf>
    <xf numFmtId="1" fontId="0" fillId="3" borderId="0" xfId="0" applyNumberFormat="1" applyFill="1"/>
    <xf numFmtId="0" fontId="5" fillId="0" borderId="0" xfId="0" applyFont="1" applyAlignment="1">
      <alignment vertical="center" wrapText="1"/>
    </xf>
    <xf numFmtId="164" fontId="0" fillId="0" borderId="0" xfId="4" applyNumberFormat="1" applyFont="1"/>
    <xf numFmtId="0" fontId="6" fillId="0" borderId="1" xfId="0" applyFont="1" applyBorder="1"/>
    <xf numFmtId="1" fontId="6" fillId="0" borderId="1" xfId="0" applyNumberFormat="1" applyFont="1" applyBorder="1"/>
    <xf numFmtId="0" fontId="6" fillId="0" borderId="0" xfId="0" applyFont="1"/>
    <xf numFmtId="1" fontId="6" fillId="0" borderId="0" xfId="0" applyNumberFormat="1" applyFont="1"/>
    <xf numFmtId="0" fontId="5" fillId="4" borderId="2" xfId="0" applyFont="1" applyFill="1" applyBorder="1" applyAlignment="1">
      <alignment vertical="center" wrapText="1"/>
    </xf>
    <xf numFmtId="0" fontId="0" fillId="4" borderId="2" xfId="0" applyFill="1" applyBorder="1"/>
    <xf numFmtId="0" fontId="0" fillId="0" borderId="2" xfId="0" applyBorder="1"/>
    <xf numFmtId="9" fontId="0" fillId="0" borderId="3" xfId="2" applyFont="1" applyBorder="1" applyAlignment="1">
      <alignment vertical="center" wrapText="1"/>
    </xf>
    <xf numFmtId="9" fontId="0" fillId="0" borderId="0" xfId="2" applyFont="1" applyBorder="1" applyAlignment="1">
      <alignment vertical="center" wrapText="1"/>
    </xf>
    <xf numFmtId="0" fontId="5" fillId="4" borderId="4" xfId="0" applyFont="1" applyFill="1" applyBorder="1" applyAlignment="1">
      <alignment vertical="center" wrapText="1"/>
    </xf>
    <xf numFmtId="9" fontId="0" fillId="0" borderId="4" xfId="2" applyFont="1" applyBorder="1" applyAlignment="1">
      <alignment vertical="center" wrapText="1"/>
    </xf>
    <xf numFmtId="9" fontId="0" fillId="0" borderId="0" xfId="2" applyFont="1" applyAlignment="1">
      <alignment vertical="center" wrapText="1"/>
    </xf>
    <xf numFmtId="9" fontId="0" fillId="0" borderId="0" xfId="2" applyFont="1"/>
    <xf numFmtId="0" fontId="6" fillId="0" borderId="4" xfId="0" applyFont="1" applyBorder="1"/>
    <xf numFmtId="2" fontId="0" fillId="0" borderId="1" xfId="2" applyNumberFormat="1" applyFont="1" applyBorder="1" applyAlignment="1">
      <alignment vertical="center" wrapText="1"/>
    </xf>
    <xf numFmtId="2" fontId="0" fillId="0" borderId="0" xfId="2" applyNumberFormat="1" applyFont="1" applyBorder="1" applyAlignment="1">
      <alignment vertical="center" wrapText="1"/>
    </xf>
    <xf numFmtId="2" fontId="0" fillId="0" borderId="4" xfId="2" applyNumberFormat="1" applyFont="1" applyBorder="1" applyAlignment="1">
      <alignment vertical="center" wrapText="1"/>
    </xf>
    <xf numFmtId="2" fontId="0" fillId="0" borderId="0" xfId="2" applyNumberFormat="1" applyFont="1" applyAlignment="1">
      <alignment vertical="center" wrapText="1"/>
    </xf>
    <xf numFmtId="2" fontId="0" fillId="0" borderId="0" xfId="0" applyNumberFormat="1"/>
    <xf numFmtId="0" fontId="3" fillId="5" borderId="0" xfId="0" applyFont="1" applyFill="1"/>
    <xf numFmtId="0" fontId="0" fillId="5" borderId="0" xfId="0" applyFill="1"/>
    <xf numFmtId="1" fontId="0" fillId="0" borderId="0" xfId="0" applyNumberFormat="1"/>
    <xf numFmtId="1" fontId="0" fillId="0" borderId="4" xfId="0" applyNumberFormat="1" applyBorder="1"/>
    <xf numFmtId="0" fontId="5" fillId="4" borderId="1" xfId="0" applyFont="1" applyFill="1" applyBorder="1" applyAlignment="1">
      <alignment vertical="center" wrapText="1"/>
    </xf>
    <xf numFmtId="1" fontId="0" fillId="0" borderId="1" xfId="0" applyNumberFormat="1" applyBorder="1"/>
    <xf numFmtId="165" fontId="0" fillId="0" borderId="0" xfId="0" applyNumberFormat="1"/>
    <xf numFmtId="0" fontId="0" fillId="0" borderId="4" xfId="0" applyBorder="1"/>
    <xf numFmtId="0" fontId="0" fillId="6" borderId="0" xfId="0" applyFill="1"/>
    <xf numFmtId="0" fontId="0" fillId="7" borderId="0" xfId="0" applyFill="1"/>
    <xf numFmtId="0" fontId="0" fillId="12" borderId="0" xfId="0" applyFill="1"/>
    <xf numFmtId="0" fontId="8" fillId="13" borderId="0" xfId="0" applyFont="1" applyFill="1"/>
    <xf numFmtId="0" fontId="0" fillId="13" borderId="0" xfId="0" applyFill="1"/>
    <xf numFmtId="0" fontId="21" fillId="13" borderId="0" xfId="0" applyFont="1" applyFill="1"/>
    <xf numFmtId="0" fontId="7" fillId="0" borderId="0" xfId="0" applyFont="1"/>
    <xf numFmtId="0" fontId="7" fillId="0" borderId="9" xfId="0" applyFont="1" applyBorder="1" applyAlignment="1">
      <alignment horizontal="left"/>
    </xf>
    <xf numFmtId="0" fontId="22" fillId="0" borderId="0" xfId="0" applyFont="1" applyAlignment="1">
      <alignment horizontal="left"/>
    </xf>
    <xf numFmtId="0" fontId="7" fillId="0" borderId="9" xfId="0" applyFont="1" applyBorder="1"/>
    <xf numFmtId="0" fontId="22" fillId="0" borderId="0" xfId="0" applyFont="1"/>
    <xf numFmtId="0" fontId="0" fillId="12" borderId="4" xfId="0" applyFill="1" applyBorder="1"/>
    <xf numFmtId="0" fontId="0" fillId="0" borderId="0" xfId="0" applyAlignment="1">
      <alignment textRotation="90" wrapText="1"/>
    </xf>
    <xf numFmtId="0" fontId="0" fillId="0" borderId="0" xfId="0" applyAlignment="1">
      <alignment textRotation="90"/>
    </xf>
    <xf numFmtId="0" fontId="0" fillId="0" borderId="0" xfId="0" quotePrefix="1"/>
    <xf numFmtId="0" fontId="23" fillId="0" borderId="0" xfId="0" applyFont="1"/>
    <xf numFmtId="0" fontId="0" fillId="0" borderId="9" xfId="0" applyBorder="1"/>
    <xf numFmtId="1" fontId="0" fillId="0" borderId="9" xfId="0" applyNumberFormat="1" applyBorder="1"/>
    <xf numFmtId="0" fontId="0" fillId="0" borderId="10" xfId="0" applyBorder="1"/>
    <xf numFmtId="1" fontId="0" fillId="0" borderId="10" xfId="0" applyNumberFormat="1" applyBorder="1"/>
    <xf numFmtId="1" fontId="0" fillId="0" borderId="0" xfId="3" applyNumberFormat="1" applyFont="1"/>
    <xf numFmtId="0" fontId="24" fillId="0" borderId="0" xfId="0" applyFont="1"/>
    <xf numFmtId="1" fontId="24" fillId="0" borderId="0" xfId="0" applyNumberFormat="1" applyFont="1"/>
    <xf numFmtId="9" fontId="24" fillId="0" borderId="0" xfId="3" applyFont="1"/>
    <xf numFmtId="0" fontId="6" fillId="3" borderId="0" xfId="0" applyFont="1" applyFill="1"/>
    <xf numFmtId="0" fontId="0" fillId="14" borderId="0" xfId="0" applyFill="1"/>
    <xf numFmtId="0" fontId="13" fillId="0" borderId="0" xfId="87"/>
    <xf numFmtId="0" fontId="25" fillId="0" borderId="0" xfId="87" applyFont="1" applyAlignment="1">
      <alignment horizontal="left" vertical="center"/>
    </xf>
    <xf numFmtId="0" fontId="25" fillId="15" borderId="0" xfId="87" applyFont="1" applyFill="1" applyAlignment="1">
      <alignment horizontal="left" vertical="center"/>
    </xf>
    <xf numFmtId="9" fontId="0" fillId="0" borderId="0" xfId="88" applyFont="1"/>
    <xf numFmtId="9" fontId="0" fillId="0" borderId="0" xfId="3" applyFont="1" applyBorder="1"/>
    <xf numFmtId="9" fontId="13" fillId="0" borderId="0" xfId="87" applyNumberFormat="1"/>
    <xf numFmtId="0" fontId="0" fillId="16" borderId="0" xfId="0" applyFill="1"/>
    <xf numFmtId="0" fontId="26" fillId="0" borderId="0" xfId="0" applyFont="1" applyAlignment="1">
      <alignment horizontal="left" vertical="center"/>
    </xf>
    <xf numFmtId="0" fontId="27" fillId="15" borderId="0" xfId="0" applyFont="1" applyFill="1" applyAlignment="1">
      <alignment horizontal="left" vertical="center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left" vertical="center"/>
    </xf>
    <xf numFmtId="0" fontId="28" fillId="0" borderId="0" xfId="0" applyFont="1" applyAlignment="1">
      <alignment horizontal="left" vertical="center"/>
    </xf>
    <xf numFmtId="0" fontId="27" fillId="0" borderId="0" xfId="0" applyFont="1" applyAlignment="1">
      <alignment horizontal="left" vertical="center"/>
    </xf>
    <xf numFmtId="0" fontId="25" fillId="15" borderId="0" xfId="0" applyFont="1" applyFill="1" applyAlignment="1">
      <alignment horizontal="left" vertical="center"/>
    </xf>
    <xf numFmtId="0" fontId="29" fillId="0" borderId="0" xfId="89"/>
    <xf numFmtId="0" fontId="30" fillId="0" borderId="0" xfId="90"/>
    <xf numFmtId="0" fontId="30" fillId="0" borderId="0" xfId="90" applyFill="1"/>
    <xf numFmtId="0" fontId="31" fillId="0" borderId="0" xfId="0" applyFont="1" applyAlignment="1">
      <alignment horizontal="center" vertical="center"/>
    </xf>
    <xf numFmtId="0" fontId="7" fillId="0" borderId="11" xfId="0" applyFont="1" applyBorder="1"/>
    <xf numFmtId="0" fontId="30" fillId="0" borderId="4" xfId="90" applyBorder="1"/>
    <xf numFmtId="0" fontId="31" fillId="0" borderId="0" xfId="0" applyFont="1" applyAlignment="1">
      <alignment vertical="center"/>
    </xf>
    <xf numFmtId="0" fontId="32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3" fontId="0" fillId="0" borderId="0" xfId="0" applyNumberFormat="1" applyAlignment="1">
      <alignment horizontal="right" vertical="center"/>
    </xf>
    <xf numFmtId="0" fontId="33" fillId="0" borderId="0" xfId="0" applyFont="1"/>
    <xf numFmtId="0" fontId="0" fillId="0" borderId="0" xfId="0" applyAlignment="1">
      <alignment vertical="top" wrapText="1"/>
    </xf>
    <xf numFmtId="3" fontId="0" fillId="0" borderId="0" xfId="0" applyNumberFormat="1"/>
    <xf numFmtId="0" fontId="0" fillId="12" borderId="0" xfId="0" applyFill="1" applyAlignment="1">
      <alignment horizontal="left" vertical="center"/>
    </xf>
    <xf numFmtId="3" fontId="0" fillId="12" borderId="0" xfId="0" applyNumberFormat="1" applyFill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0" fillId="0" borderId="0" xfId="0" applyAlignment="1">
      <alignment horizontal="center" vertical="top" wrapText="1"/>
    </xf>
    <xf numFmtId="0" fontId="25" fillId="0" borderId="0" xfId="0" applyFont="1" applyAlignment="1">
      <alignment vertical="top" wrapText="1"/>
    </xf>
    <xf numFmtId="9" fontId="7" fillId="0" borderId="0" xfId="3" applyFont="1"/>
    <xf numFmtId="197" fontId="7" fillId="0" borderId="0" xfId="3" applyNumberFormat="1" applyFont="1"/>
    <xf numFmtId="197" fontId="0" fillId="0" borderId="0" xfId="3" applyNumberFormat="1" applyFont="1"/>
    <xf numFmtId="43" fontId="0" fillId="0" borderId="9" xfId="4" applyFont="1" applyBorder="1"/>
    <xf numFmtId="10" fontId="0" fillId="0" borderId="0" xfId="3" applyNumberFormat="1" applyFont="1"/>
    <xf numFmtId="10" fontId="0" fillId="0" borderId="0" xfId="0" applyNumberFormat="1"/>
    <xf numFmtId="9" fontId="0" fillId="0" borderId="4" xfId="3" applyFont="1" applyBorder="1"/>
    <xf numFmtId="0" fontId="31" fillId="0" borderId="0" xfId="0" applyFont="1" applyAlignment="1">
      <alignment horizontal="center" vertical="center"/>
    </xf>
  </cellXfs>
  <cellStyles count="91">
    <cellStyle name="0mitP" xfId="35" xr:uid="{787043FD-4760-4A5B-BED6-FB16AEC5C03E}"/>
    <cellStyle name="0ohneP" xfId="36" xr:uid="{88E245F2-E3C3-4AF3-A0C0-98C40FA294F3}"/>
    <cellStyle name="10mitP" xfId="37" xr:uid="{49130F2A-C217-4942-AE52-2D3314BCD740}"/>
    <cellStyle name="12mitP" xfId="38" xr:uid="{1F99439B-147A-4E98-919F-9BC0799F62E3}"/>
    <cellStyle name="12ohneP" xfId="39" xr:uid="{6D894817-A6B9-43CE-9FA3-B7CED53A69C1}"/>
    <cellStyle name="13mitP" xfId="40" xr:uid="{34CF4EFD-FA99-471F-BD18-433FAD5EA6BF}"/>
    <cellStyle name="1mitP" xfId="41" xr:uid="{1EE77943-4F42-487B-87F0-1077D2C60D54}"/>
    <cellStyle name="1ohneP" xfId="42" xr:uid="{4EEA5F56-7419-48C3-BDED-9DC8DB3F5F69}"/>
    <cellStyle name="2mitP" xfId="43" xr:uid="{302C1385-112D-4E8C-B5F1-A7C1F59C3E2F}"/>
    <cellStyle name="2ohneP" xfId="44" xr:uid="{DF02974E-3891-43AF-BF91-223551340031}"/>
    <cellStyle name="2x indented GHG Textfiels" xfId="45" xr:uid="{515C0B9F-D3B8-4518-A661-B26604980C1C}"/>
    <cellStyle name="3mitP" xfId="46" xr:uid="{6F0800B1-79BB-4312-ACF8-7A895333FA48}"/>
    <cellStyle name="3ohneP" xfId="47" xr:uid="{1A0151D4-ECD7-4055-BE36-FA7222A95603}"/>
    <cellStyle name="4mitP" xfId="48" xr:uid="{526B9AF4-A928-4E8F-B087-6AA91122B36D}"/>
    <cellStyle name="4ohneP" xfId="49" xr:uid="{E35627B8-35A9-4345-87C1-A8FBD20DFD73}"/>
    <cellStyle name="5x indented GHG Textfiels" xfId="50" xr:uid="{15F7E340-44FD-4DC0-AF3B-20C67E5173FB}"/>
    <cellStyle name="6mitP" xfId="51" xr:uid="{21C90F3C-005E-4E64-8378-F1C0774B8C08}"/>
    <cellStyle name="6ohneP" xfId="52" xr:uid="{33BF570A-217B-4A39-A18B-52729F1AEDE3}"/>
    <cellStyle name="7mitP" xfId="53" xr:uid="{054DCDE0-12C5-4A66-BB6E-434C432C4B50}"/>
    <cellStyle name="9mitP" xfId="54" xr:uid="{1564A3B7-7CEA-401B-946B-FBA30FCB5EF1}"/>
    <cellStyle name="9ohneP" xfId="55" xr:uid="{E983E137-4380-463E-A559-0966A87ADA41}"/>
    <cellStyle name="A4 Auto Format" xfId="56" xr:uid="{7F82A4BB-D2AC-4446-87B4-6E29F06A475F}"/>
    <cellStyle name="A4 Gg" xfId="57" xr:uid="{6DA3FCD1-D0EB-4C6B-AA04-667D250584CA}"/>
    <cellStyle name="A4 kg" xfId="58" xr:uid="{0DD1BE84-C878-4A01-A0A7-F21751D3BA9A}"/>
    <cellStyle name="A4 kt" xfId="59" xr:uid="{E0171874-6A04-4CA6-89F0-6C58BE029301}"/>
    <cellStyle name="A4 No Format" xfId="60" xr:uid="{5DE336B5-8E55-4C7A-B08D-E2B0E055BCD3}"/>
    <cellStyle name="A4 Normal" xfId="61" xr:uid="{ECAD0B8A-82E6-421B-A923-EB1E485F63FF}"/>
    <cellStyle name="A4 Stck" xfId="62" xr:uid="{FE442AD8-351A-48CD-B42F-D5F30B4C87AA}"/>
    <cellStyle name="A4 Stk" xfId="63" xr:uid="{8A5EC009-CB6B-4469-960A-617DE2A703F2}"/>
    <cellStyle name="A4 T.Stk" xfId="64" xr:uid="{F9021693-9AFD-454A-868C-375BB8E091FD}"/>
    <cellStyle name="A4 TJ" xfId="65" xr:uid="{D85D9183-91ED-4339-A069-BA421DDDACA7}"/>
    <cellStyle name="A4 TStk" xfId="66" xr:uid="{5CA67EAD-2AA4-45CD-A96A-DBB8A8B3B09C}"/>
    <cellStyle name="A4 Year" xfId="67" xr:uid="{71D18856-8713-46C5-9998-69DB1A04EC82}"/>
    <cellStyle name="Assumptions" xfId="9" xr:uid="{E1AA7836-0094-4973-804E-F397C1F8E0EA}"/>
    <cellStyle name="Bold GHG Numbers (0.00)" xfId="68" xr:uid="{CDA1D5A3-BF69-4096-9B60-3C1EF9C6A7DD}"/>
    <cellStyle name="Comma" xfId="4" builtinId="3"/>
    <cellStyle name="Comma 2" xfId="7" xr:uid="{5D47C4BC-413A-4764-94B0-4DEB6BFEBFE1}"/>
    <cellStyle name="Euro" xfId="69" xr:uid="{86ACE6E7-8B76-41E5-9E20-F636149273F7}"/>
    <cellStyle name="Headline" xfId="70" xr:uid="{A40827C7-A912-4DA2-8BA9-428DA79C263C}"/>
    <cellStyle name="Hyperlink" xfId="90" builtinId="8"/>
    <cellStyle name="Komma 2" xfId="22" xr:uid="{33D4CEC6-56D1-4E95-A335-A7F2ACC3C428}"/>
    <cellStyle name="Komma 3" xfId="23" xr:uid="{3D8839A3-B8CE-4D0B-895E-1370C2246479}"/>
    <cellStyle name="Komma 3 2" xfId="83" xr:uid="{6991C3A8-A104-4BA9-93D8-BF2E25D8B7F0}"/>
    <cellStyle name="Komma 4" xfId="30" xr:uid="{7AB60A41-F0F4-4C54-BBE1-5584FE640255}"/>
    <cellStyle name="mitP" xfId="71" xr:uid="{2C380FC7-CDB6-4321-BBF1-1D4766654992}"/>
    <cellStyle name="Normal" xfId="0" builtinId="0"/>
    <cellStyle name="Normal 2" xfId="1" xr:uid="{19FA8F57-37D4-4DC7-9693-A835FF3F75D2}"/>
    <cellStyle name="Normal 2 2" xfId="8" xr:uid="{F5958E13-1B01-47AE-B1D6-6F891D28E282}"/>
    <cellStyle name="Normal 2 3" xfId="81" xr:uid="{5C301C0A-E2E6-4139-855D-0F2457857319}"/>
    <cellStyle name="Normal 3" xfId="87" xr:uid="{F34CFD33-D11B-45EB-8D19-DC0803FEE647}"/>
    <cellStyle name="Normal 4" xfId="89" xr:uid="{2970AAFB-D2DF-4C9C-B775-06430265B4FB}"/>
    <cellStyle name="Normal GHG Numbers (0.00)" xfId="72" xr:uid="{D4AE3530-2F22-4781-88FA-67CB040B27B6}"/>
    <cellStyle name="Normal GHG Textfiels Bold" xfId="73" xr:uid="{3EB81B58-25C0-4D54-9347-94A121A5F4E1}"/>
    <cellStyle name="Normal GHG whole table" xfId="74" xr:uid="{C7C1544F-796C-4122-BC58-B7F24709F984}"/>
    <cellStyle name="Normal GHG-Shade" xfId="75" xr:uid="{83B49A1D-C2EA-4478-B46F-F62A681ED210}"/>
    <cellStyle name="ohneP" xfId="76" xr:uid="{E65FD70B-3434-43D8-910A-03349339107F}"/>
    <cellStyle name="Pattern" xfId="77" xr:uid="{E5FA10F0-0A43-4241-B522-FB7ACDF327F6}"/>
    <cellStyle name="Percent" xfId="3" builtinId="5"/>
    <cellStyle name="Percent 2" xfId="2" xr:uid="{A46A2D32-F54A-4D05-A6AF-C067CD5471B8}"/>
    <cellStyle name="Percent 3" xfId="88" xr:uid="{CDA856A8-E78E-4158-B342-2879F7105246}"/>
    <cellStyle name="Prozent 2" xfId="16" xr:uid="{9E2F2E75-D61F-4216-BB82-3FF1D4A2396F}"/>
    <cellStyle name="Prozent 2 2" xfId="31" xr:uid="{5C384CEC-1318-4FBC-9E70-9FD318668DBF}"/>
    <cellStyle name="Prozent 3" xfId="26" xr:uid="{BE960C4C-6194-4A9A-AC35-445E9D6A3AA0}"/>
    <cellStyle name="Prozent 3 3" xfId="18" xr:uid="{FE07A572-5266-4E5E-89CF-29F87E32A967}"/>
    <cellStyle name="Prozent 4" xfId="27" xr:uid="{32558D15-DA6B-4495-BECE-B52BA21596BF}"/>
    <cellStyle name="Prozent 4 3" xfId="85" xr:uid="{386D0920-F8A8-47B4-A393-73F7EFF5EC0E}"/>
    <cellStyle name="Standard 19" xfId="82" xr:uid="{8218EC42-602B-4B7B-B747-5F05E006A83B}"/>
    <cellStyle name="Standard 2" xfId="5" xr:uid="{5BC827EA-556C-452D-9B08-CD7C20B5C7F1}"/>
    <cellStyle name="Standard 2 2" xfId="33" xr:uid="{B81FE58B-F1C8-4762-802B-2E4443BA5DAC}"/>
    <cellStyle name="Standard 2 3" xfId="28" xr:uid="{AA123E15-CB9D-4047-8530-B26C1162E01F}"/>
    <cellStyle name="Standard 2 3 2 2" xfId="21" xr:uid="{FD8D626E-EF0C-464E-9A54-8CABAC0FA831}"/>
    <cellStyle name="Standard 2 4 2" xfId="86" xr:uid="{23FD2CBB-150D-4626-8AAC-42657B7510B5}"/>
    <cellStyle name="Standard 2 5 2" xfId="20" xr:uid="{F9538DF0-111D-48A8-8857-C5EB5ECE7AB2}"/>
    <cellStyle name="Standard 3" xfId="6" xr:uid="{1F6AE234-AABB-4FD5-B103-EB752BB32B9B}"/>
    <cellStyle name="Standard 3 2" xfId="12" xr:uid="{9DC79C5A-41E1-41F0-AF5D-54B7A645FA07}"/>
    <cellStyle name="Standard 3 2 2" xfId="34" xr:uid="{15BE2E10-0A9A-40B1-A3E0-A96AA34B0C92}"/>
    <cellStyle name="Standard 3 2 2 2" xfId="24" xr:uid="{20A48FD4-FD0E-4811-BB73-E061986333D7}"/>
    <cellStyle name="Standard 3 2 3" xfId="19" xr:uid="{86833B92-B7D5-4AAC-86AD-6C80103ABA9E}"/>
    <cellStyle name="Standard 3 3" xfId="78" xr:uid="{8A95C7C3-B783-442B-8C65-A519ECDC8BA0}"/>
    <cellStyle name="Standard 3 3 2" xfId="32" xr:uid="{A4F110FB-7290-4CAB-9C93-41E90724C323}"/>
    <cellStyle name="Standard 4" xfId="10" xr:uid="{153F6C23-5702-4C83-96B4-27B47A4A816C}"/>
    <cellStyle name="Standard 4 2" xfId="80" xr:uid="{DF3A1863-84C1-4B81-BA46-2E5F76E51A2B}"/>
    <cellStyle name="Standard 4 4" xfId="17" xr:uid="{B5A254CA-EFBE-4907-8E47-0BFCA4FEFBC0}"/>
    <cellStyle name="Standard 5" xfId="14" xr:uid="{90363917-2A59-4089-9326-0822550F51E3}"/>
    <cellStyle name="Standard 5 4" xfId="25" xr:uid="{0CA851CE-54CD-4ED9-A316-AB4092F8C02B}"/>
    <cellStyle name="Standard 6" xfId="29" xr:uid="{9498914D-C097-49BD-BAD9-A90A77E29E08}"/>
    <cellStyle name="Standard 7" xfId="84" xr:uid="{E1DF8427-7BE0-4C0E-8860-3176DE011558}"/>
    <cellStyle name="Standard Links" xfId="11" xr:uid="{9CF24369-0DE9-44ED-825D-849B216E1B90}"/>
    <cellStyle name="Standard Mittig" xfId="15" xr:uid="{D475F808-1CDC-4273-8A64-C38EDB3B372C}"/>
    <cellStyle name="Titel" xfId="13" xr:uid="{DBD7558E-08AD-4308-AF34-1565E18ED869}"/>
    <cellStyle name="Обычный_2++" xfId="79" xr:uid="{D633C0D5-A783-4016-9B6B-FF6E89824903}"/>
  </cellStyles>
  <dxfs count="0"/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21551399415333E-2"/>
          <c:y val="0.11740496223054719"/>
          <c:w val="0.90930175869261076"/>
          <c:h val="0.69849751274335192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Comparison!$B$3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Comparison!$C$3:$AB$3</c:f>
              <c:numCache>
                <c:formatCode>General</c:formatCode>
                <c:ptCount val="26"/>
                <c:pt idx="0">
                  <c:v>31435337</c:v>
                </c:pt>
                <c:pt idx="1">
                  <c:v>24016882</c:v>
                </c:pt>
                <c:pt idx="2">
                  <c:v>23831608</c:v>
                </c:pt>
                <c:pt idx="3">
                  <c:v>23831608</c:v>
                </c:pt>
                <c:pt idx="4">
                  <c:v>21944976</c:v>
                </c:pt>
                <c:pt idx="5">
                  <c:v>23893470</c:v>
                </c:pt>
                <c:pt idx="6">
                  <c:v>17997059</c:v>
                </c:pt>
                <c:pt idx="7">
                  <c:v>17280830</c:v>
                </c:pt>
                <c:pt idx="8">
                  <c:v>17280830</c:v>
                </c:pt>
                <c:pt idx="9">
                  <c:v>12698700</c:v>
                </c:pt>
                <c:pt idx="10">
                  <c:v>17210885</c:v>
                </c:pt>
                <c:pt idx="11">
                  <c:v>5970991</c:v>
                </c:pt>
                <c:pt idx="12">
                  <c:v>5848200</c:v>
                </c:pt>
                <c:pt idx="13">
                  <c:v>5848200</c:v>
                </c:pt>
                <c:pt idx="14">
                  <c:v>2879142</c:v>
                </c:pt>
                <c:pt idx="15">
                  <c:v>5810896</c:v>
                </c:pt>
                <c:pt idx="16">
                  <c:v>2982609</c:v>
                </c:pt>
                <c:pt idx="17">
                  <c:v>2993800</c:v>
                </c:pt>
                <c:pt idx="18">
                  <c:v>2993800</c:v>
                </c:pt>
                <c:pt idx="19">
                  <c:v>1568491</c:v>
                </c:pt>
                <c:pt idx="20">
                  <c:v>2976392</c:v>
                </c:pt>
                <c:pt idx="21" formatCode="_(* #,##0.00_);_(* \(#,##0.00\);_(* &quot;-&quot;??_);_(@_)">
                  <c:v>1632403</c:v>
                </c:pt>
                <c:pt idx="22">
                  <c:v>1652298</c:v>
                </c:pt>
                <c:pt idx="23">
                  <c:v>1652298</c:v>
                </c:pt>
                <c:pt idx="24">
                  <c:v>1099893</c:v>
                </c:pt>
                <c:pt idx="25">
                  <c:v>1645770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92-428B-B29C-E6E646D1A388}"/>
            </c:ext>
          </c:extLst>
        </c:ser>
        <c:ser>
          <c:idx val="1"/>
          <c:order val="1"/>
          <c:tx>
            <c:strRef>
              <c:f>Comparison!$B$4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Comparison!$C$4:$AB$4</c:f>
              <c:numCache>
                <c:formatCode>General</c:formatCode>
                <c:ptCount val="26"/>
                <c:pt idx="0">
                  <c:v>15060122</c:v>
                </c:pt>
                <c:pt idx="1">
                  <c:v>12257313</c:v>
                </c:pt>
                <c:pt idx="2">
                  <c:v>12257313</c:v>
                </c:pt>
                <c:pt idx="3">
                  <c:v>12257313</c:v>
                </c:pt>
                <c:pt idx="4">
                  <c:v>11329385</c:v>
                </c:pt>
                <c:pt idx="5">
                  <c:v>12076701</c:v>
                </c:pt>
                <c:pt idx="6">
                  <c:v>8589438</c:v>
                </c:pt>
                <c:pt idx="7">
                  <c:v>8506748</c:v>
                </c:pt>
                <c:pt idx="8">
                  <c:v>8506748</c:v>
                </c:pt>
                <c:pt idx="9">
                  <c:v>6550172</c:v>
                </c:pt>
                <c:pt idx="10">
                  <c:v>7737227</c:v>
                </c:pt>
                <c:pt idx="11">
                  <c:v>2426055</c:v>
                </c:pt>
                <c:pt idx="12">
                  <c:v>2618479</c:v>
                </c:pt>
                <c:pt idx="13">
                  <c:v>2618479</c:v>
                </c:pt>
                <c:pt idx="14">
                  <c:v>1240421</c:v>
                </c:pt>
                <c:pt idx="15">
                  <c:v>1911128</c:v>
                </c:pt>
                <c:pt idx="16">
                  <c:v>1072971</c:v>
                </c:pt>
                <c:pt idx="17">
                  <c:v>1219077</c:v>
                </c:pt>
                <c:pt idx="18">
                  <c:v>1219077</c:v>
                </c:pt>
                <c:pt idx="19">
                  <c:v>531136</c:v>
                </c:pt>
                <c:pt idx="20">
                  <c:v>837684</c:v>
                </c:pt>
                <c:pt idx="21">
                  <c:v>473904</c:v>
                </c:pt>
                <c:pt idx="22">
                  <c:v>542916</c:v>
                </c:pt>
                <c:pt idx="23">
                  <c:v>542916</c:v>
                </c:pt>
                <c:pt idx="24">
                  <c:v>269667</c:v>
                </c:pt>
                <c:pt idx="25">
                  <c:v>385470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92-428B-B29C-E6E646D1A388}"/>
            </c:ext>
          </c:extLst>
        </c:ser>
        <c:ser>
          <c:idx val="2"/>
          <c:order val="2"/>
          <c:tx>
            <c:strRef>
              <c:f>Comparison!$B$5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Comparison!$C$5:$AB$5</c:f>
              <c:numCache>
                <c:formatCode>General</c:formatCode>
                <c:ptCount val="26"/>
                <c:pt idx="0">
                  <c:v>309081</c:v>
                </c:pt>
                <c:pt idx="1">
                  <c:v>2787818</c:v>
                </c:pt>
                <c:pt idx="2">
                  <c:v>2663783</c:v>
                </c:pt>
                <c:pt idx="3">
                  <c:v>2756732</c:v>
                </c:pt>
                <c:pt idx="4">
                  <c:v>7674594</c:v>
                </c:pt>
                <c:pt idx="5">
                  <c:v>3247274</c:v>
                </c:pt>
                <c:pt idx="6">
                  <c:v>8727421</c:v>
                </c:pt>
                <c:pt idx="7">
                  <c:v>5073841</c:v>
                </c:pt>
                <c:pt idx="8">
                  <c:v>7065233</c:v>
                </c:pt>
                <c:pt idx="9">
                  <c:v>21440809</c:v>
                </c:pt>
                <c:pt idx="10">
                  <c:v>10577193</c:v>
                </c:pt>
                <c:pt idx="11">
                  <c:v>31167178</c:v>
                </c:pt>
                <c:pt idx="12">
                  <c:v>19632274</c:v>
                </c:pt>
                <c:pt idx="13">
                  <c:v>24289943</c:v>
                </c:pt>
                <c:pt idx="14">
                  <c:v>38718677</c:v>
                </c:pt>
                <c:pt idx="15">
                  <c:v>31522632</c:v>
                </c:pt>
                <c:pt idx="16">
                  <c:v>37825958</c:v>
                </c:pt>
                <c:pt idx="17">
                  <c:v>30233115</c:v>
                </c:pt>
                <c:pt idx="18">
                  <c:v>29827438</c:v>
                </c:pt>
                <c:pt idx="19">
                  <c:v>41312294</c:v>
                </c:pt>
                <c:pt idx="20">
                  <c:v>37834625</c:v>
                </c:pt>
                <c:pt idx="21">
                  <c:v>40946413</c:v>
                </c:pt>
                <c:pt idx="22">
                  <c:v>37458212</c:v>
                </c:pt>
                <c:pt idx="23">
                  <c:v>32567084</c:v>
                </c:pt>
                <c:pt idx="24">
                  <c:v>42267583</c:v>
                </c:pt>
                <c:pt idx="25">
                  <c:v>40919206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92-428B-B29C-E6E646D1A388}"/>
            </c:ext>
          </c:extLst>
        </c:ser>
        <c:ser>
          <c:idx val="3"/>
          <c:order val="3"/>
          <c:tx>
            <c:strRef>
              <c:f>Comparison!$B$6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Comparison!$C$6:$AB$6</c:f>
              <c:numCache>
                <c:formatCode>General</c:formatCode>
                <c:ptCount val="26"/>
                <c:pt idx="0">
                  <c:v>543801</c:v>
                </c:pt>
                <c:pt idx="1">
                  <c:v>2179208</c:v>
                </c:pt>
                <c:pt idx="2">
                  <c:v>1993933</c:v>
                </c:pt>
                <c:pt idx="3">
                  <c:v>1993933</c:v>
                </c:pt>
                <c:pt idx="4">
                  <c:v>1375314</c:v>
                </c:pt>
                <c:pt idx="5">
                  <c:v>2179208</c:v>
                </c:pt>
                <c:pt idx="6">
                  <c:v>2817810</c:v>
                </c:pt>
                <c:pt idx="7">
                  <c:v>2519070</c:v>
                </c:pt>
                <c:pt idx="8">
                  <c:v>2519070</c:v>
                </c:pt>
                <c:pt idx="9">
                  <c:v>1099356</c:v>
                </c:pt>
                <c:pt idx="10">
                  <c:v>2848586</c:v>
                </c:pt>
                <c:pt idx="11">
                  <c:v>1144631</c:v>
                </c:pt>
                <c:pt idx="12">
                  <c:v>1140278</c:v>
                </c:pt>
                <c:pt idx="13">
                  <c:v>1140278</c:v>
                </c:pt>
                <c:pt idx="14">
                  <c:v>279497</c:v>
                </c:pt>
                <c:pt idx="15">
                  <c:v>1234781</c:v>
                </c:pt>
                <c:pt idx="16">
                  <c:v>475757</c:v>
                </c:pt>
                <c:pt idx="17">
                  <c:v>505289</c:v>
                </c:pt>
                <c:pt idx="18">
                  <c:v>505289</c:v>
                </c:pt>
                <c:pt idx="19">
                  <c:v>104897</c:v>
                </c:pt>
                <c:pt idx="20">
                  <c:v>527672</c:v>
                </c:pt>
                <c:pt idx="21">
                  <c:v>181399</c:v>
                </c:pt>
                <c:pt idx="22">
                  <c:v>196942</c:v>
                </c:pt>
                <c:pt idx="23">
                  <c:v>196942</c:v>
                </c:pt>
                <c:pt idx="24">
                  <c:v>44930</c:v>
                </c:pt>
                <c:pt idx="25">
                  <c:v>202227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92-428B-B29C-E6E646D1A388}"/>
            </c:ext>
          </c:extLst>
        </c:ser>
        <c:ser>
          <c:idx val="4"/>
          <c:order val="4"/>
          <c:tx>
            <c:strRef>
              <c:f>Comparison!$B$7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Comparison!$C$7:$AB$7</c:f>
              <c:numCache>
                <c:formatCode>General</c:formatCode>
                <c:ptCount val="26"/>
                <c:pt idx="0">
                  <c:v>543801</c:v>
                </c:pt>
                <c:pt idx="1">
                  <c:v>1606497</c:v>
                </c:pt>
                <c:pt idx="2">
                  <c:v>2194029</c:v>
                </c:pt>
                <c:pt idx="3">
                  <c:v>2194029</c:v>
                </c:pt>
                <c:pt idx="4">
                  <c:v>1173153</c:v>
                </c:pt>
                <c:pt idx="5">
                  <c:v>1606497</c:v>
                </c:pt>
                <c:pt idx="6">
                  <c:v>3203396</c:v>
                </c:pt>
                <c:pt idx="7">
                  <c:v>6116498</c:v>
                </c:pt>
                <c:pt idx="8">
                  <c:v>3704197</c:v>
                </c:pt>
                <c:pt idx="9">
                  <c:v>923211</c:v>
                </c:pt>
                <c:pt idx="10">
                  <c:v>3296344</c:v>
                </c:pt>
                <c:pt idx="11">
                  <c:v>1816401</c:v>
                </c:pt>
                <c:pt idx="12">
                  <c:v>9534833</c:v>
                </c:pt>
                <c:pt idx="13">
                  <c:v>5757840</c:v>
                </c:pt>
                <c:pt idx="14">
                  <c:v>219494</c:v>
                </c:pt>
                <c:pt idx="15">
                  <c:v>2225497</c:v>
                </c:pt>
                <c:pt idx="16">
                  <c:v>867472</c:v>
                </c:pt>
                <c:pt idx="17">
                  <c:v>5896002</c:v>
                </c:pt>
                <c:pt idx="18">
                  <c:v>6144693</c:v>
                </c:pt>
                <c:pt idx="19">
                  <c:v>81609</c:v>
                </c:pt>
                <c:pt idx="20">
                  <c:v>1127976</c:v>
                </c:pt>
                <c:pt idx="21">
                  <c:v>340657</c:v>
                </c:pt>
                <c:pt idx="22">
                  <c:v>2648508</c:v>
                </c:pt>
                <c:pt idx="23">
                  <c:v>6322605</c:v>
                </c:pt>
                <c:pt idx="24">
                  <c:v>35700</c:v>
                </c:pt>
                <c:pt idx="25">
                  <c:v>453189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92-428B-B29C-E6E646D1A388}"/>
            </c:ext>
          </c:extLst>
        </c:ser>
        <c:ser>
          <c:idx val="5"/>
          <c:order val="5"/>
          <c:tx>
            <c:strRef>
              <c:f>Comparison!$B$8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Comparison!$C$8:$AB$8</c:f>
              <c:numCache>
                <c:formatCode>General</c:formatCode>
                <c:ptCount val="26"/>
                <c:pt idx="0">
                  <c:v>180372</c:v>
                </c:pt>
                <c:pt idx="1">
                  <c:v>1096785</c:v>
                </c:pt>
                <c:pt idx="2">
                  <c:v>1003837</c:v>
                </c:pt>
                <c:pt idx="3">
                  <c:v>1003837</c:v>
                </c:pt>
                <c:pt idx="4">
                  <c:v>601580</c:v>
                </c:pt>
                <c:pt idx="5">
                  <c:v>941354</c:v>
                </c:pt>
                <c:pt idx="6">
                  <c:v>1268026</c:v>
                </c:pt>
                <c:pt idx="7">
                  <c:v>2029331</c:v>
                </c:pt>
                <c:pt idx="8">
                  <c:v>2029331</c:v>
                </c:pt>
                <c:pt idx="9">
                  <c:v>495530</c:v>
                </c:pt>
                <c:pt idx="10">
                  <c:v>932915</c:v>
                </c:pt>
                <c:pt idx="11">
                  <c:v>468743</c:v>
                </c:pt>
                <c:pt idx="12">
                  <c:v>1619560</c:v>
                </c:pt>
                <c:pt idx="13">
                  <c:v>2360970</c:v>
                </c:pt>
                <c:pt idx="14">
                  <c:v>128658</c:v>
                </c:pt>
                <c:pt idx="15">
                  <c:v>315487</c:v>
                </c:pt>
                <c:pt idx="16">
                  <c:v>181969</c:v>
                </c:pt>
                <c:pt idx="17">
                  <c:v>875817</c:v>
                </c:pt>
                <c:pt idx="18">
                  <c:v>2251388</c:v>
                </c:pt>
                <c:pt idx="19">
                  <c:v>47987</c:v>
                </c:pt>
                <c:pt idx="20">
                  <c:v>121973</c:v>
                </c:pt>
                <c:pt idx="21">
                  <c:v>68432</c:v>
                </c:pt>
                <c:pt idx="22">
                  <c:v>372146</c:v>
                </c:pt>
                <c:pt idx="23">
                  <c:v>2186035</c:v>
                </c:pt>
                <c:pt idx="24">
                  <c:v>20870</c:v>
                </c:pt>
                <c:pt idx="25">
                  <c:v>46982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92-428B-B29C-E6E646D1A388}"/>
            </c:ext>
          </c:extLst>
        </c:ser>
        <c:ser>
          <c:idx val="6"/>
          <c:order val="6"/>
          <c:tx>
            <c:strRef>
              <c:f>Comparison!$B$9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Comparison!$C$9:$AB$9</c:f>
              <c:numCache>
                <c:formatCode>General</c:formatCode>
                <c:ptCount val="26"/>
                <c:pt idx="0">
                  <c:v>29846</c:v>
                </c:pt>
                <c:pt idx="1">
                  <c:v>227700</c:v>
                </c:pt>
                <c:pt idx="2">
                  <c:v>227700</c:v>
                </c:pt>
                <c:pt idx="3">
                  <c:v>258786</c:v>
                </c:pt>
                <c:pt idx="4">
                  <c:v>73201</c:v>
                </c:pt>
                <c:pt idx="5">
                  <c:v>227700</c:v>
                </c:pt>
                <c:pt idx="6">
                  <c:v>664216</c:v>
                </c:pt>
                <c:pt idx="7">
                  <c:v>1772134</c:v>
                </c:pt>
                <c:pt idx="8">
                  <c:v>486402</c:v>
                </c:pt>
                <c:pt idx="9">
                  <c:v>59586</c:v>
                </c:pt>
                <c:pt idx="10">
                  <c:v>664216</c:v>
                </c:pt>
                <c:pt idx="11">
                  <c:v>486336</c:v>
                </c:pt>
                <c:pt idx="12">
                  <c:v>3108159</c:v>
                </c:pt>
                <c:pt idx="13">
                  <c:v>254742</c:v>
                </c:pt>
                <c:pt idx="14">
                  <c:v>14445</c:v>
                </c:pt>
                <c:pt idx="15">
                  <c:v>486336</c:v>
                </c:pt>
                <c:pt idx="16">
                  <c:v>244978</c:v>
                </c:pt>
                <c:pt idx="17">
                  <c:v>1940117</c:v>
                </c:pt>
                <c:pt idx="18">
                  <c:v>113483</c:v>
                </c:pt>
                <c:pt idx="19">
                  <c:v>5302</c:v>
                </c:pt>
                <c:pt idx="20">
                  <c:v>244978</c:v>
                </c:pt>
                <c:pt idx="21">
                  <c:v>97897</c:v>
                </c:pt>
                <c:pt idx="22">
                  <c:v>874435</c:v>
                </c:pt>
                <c:pt idx="23">
                  <c:v>42875</c:v>
                </c:pt>
                <c:pt idx="24">
                  <c:v>2462</c:v>
                </c:pt>
                <c:pt idx="25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92-428B-B29C-E6E646D1A388}"/>
            </c:ext>
          </c:extLst>
        </c:ser>
        <c:ser>
          <c:idx val="7"/>
          <c:order val="7"/>
          <c:tx>
            <c:strRef>
              <c:f>Comparison!$B$10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Comparison!$C$10:$AB$10</c:f>
              <c:numCache>
                <c:formatCode>General</c:formatCode>
                <c:ptCount val="26"/>
                <c:pt idx="0">
                  <c:v>28727</c:v>
                </c:pt>
                <c:pt idx="1">
                  <c:v>20469</c:v>
                </c:pt>
                <c:pt idx="2">
                  <c:v>20469</c:v>
                </c:pt>
                <c:pt idx="3">
                  <c:v>20469</c:v>
                </c:pt>
                <c:pt idx="4">
                  <c:v>20469</c:v>
                </c:pt>
                <c:pt idx="5">
                  <c:v>20469</c:v>
                </c:pt>
                <c:pt idx="6">
                  <c:v>11611</c:v>
                </c:pt>
                <c:pt idx="7">
                  <c:v>11611</c:v>
                </c:pt>
                <c:pt idx="8">
                  <c:v>11611</c:v>
                </c:pt>
                <c:pt idx="9">
                  <c:v>11611</c:v>
                </c:pt>
                <c:pt idx="10">
                  <c:v>11611</c:v>
                </c:pt>
                <c:pt idx="11">
                  <c:v>2069</c:v>
                </c:pt>
                <c:pt idx="12">
                  <c:v>2069</c:v>
                </c:pt>
                <c:pt idx="13">
                  <c:v>2069</c:v>
                </c:pt>
                <c:pt idx="14">
                  <c:v>2069</c:v>
                </c:pt>
                <c:pt idx="15">
                  <c:v>2069</c:v>
                </c:pt>
                <c:pt idx="16">
                  <c:v>871</c:v>
                </c:pt>
                <c:pt idx="17">
                  <c:v>871</c:v>
                </c:pt>
                <c:pt idx="18">
                  <c:v>871</c:v>
                </c:pt>
                <c:pt idx="19">
                  <c:v>871</c:v>
                </c:pt>
                <c:pt idx="20">
                  <c:v>871</c:v>
                </c:pt>
                <c:pt idx="21">
                  <c:v>334</c:v>
                </c:pt>
                <c:pt idx="22">
                  <c:v>334</c:v>
                </c:pt>
                <c:pt idx="23">
                  <c:v>334</c:v>
                </c:pt>
                <c:pt idx="24">
                  <c:v>334</c:v>
                </c:pt>
                <c:pt idx="25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92-428B-B29C-E6E646D1A388}"/>
            </c:ext>
          </c:extLst>
        </c:ser>
        <c:ser>
          <c:idx val="8"/>
          <c:order val="8"/>
          <c:tx>
            <c:strRef>
              <c:f>Comparison!$B$11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Comparison!$C$11:$AB$11</c:f>
              <c:numCache>
                <c:formatCode>General</c:formatCode>
                <c:ptCount val="26"/>
                <c:pt idx="0">
                  <c:v>346195</c:v>
                </c:pt>
                <c:pt idx="1">
                  <c:v>208649</c:v>
                </c:pt>
                <c:pt idx="2">
                  <c:v>208649</c:v>
                </c:pt>
                <c:pt idx="3">
                  <c:v>208649</c:v>
                </c:pt>
                <c:pt idx="4">
                  <c:v>208649</c:v>
                </c:pt>
                <c:pt idx="5">
                  <c:v>208649</c:v>
                </c:pt>
                <c:pt idx="6">
                  <c:v>109648</c:v>
                </c:pt>
                <c:pt idx="7">
                  <c:v>109648</c:v>
                </c:pt>
                <c:pt idx="8">
                  <c:v>109648</c:v>
                </c:pt>
                <c:pt idx="9">
                  <c:v>109648</c:v>
                </c:pt>
                <c:pt idx="10">
                  <c:v>109648</c:v>
                </c:pt>
                <c:pt idx="11">
                  <c:v>23928</c:v>
                </c:pt>
                <c:pt idx="12">
                  <c:v>23928</c:v>
                </c:pt>
                <c:pt idx="13">
                  <c:v>23928</c:v>
                </c:pt>
                <c:pt idx="14">
                  <c:v>23928</c:v>
                </c:pt>
                <c:pt idx="15">
                  <c:v>23928</c:v>
                </c:pt>
                <c:pt idx="16">
                  <c:v>12113</c:v>
                </c:pt>
                <c:pt idx="17">
                  <c:v>12113</c:v>
                </c:pt>
                <c:pt idx="18">
                  <c:v>12113</c:v>
                </c:pt>
                <c:pt idx="19">
                  <c:v>12113</c:v>
                </c:pt>
                <c:pt idx="20">
                  <c:v>12113</c:v>
                </c:pt>
                <c:pt idx="21">
                  <c:v>8104</c:v>
                </c:pt>
                <c:pt idx="22">
                  <c:v>8104</c:v>
                </c:pt>
                <c:pt idx="23">
                  <c:v>8104</c:v>
                </c:pt>
                <c:pt idx="24">
                  <c:v>8104</c:v>
                </c:pt>
                <c:pt idx="25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92-428B-B29C-E6E646D1A388}"/>
            </c:ext>
          </c:extLst>
        </c:ser>
        <c:ser>
          <c:idx val="9"/>
          <c:order val="9"/>
          <c:tx>
            <c:strRef>
              <c:f>Comparison!$B$12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Comparison!$C$12:$AB$12</c:f>
              <c:numCache>
                <c:formatCode>General</c:formatCode>
                <c:ptCount val="26"/>
                <c:pt idx="0">
                  <c:v>797</c:v>
                </c:pt>
                <c:pt idx="1">
                  <c:v>1846</c:v>
                </c:pt>
                <c:pt idx="2">
                  <c:v>1846</c:v>
                </c:pt>
                <c:pt idx="3">
                  <c:v>1846</c:v>
                </c:pt>
                <c:pt idx="4">
                  <c:v>1846</c:v>
                </c:pt>
                <c:pt idx="5">
                  <c:v>1846</c:v>
                </c:pt>
                <c:pt idx="6">
                  <c:v>1471</c:v>
                </c:pt>
                <c:pt idx="7">
                  <c:v>1471</c:v>
                </c:pt>
                <c:pt idx="8">
                  <c:v>1471</c:v>
                </c:pt>
                <c:pt idx="9">
                  <c:v>1471</c:v>
                </c:pt>
                <c:pt idx="10">
                  <c:v>1471</c:v>
                </c:pt>
                <c:pt idx="11">
                  <c:v>340</c:v>
                </c:pt>
                <c:pt idx="12">
                  <c:v>340</c:v>
                </c:pt>
                <c:pt idx="13">
                  <c:v>340</c:v>
                </c:pt>
                <c:pt idx="14">
                  <c:v>340</c:v>
                </c:pt>
                <c:pt idx="15">
                  <c:v>340</c:v>
                </c:pt>
                <c:pt idx="16">
                  <c:v>126</c:v>
                </c:pt>
                <c:pt idx="17">
                  <c:v>126</c:v>
                </c:pt>
                <c:pt idx="18">
                  <c:v>126</c:v>
                </c:pt>
                <c:pt idx="19">
                  <c:v>126</c:v>
                </c:pt>
                <c:pt idx="20">
                  <c:v>126</c:v>
                </c:pt>
                <c:pt idx="21">
                  <c:v>54</c:v>
                </c:pt>
                <c:pt idx="22">
                  <c:v>54</c:v>
                </c:pt>
                <c:pt idx="23">
                  <c:v>54</c:v>
                </c:pt>
                <c:pt idx="24">
                  <c:v>54</c:v>
                </c:pt>
                <c:pt idx="25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92-428B-B29C-E6E646D1A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550127"/>
        <c:axId val="1774535247"/>
      </c:bar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800" spc="-5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</a:t>
                </a:r>
                <a:r>
                  <a:rPr lang="de-DE" b="1" baseline="0"/>
                  <a:t> [million]</a:t>
                </a:r>
                <a:endParaRPr lang="de-DE" b="1"/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106843241797093E-2"/>
          <c:y val="1.167885273875849E-2"/>
          <c:w val="0.9"/>
          <c:h val="6.5637290058265713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21551399415333E-2"/>
          <c:y val="0.11740496223054719"/>
          <c:w val="0.90930175869261076"/>
          <c:h val="0.674979012345678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Comparison!$B$3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Comparison!$C$3:$AB$3</c:f>
              <c:numCache>
                <c:formatCode>General</c:formatCode>
                <c:ptCount val="26"/>
                <c:pt idx="0">
                  <c:v>31435337</c:v>
                </c:pt>
                <c:pt idx="1">
                  <c:v>24016882</c:v>
                </c:pt>
                <c:pt idx="2">
                  <c:v>23831608</c:v>
                </c:pt>
                <c:pt idx="3">
                  <c:v>23831608</c:v>
                </c:pt>
                <c:pt idx="4">
                  <c:v>21944976</c:v>
                </c:pt>
                <c:pt idx="5">
                  <c:v>23893470</c:v>
                </c:pt>
                <c:pt idx="6">
                  <c:v>17997059</c:v>
                </c:pt>
                <c:pt idx="7">
                  <c:v>17280830</c:v>
                </c:pt>
                <c:pt idx="8">
                  <c:v>17280830</c:v>
                </c:pt>
                <c:pt idx="9">
                  <c:v>12698700</c:v>
                </c:pt>
                <c:pt idx="10">
                  <c:v>17210885</c:v>
                </c:pt>
                <c:pt idx="11">
                  <c:v>5970991</c:v>
                </c:pt>
                <c:pt idx="12">
                  <c:v>5848200</c:v>
                </c:pt>
                <c:pt idx="13">
                  <c:v>5848200</c:v>
                </c:pt>
                <c:pt idx="14">
                  <c:v>2879142</c:v>
                </c:pt>
                <c:pt idx="15">
                  <c:v>5810896</c:v>
                </c:pt>
                <c:pt idx="16">
                  <c:v>2982609</c:v>
                </c:pt>
                <c:pt idx="17">
                  <c:v>2993800</c:v>
                </c:pt>
                <c:pt idx="18">
                  <c:v>2993800</c:v>
                </c:pt>
                <c:pt idx="19">
                  <c:v>1568491</c:v>
                </c:pt>
                <c:pt idx="20">
                  <c:v>2976392</c:v>
                </c:pt>
                <c:pt idx="21" formatCode="_(* #,##0.00_);_(* \(#,##0.00\);_(* &quot;-&quot;??_);_(@_)">
                  <c:v>1632403</c:v>
                </c:pt>
                <c:pt idx="22">
                  <c:v>1652298</c:v>
                </c:pt>
                <c:pt idx="23">
                  <c:v>1652298</c:v>
                </c:pt>
                <c:pt idx="24">
                  <c:v>1099893</c:v>
                </c:pt>
                <c:pt idx="25">
                  <c:v>1645770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1-4A3B-99A6-A48BCF37BD6E}"/>
            </c:ext>
          </c:extLst>
        </c:ser>
        <c:ser>
          <c:idx val="1"/>
          <c:order val="1"/>
          <c:tx>
            <c:strRef>
              <c:f>Comparison!$B$4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Comparison!$C$4:$AB$4</c:f>
              <c:numCache>
                <c:formatCode>General</c:formatCode>
                <c:ptCount val="26"/>
                <c:pt idx="0">
                  <c:v>15060122</c:v>
                </c:pt>
                <c:pt idx="1">
                  <c:v>12257313</c:v>
                </c:pt>
                <c:pt idx="2">
                  <c:v>12257313</c:v>
                </c:pt>
                <c:pt idx="3">
                  <c:v>12257313</c:v>
                </c:pt>
                <c:pt idx="4">
                  <c:v>11329385</c:v>
                </c:pt>
                <c:pt idx="5">
                  <c:v>12076701</c:v>
                </c:pt>
                <c:pt idx="6">
                  <c:v>8589438</c:v>
                </c:pt>
                <c:pt idx="7">
                  <c:v>8506748</c:v>
                </c:pt>
                <c:pt idx="8">
                  <c:v>8506748</c:v>
                </c:pt>
                <c:pt idx="9">
                  <c:v>6550172</c:v>
                </c:pt>
                <c:pt idx="10">
                  <c:v>7737227</c:v>
                </c:pt>
                <c:pt idx="11">
                  <c:v>2426055</c:v>
                </c:pt>
                <c:pt idx="12">
                  <c:v>2618479</c:v>
                </c:pt>
                <c:pt idx="13">
                  <c:v>2618479</c:v>
                </c:pt>
                <c:pt idx="14">
                  <c:v>1240421</c:v>
                </c:pt>
                <c:pt idx="15">
                  <c:v>1911128</c:v>
                </c:pt>
                <c:pt idx="16">
                  <c:v>1072971</c:v>
                </c:pt>
                <c:pt idx="17">
                  <c:v>1219077</c:v>
                </c:pt>
                <c:pt idx="18">
                  <c:v>1219077</c:v>
                </c:pt>
                <c:pt idx="19">
                  <c:v>531136</c:v>
                </c:pt>
                <c:pt idx="20">
                  <c:v>837684</c:v>
                </c:pt>
                <c:pt idx="21">
                  <c:v>473904</c:v>
                </c:pt>
                <c:pt idx="22">
                  <c:v>542916</c:v>
                </c:pt>
                <c:pt idx="23">
                  <c:v>542916</c:v>
                </c:pt>
                <c:pt idx="24">
                  <c:v>269667</c:v>
                </c:pt>
                <c:pt idx="25">
                  <c:v>385470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E1-4A3B-99A6-A48BCF37BD6E}"/>
            </c:ext>
          </c:extLst>
        </c:ser>
        <c:ser>
          <c:idx val="2"/>
          <c:order val="2"/>
          <c:tx>
            <c:strRef>
              <c:f>Comparison!$B$5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Comparison!$C$5:$AB$5</c:f>
              <c:numCache>
                <c:formatCode>General</c:formatCode>
                <c:ptCount val="26"/>
                <c:pt idx="0">
                  <c:v>309081</c:v>
                </c:pt>
                <c:pt idx="1">
                  <c:v>2787818</c:v>
                </c:pt>
                <c:pt idx="2">
                  <c:v>2663783</c:v>
                </c:pt>
                <c:pt idx="3">
                  <c:v>2756732</c:v>
                </c:pt>
                <c:pt idx="4">
                  <c:v>7674594</c:v>
                </c:pt>
                <c:pt idx="5">
                  <c:v>3247274</c:v>
                </c:pt>
                <c:pt idx="6">
                  <c:v>8727421</c:v>
                </c:pt>
                <c:pt idx="7">
                  <c:v>5073841</c:v>
                </c:pt>
                <c:pt idx="8">
                  <c:v>7065233</c:v>
                </c:pt>
                <c:pt idx="9">
                  <c:v>21440809</c:v>
                </c:pt>
                <c:pt idx="10">
                  <c:v>10577193</c:v>
                </c:pt>
                <c:pt idx="11">
                  <c:v>31167178</c:v>
                </c:pt>
                <c:pt idx="12">
                  <c:v>19632274</c:v>
                </c:pt>
                <c:pt idx="13">
                  <c:v>24289943</c:v>
                </c:pt>
                <c:pt idx="14">
                  <c:v>38718677</c:v>
                </c:pt>
                <c:pt idx="15">
                  <c:v>31522632</c:v>
                </c:pt>
                <c:pt idx="16">
                  <c:v>37825958</c:v>
                </c:pt>
                <c:pt idx="17">
                  <c:v>30233115</c:v>
                </c:pt>
                <c:pt idx="18">
                  <c:v>29827438</c:v>
                </c:pt>
                <c:pt idx="19">
                  <c:v>41312294</c:v>
                </c:pt>
                <c:pt idx="20">
                  <c:v>37834625</c:v>
                </c:pt>
                <c:pt idx="21">
                  <c:v>40946413</c:v>
                </c:pt>
                <c:pt idx="22">
                  <c:v>37458212</c:v>
                </c:pt>
                <c:pt idx="23">
                  <c:v>32567084</c:v>
                </c:pt>
                <c:pt idx="24">
                  <c:v>42267583</c:v>
                </c:pt>
                <c:pt idx="25">
                  <c:v>40919206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E1-4A3B-99A6-A48BCF37BD6E}"/>
            </c:ext>
          </c:extLst>
        </c:ser>
        <c:ser>
          <c:idx val="3"/>
          <c:order val="3"/>
          <c:tx>
            <c:strRef>
              <c:f>Comparison!$B$6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Comparison!$C$6:$AB$6</c:f>
              <c:numCache>
                <c:formatCode>General</c:formatCode>
                <c:ptCount val="26"/>
                <c:pt idx="0">
                  <c:v>543801</c:v>
                </c:pt>
                <c:pt idx="1">
                  <c:v>2179208</c:v>
                </c:pt>
                <c:pt idx="2">
                  <c:v>1993933</c:v>
                </c:pt>
                <c:pt idx="3">
                  <c:v>1993933</c:v>
                </c:pt>
                <c:pt idx="4">
                  <c:v>1375314</c:v>
                </c:pt>
                <c:pt idx="5">
                  <c:v>2179208</c:v>
                </c:pt>
                <c:pt idx="6">
                  <c:v>2817810</c:v>
                </c:pt>
                <c:pt idx="7">
                  <c:v>2519070</c:v>
                </c:pt>
                <c:pt idx="8">
                  <c:v>2519070</c:v>
                </c:pt>
                <c:pt idx="9">
                  <c:v>1099356</c:v>
                </c:pt>
                <c:pt idx="10">
                  <c:v>2848586</c:v>
                </c:pt>
                <c:pt idx="11">
                  <c:v>1144631</c:v>
                </c:pt>
                <c:pt idx="12">
                  <c:v>1140278</c:v>
                </c:pt>
                <c:pt idx="13">
                  <c:v>1140278</c:v>
                </c:pt>
                <c:pt idx="14">
                  <c:v>279497</c:v>
                </c:pt>
                <c:pt idx="15">
                  <c:v>1234781</c:v>
                </c:pt>
                <c:pt idx="16">
                  <c:v>475757</c:v>
                </c:pt>
                <c:pt idx="17">
                  <c:v>505289</c:v>
                </c:pt>
                <c:pt idx="18">
                  <c:v>505289</c:v>
                </c:pt>
                <c:pt idx="19">
                  <c:v>104897</c:v>
                </c:pt>
                <c:pt idx="20">
                  <c:v>527672</c:v>
                </c:pt>
                <c:pt idx="21">
                  <c:v>181399</c:v>
                </c:pt>
                <c:pt idx="22">
                  <c:v>196942</c:v>
                </c:pt>
                <c:pt idx="23">
                  <c:v>196942</c:v>
                </c:pt>
                <c:pt idx="24">
                  <c:v>44930</c:v>
                </c:pt>
                <c:pt idx="25">
                  <c:v>202227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E1-4A3B-99A6-A48BCF37BD6E}"/>
            </c:ext>
          </c:extLst>
        </c:ser>
        <c:ser>
          <c:idx val="4"/>
          <c:order val="4"/>
          <c:tx>
            <c:strRef>
              <c:f>Comparison!$B$7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Comparison!$C$7:$AB$7</c:f>
              <c:numCache>
                <c:formatCode>General</c:formatCode>
                <c:ptCount val="26"/>
                <c:pt idx="0">
                  <c:v>543801</c:v>
                </c:pt>
                <c:pt idx="1">
                  <c:v>1606497</c:v>
                </c:pt>
                <c:pt idx="2">
                  <c:v>2194029</c:v>
                </c:pt>
                <c:pt idx="3">
                  <c:v>2194029</c:v>
                </c:pt>
                <c:pt idx="4">
                  <c:v>1173153</c:v>
                </c:pt>
                <c:pt idx="5">
                  <c:v>1606497</c:v>
                </c:pt>
                <c:pt idx="6">
                  <c:v>3203396</c:v>
                </c:pt>
                <c:pt idx="7">
                  <c:v>6116498</c:v>
                </c:pt>
                <c:pt idx="8">
                  <c:v>3704197</c:v>
                </c:pt>
                <c:pt idx="9">
                  <c:v>923211</c:v>
                </c:pt>
                <c:pt idx="10">
                  <c:v>3296344</c:v>
                </c:pt>
                <c:pt idx="11">
                  <c:v>1816401</c:v>
                </c:pt>
                <c:pt idx="12">
                  <c:v>9534833</c:v>
                </c:pt>
                <c:pt idx="13">
                  <c:v>5757840</c:v>
                </c:pt>
                <c:pt idx="14">
                  <c:v>219494</c:v>
                </c:pt>
                <c:pt idx="15">
                  <c:v>2225497</c:v>
                </c:pt>
                <c:pt idx="16">
                  <c:v>867472</c:v>
                </c:pt>
                <c:pt idx="17">
                  <c:v>5896002</c:v>
                </c:pt>
                <c:pt idx="18">
                  <c:v>6144693</c:v>
                </c:pt>
                <c:pt idx="19">
                  <c:v>81609</c:v>
                </c:pt>
                <c:pt idx="20">
                  <c:v>1127976</c:v>
                </c:pt>
                <c:pt idx="21">
                  <c:v>340657</c:v>
                </c:pt>
                <c:pt idx="22">
                  <c:v>2648508</c:v>
                </c:pt>
                <c:pt idx="23">
                  <c:v>6322605</c:v>
                </c:pt>
                <c:pt idx="24">
                  <c:v>35700</c:v>
                </c:pt>
                <c:pt idx="25">
                  <c:v>453189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E1-4A3B-99A6-A48BCF37BD6E}"/>
            </c:ext>
          </c:extLst>
        </c:ser>
        <c:ser>
          <c:idx val="5"/>
          <c:order val="5"/>
          <c:tx>
            <c:strRef>
              <c:f>Comparison!$B$8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Comparison!$C$8:$AB$8</c:f>
              <c:numCache>
                <c:formatCode>General</c:formatCode>
                <c:ptCount val="26"/>
                <c:pt idx="0">
                  <c:v>180372</c:v>
                </c:pt>
                <c:pt idx="1">
                  <c:v>1096785</c:v>
                </c:pt>
                <c:pt idx="2">
                  <c:v>1003837</c:v>
                </c:pt>
                <c:pt idx="3">
                  <c:v>1003837</c:v>
                </c:pt>
                <c:pt idx="4">
                  <c:v>601580</c:v>
                </c:pt>
                <c:pt idx="5">
                  <c:v>941354</c:v>
                </c:pt>
                <c:pt idx="6">
                  <c:v>1268026</c:v>
                </c:pt>
                <c:pt idx="7">
                  <c:v>2029331</c:v>
                </c:pt>
                <c:pt idx="8">
                  <c:v>2029331</c:v>
                </c:pt>
                <c:pt idx="9">
                  <c:v>495530</c:v>
                </c:pt>
                <c:pt idx="10">
                  <c:v>932915</c:v>
                </c:pt>
                <c:pt idx="11">
                  <c:v>468743</c:v>
                </c:pt>
                <c:pt idx="12">
                  <c:v>1619560</c:v>
                </c:pt>
                <c:pt idx="13">
                  <c:v>2360970</c:v>
                </c:pt>
                <c:pt idx="14">
                  <c:v>128658</c:v>
                </c:pt>
                <c:pt idx="15">
                  <c:v>315487</c:v>
                </c:pt>
                <c:pt idx="16">
                  <c:v>181969</c:v>
                </c:pt>
                <c:pt idx="17">
                  <c:v>875817</c:v>
                </c:pt>
                <c:pt idx="18">
                  <c:v>2251388</c:v>
                </c:pt>
                <c:pt idx="19">
                  <c:v>47987</c:v>
                </c:pt>
                <c:pt idx="20">
                  <c:v>121973</c:v>
                </c:pt>
                <c:pt idx="21">
                  <c:v>68432</c:v>
                </c:pt>
                <c:pt idx="22">
                  <c:v>372146</c:v>
                </c:pt>
                <c:pt idx="23">
                  <c:v>2186035</c:v>
                </c:pt>
                <c:pt idx="24">
                  <c:v>20870</c:v>
                </c:pt>
                <c:pt idx="25">
                  <c:v>46982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E1-4A3B-99A6-A48BCF37BD6E}"/>
            </c:ext>
          </c:extLst>
        </c:ser>
        <c:ser>
          <c:idx val="6"/>
          <c:order val="6"/>
          <c:tx>
            <c:strRef>
              <c:f>Comparison!$B$9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Comparison!$C$9:$AB$9</c:f>
              <c:numCache>
                <c:formatCode>General</c:formatCode>
                <c:ptCount val="26"/>
                <c:pt idx="0">
                  <c:v>29846</c:v>
                </c:pt>
                <c:pt idx="1">
                  <c:v>227700</c:v>
                </c:pt>
                <c:pt idx="2">
                  <c:v>227700</c:v>
                </c:pt>
                <c:pt idx="3">
                  <c:v>258786</c:v>
                </c:pt>
                <c:pt idx="4">
                  <c:v>73201</c:v>
                </c:pt>
                <c:pt idx="5">
                  <c:v>227700</c:v>
                </c:pt>
                <c:pt idx="6">
                  <c:v>664216</c:v>
                </c:pt>
                <c:pt idx="7">
                  <c:v>1772134</c:v>
                </c:pt>
                <c:pt idx="8">
                  <c:v>486402</c:v>
                </c:pt>
                <c:pt idx="9">
                  <c:v>59586</c:v>
                </c:pt>
                <c:pt idx="10">
                  <c:v>664216</c:v>
                </c:pt>
                <c:pt idx="11">
                  <c:v>486336</c:v>
                </c:pt>
                <c:pt idx="12">
                  <c:v>3108159</c:v>
                </c:pt>
                <c:pt idx="13">
                  <c:v>254742</c:v>
                </c:pt>
                <c:pt idx="14">
                  <c:v>14445</c:v>
                </c:pt>
                <c:pt idx="15">
                  <c:v>486336</c:v>
                </c:pt>
                <c:pt idx="16">
                  <c:v>244978</c:v>
                </c:pt>
                <c:pt idx="17">
                  <c:v>1940117</c:v>
                </c:pt>
                <c:pt idx="18">
                  <c:v>113483</c:v>
                </c:pt>
                <c:pt idx="19">
                  <c:v>5302</c:v>
                </c:pt>
                <c:pt idx="20">
                  <c:v>244978</c:v>
                </c:pt>
                <c:pt idx="21">
                  <c:v>97897</c:v>
                </c:pt>
                <c:pt idx="22">
                  <c:v>874435</c:v>
                </c:pt>
                <c:pt idx="23">
                  <c:v>42875</c:v>
                </c:pt>
                <c:pt idx="24">
                  <c:v>2462</c:v>
                </c:pt>
                <c:pt idx="25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E1-4A3B-99A6-A48BCF37BD6E}"/>
            </c:ext>
          </c:extLst>
        </c:ser>
        <c:ser>
          <c:idx val="7"/>
          <c:order val="7"/>
          <c:tx>
            <c:strRef>
              <c:f>Comparison!$B$10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Comparison!$C$10:$AB$10</c:f>
              <c:numCache>
                <c:formatCode>General</c:formatCode>
                <c:ptCount val="26"/>
                <c:pt idx="0">
                  <c:v>28727</c:v>
                </c:pt>
                <c:pt idx="1">
                  <c:v>20469</c:v>
                </c:pt>
                <c:pt idx="2">
                  <c:v>20469</c:v>
                </c:pt>
                <c:pt idx="3">
                  <c:v>20469</c:v>
                </c:pt>
                <c:pt idx="4">
                  <c:v>20469</c:v>
                </c:pt>
                <c:pt idx="5">
                  <c:v>20469</c:v>
                </c:pt>
                <c:pt idx="6">
                  <c:v>11611</c:v>
                </c:pt>
                <c:pt idx="7">
                  <c:v>11611</c:v>
                </c:pt>
                <c:pt idx="8">
                  <c:v>11611</c:v>
                </c:pt>
                <c:pt idx="9">
                  <c:v>11611</c:v>
                </c:pt>
                <c:pt idx="10">
                  <c:v>11611</c:v>
                </c:pt>
                <c:pt idx="11">
                  <c:v>2069</c:v>
                </c:pt>
                <c:pt idx="12">
                  <c:v>2069</c:v>
                </c:pt>
                <c:pt idx="13">
                  <c:v>2069</c:v>
                </c:pt>
                <c:pt idx="14">
                  <c:v>2069</c:v>
                </c:pt>
                <c:pt idx="15">
                  <c:v>2069</c:v>
                </c:pt>
                <c:pt idx="16">
                  <c:v>871</c:v>
                </c:pt>
                <c:pt idx="17">
                  <c:v>871</c:v>
                </c:pt>
                <c:pt idx="18">
                  <c:v>871</c:v>
                </c:pt>
                <c:pt idx="19">
                  <c:v>871</c:v>
                </c:pt>
                <c:pt idx="20">
                  <c:v>871</c:v>
                </c:pt>
                <c:pt idx="21">
                  <c:v>334</c:v>
                </c:pt>
                <c:pt idx="22">
                  <c:v>334</c:v>
                </c:pt>
                <c:pt idx="23">
                  <c:v>334</c:v>
                </c:pt>
                <c:pt idx="24">
                  <c:v>334</c:v>
                </c:pt>
                <c:pt idx="25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FE1-4A3B-99A6-A48BCF37BD6E}"/>
            </c:ext>
          </c:extLst>
        </c:ser>
        <c:ser>
          <c:idx val="8"/>
          <c:order val="8"/>
          <c:tx>
            <c:strRef>
              <c:f>Comparison!$B$11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Comparison!$C$11:$AB$11</c:f>
              <c:numCache>
                <c:formatCode>General</c:formatCode>
                <c:ptCount val="26"/>
                <c:pt idx="0">
                  <c:v>346195</c:v>
                </c:pt>
                <c:pt idx="1">
                  <c:v>208649</c:v>
                </c:pt>
                <c:pt idx="2">
                  <c:v>208649</c:v>
                </c:pt>
                <c:pt idx="3">
                  <c:v>208649</c:v>
                </c:pt>
                <c:pt idx="4">
                  <c:v>208649</c:v>
                </c:pt>
                <c:pt idx="5">
                  <c:v>208649</c:v>
                </c:pt>
                <c:pt idx="6">
                  <c:v>109648</c:v>
                </c:pt>
                <c:pt idx="7">
                  <c:v>109648</c:v>
                </c:pt>
                <c:pt idx="8">
                  <c:v>109648</c:v>
                </c:pt>
                <c:pt idx="9">
                  <c:v>109648</c:v>
                </c:pt>
                <c:pt idx="10">
                  <c:v>109648</c:v>
                </c:pt>
                <c:pt idx="11">
                  <c:v>23928</c:v>
                </c:pt>
                <c:pt idx="12">
                  <c:v>23928</c:v>
                </c:pt>
                <c:pt idx="13">
                  <c:v>23928</c:v>
                </c:pt>
                <c:pt idx="14">
                  <c:v>23928</c:v>
                </c:pt>
                <c:pt idx="15">
                  <c:v>23928</c:v>
                </c:pt>
                <c:pt idx="16">
                  <c:v>12113</c:v>
                </c:pt>
                <c:pt idx="17">
                  <c:v>12113</c:v>
                </c:pt>
                <c:pt idx="18">
                  <c:v>12113</c:v>
                </c:pt>
                <c:pt idx="19">
                  <c:v>12113</c:v>
                </c:pt>
                <c:pt idx="20">
                  <c:v>12113</c:v>
                </c:pt>
                <c:pt idx="21">
                  <c:v>8104</c:v>
                </c:pt>
                <c:pt idx="22">
                  <c:v>8104</c:v>
                </c:pt>
                <c:pt idx="23">
                  <c:v>8104</c:v>
                </c:pt>
                <c:pt idx="24">
                  <c:v>8104</c:v>
                </c:pt>
                <c:pt idx="25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FE1-4A3B-99A6-A48BCF37BD6E}"/>
            </c:ext>
          </c:extLst>
        </c:ser>
        <c:ser>
          <c:idx val="9"/>
          <c:order val="9"/>
          <c:tx>
            <c:strRef>
              <c:f>Comparison!$B$12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Comparison!$C$12:$AB$12</c:f>
              <c:numCache>
                <c:formatCode>General</c:formatCode>
                <c:ptCount val="26"/>
                <c:pt idx="0">
                  <c:v>797</c:v>
                </c:pt>
                <c:pt idx="1">
                  <c:v>1846</c:v>
                </c:pt>
                <c:pt idx="2">
                  <c:v>1846</c:v>
                </c:pt>
                <c:pt idx="3">
                  <c:v>1846</c:v>
                </c:pt>
                <c:pt idx="4">
                  <c:v>1846</c:v>
                </c:pt>
                <c:pt idx="5">
                  <c:v>1846</c:v>
                </c:pt>
                <c:pt idx="6">
                  <c:v>1471</c:v>
                </c:pt>
                <c:pt idx="7">
                  <c:v>1471</c:v>
                </c:pt>
                <c:pt idx="8">
                  <c:v>1471</c:v>
                </c:pt>
                <c:pt idx="9">
                  <c:v>1471</c:v>
                </c:pt>
                <c:pt idx="10">
                  <c:v>1471</c:v>
                </c:pt>
                <c:pt idx="11">
                  <c:v>340</c:v>
                </c:pt>
                <c:pt idx="12">
                  <c:v>340</c:v>
                </c:pt>
                <c:pt idx="13">
                  <c:v>340</c:v>
                </c:pt>
                <c:pt idx="14">
                  <c:v>340</c:v>
                </c:pt>
                <c:pt idx="15">
                  <c:v>340</c:v>
                </c:pt>
                <c:pt idx="16">
                  <c:v>126</c:v>
                </c:pt>
                <c:pt idx="17">
                  <c:v>126</c:v>
                </c:pt>
                <c:pt idx="18">
                  <c:v>126</c:v>
                </c:pt>
                <c:pt idx="19">
                  <c:v>126</c:v>
                </c:pt>
                <c:pt idx="20">
                  <c:v>126</c:v>
                </c:pt>
                <c:pt idx="21">
                  <c:v>54</c:v>
                </c:pt>
                <c:pt idx="22">
                  <c:v>54</c:v>
                </c:pt>
                <c:pt idx="23">
                  <c:v>54</c:v>
                </c:pt>
                <c:pt idx="24">
                  <c:v>54</c:v>
                </c:pt>
                <c:pt idx="25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FE1-4A3B-99A6-A48BCF37B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550127"/>
        <c:axId val="1774535247"/>
      </c:bar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800" spc="-5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</a:t>
                </a:r>
                <a:r>
                  <a:rPr lang="de-DE" b="1" baseline="0"/>
                  <a:t> [million]</a:t>
                </a:r>
                <a:endParaRPr lang="de-DE" b="1"/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106843241797093E-2"/>
          <c:y val="1.167885273875849E-2"/>
          <c:w val="0.97889315675820288"/>
          <c:h val="7.3161496120037056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21551399415333E-2"/>
          <c:y val="0.11740496223054719"/>
          <c:w val="0.90930175869261076"/>
          <c:h val="0.6788871234475826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Comparison!$B$74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Comparison!$C$74:$AB$74</c:f>
              <c:numCache>
                <c:formatCode>0</c:formatCode>
                <c:ptCount val="26"/>
                <c:pt idx="0">
                  <c:v>61.197623794676645</c:v>
                </c:pt>
                <c:pt idx="1">
                  <c:v>43.934236876865803</c:v>
                </c:pt>
                <c:pt idx="2">
                  <c:v>43.530093295771259</c:v>
                </c:pt>
                <c:pt idx="3">
                  <c:v>43.530093295771259</c:v>
                </c:pt>
                <c:pt idx="4">
                  <c:v>39.39757585247991</c:v>
                </c:pt>
                <c:pt idx="5">
                  <c:v>43.665625904486568</c:v>
                </c:pt>
                <c:pt idx="6">
                  <c:v>31.141342787809592</c:v>
                </c:pt>
                <c:pt idx="7">
                  <c:v>29.713605712407759</c:v>
                </c:pt>
                <c:pt idx="8">
                  <c:v>29.713605712407759</c:v>
                </c:pt>
                <c:pt idx="9">
                  <c:v>20.608206229486633</c:v>
                </c:pt>
                <c:pt idx="10">
                  <c:v>29.555611509970653</c:v>
                </c:pt>
                <c:pt idx="11">
                  <c:v>7.9978474778255277</c:v>
                </c:pt>
                <c:pt idx="12">
                  <c:v>7.8118876509241089</c:v>
                </c:pt>
                <c:pt idx="13">
                  <c:v>7.8118876509241089</c:v>
                </c:pt>
                <c:pt idx="14">
                  <c:v>2.8309944934012456</c:v>
                </c:pt>
                <c:pt idx="15">
                  <c:v>7.7478329114573459</c:v>
                </c:pt>
                <c:pt idx="16">
                  <c:v>2.9750393848819576</c:v>
                </c:pt>
                <c:pt idx="17">
                  <c:v>3.0119382840467805</c:v>
                </c:pt>
                <c:pt idx="18">
                  <c:v>3.0119382840467805</c:v>
                </c:pt>
                <c:pt idx="19">
                  <c:v>0.84014444951451872</c:v>
                </c:pt>
                <c:pt idx="20">
                  <c:v>2.9840580293020778</c:v>
                </c:pt>
                <c:pt idx="21">
                  <c:v>0.96002866402485876</c:v>
                </c:pt>
                <c:pt idx="22">
                  <c:v>1.0065196642675105</c:v>
                </c:pt>
                <c:pt idx="23">
                  <c:v>1.0065196642675105</c:v>
                </c:pt>
                <c:pt idx="24">
                  <c:v>0.30964328546136777</c:v>
                </c:pt>
                <c:pt idx="25">
                  <c:v>0.99756826672751053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51-4CF1-B6CE-12FEC2FF8AD3}"/>
            </c:ext>
          </c:extLst>
        </c:ser>
        <c:ser>
          <c:idx val="1"/>
          <c:order val="1"/>
          <c:tx>
            <c:strRef>
              <c:f>Comparison!$B$75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Comparison!$C$75:$AB$75</c:f>
              <c:numCache>
                <c:formatCode>0</c:formatCode>
                <c:ptCount val="26"/>
                <c:pt idx="0">
                  <c:v>52.278843882690396</c:v>
                </c:pt>
                <c:pt idx="1">
                  <c:v>40.009896314657965</c:v>
                </c:pt>
                <c:pt idx="2">
                  <c:v>40.009896314657965</c:v>
                </c:pt>
                <c:pt idx="3">
                  <c:v>40.009896314657965</c:v>
                </c:pt>
                <c:pt idx="4">
                  <c:v>35.99385543194736</c:v>
                </c:pt>
                <c:pt idx="5">
                  <c:v>39.222170557227912</c:v>
                </c:pt>
                <c:pt idx="6">
                  <c:v>26.325635538216744</c:v>
                </c:pt>
                <c:pt idx="7">
                  <c:v>26.03505006308675</c:v>
                </c:pt>
                <c:pt idx="8">
                  <c:v>26.03505006308675</c:v>
                </c:pt>
                <c:pt idx="9">
                  <c:v>18.635827350461042</c:v>
                </c:pt>
                <c:pt idx="10">
                  <c:v>23.018812458215091</c:v>
                </c:pt>
                <c:pt idx="11">
                  <c:v>5.7206877409242827</c:v>
                </c:pt>
                <c:pt idx="12">
                  <c:v>6.373000391165923</c:v>
                </c:pt>
                <c:pt idx="13">
                  <c:v>6.373000391165923</c:v>
                </c:pt>
                <c:pt idx="14">
                  <c:v>2.2536668183505042</c:v>
                </c:pt>
                <c:pt idx="15">
                  <c:v>4.2073102512041078</c:v>
                </c:pt>
                <c:pt idx="16">
                  <c:v>1.961172205457631</c:v>
                </c:pt>
                <c:pt idx="17">
                  <c:v>2.3970916939377824</c:v>
                </c:pt>
                <c:pt idx="18">
                  <c:v>2.3970916939377824</c:v>
                </c:pt>
                <c:pt idx="19">
                  <c:v>0.56691786871592342</c:v>
                </c:pt>
                <c:pt idx="20">
                  <c:v>1.3501704859674064</c:v>
                </c:pt>
                <c:pt idx="21">
                  <c:v>0.56393436533746544</c:v>
                </c:pt>
                <c:pt idx="22">
                  <c:v>0.74909301114488469</c:v>
                </c:pt>
                <c:pt idx="23">
                  <c:v>0.74909301114488469</c:v>
                </c:pt>
                <c:pt idx="24">
                  <c:v>0.16300249825505955</c:v>
                </c:pt>
                <c:pt idx="25">
                  <c:v>0.38751319514896465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51-4CF1-B6CE-12FEC2FF8AD3}"/>
            </c:ext>
          </c:extLst>
        </c:ser>
        <c:ser>
          <c:idx val="2"/>
          <c:order val="2"/>
          <c:tx>
            <c:strRef>
              <c:f>Comparison!$B$76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Comparison!$C$76:$AB$76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51-4CF1-B6CE-12FEC2FF8AD3}"/>
            </c:ext>
          </c:extLst>
        </c:ser>
        <c:ser>
          <c:idx val="3"/>
          <c:order val="3"/>
          <c:tx>
            <c:strRef>
              <c:f>Comparison!$B$77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Comparison!$C$77:$AB$77</c:f>
              <c:numCache>
                <c:formatCode>0</c:formatCode>
                <c:ptCount val="26"/>
                <c:pt idx="0">
                  <c:v>0.75008424020093711</c:v>
                </c:pt>
                <c:pt idx="1">
                  <c:v>2.8136117007366757</c:v>
                </c:pt>
                <c:pt idx="2">
                  <c:v>2.5674218198551593</c:v>
                </c:pt>
                <c:pt idx="3">
                  <c:v>2.5674218198551593</c:v>
                </c:pt>
                <c:pt idx="4">
                  <c:v>1.7427309299228377</c:v>
                </c:pt>
                <c:pt idx="5">
                  <c:v>2.8136117007366757</c:v>
                </c:pt>
                <c:pt idx="6">
                  <c:v>3.2049385602156737</c:v>
                </c:pt>
                <c:pt idx="7">
                  <c:v>2.8584332489595137</c:v>
                </c:pt>
                <c:pt idx="8">
                  <c:v>2.8584332489595137</c:v>
                </c:pt>
                <c:pt idx="9">
                  <c:v>1.2655924303074431</c:v>
                </c:pt>
                <c:pt idx="10">
                  <c:v>3.2375859050973319</c:v>
                </c:pt>
                <c:pt idx="11">
                  <c:v>1.0731274001950522</c:v>
                </c:pt>
                <c:pt idx="12">
                  <c:v>1.0512227510361132</c:v>
                </c:pt>
                <c:pt idx="13">
                  <c:v>1.0512227510361132</c:v>
                </c:pt>
                <c:pt idx="14">
                  <c:v>0.26449322721893409</c:v>
                </c:pt>
                <c:pt idx="15">
                  <c:v>1.1495191255529236</c:v>
                </c:pt>
                <c:pt idx="16">
                  <c:v>0.38284423164587644</c:v>
                </c:pt>
                <c:pt idx="17">
                  <c:v>0.40247062874219802</c:v>
                </c:pt>
                <c:pt idx="18">
                  <c:v>0.40247062874219802</c:v>
                </c:pt>
                <c:pt idx="19">
                  <c:v>7.6786384079802594E-2</c:v>
                </c:pt>
                <c:pt idx="20">
                  <c:v>0.42357144555804616</c:v>
                </c:pt>
                <c:pt idx="21">
                  <c:v>0.10815995743089872</c:v>
                </c:pt>
                <c:pt idx="22">
                  <c:v>0.12084059967052371</c:v>
                </c:pt>
                <c:pt idx="23">
                  <c:v>0.12084059967052371</c:v>
                </c:pt>
                <c:pt idx="24">
                  <c:v>2.1284910638122594E-2</c:v>
                </c:pt>
                <c:pt idx="25">
                  <c:v>0.12254731344140529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51-4CF1-B6CE-12FEC2FF8AD3}"/>
            </c:ext>
          </c:extLst>
        </c:ser>
        <c:ser>
          <c:idx val="4"/>
          <c:order val="4"/>
          <c:tx>
            <c:strRef>
              <c:f>Comparison!$B$78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Comparison!$C$78:$AB$78</c:f>
              <c:numCache>
                <c:formatCode>0</c:formatCode>
                <c:ptCount val="26"/>
                <c:pt idx="0">
                  <c:v>1.0953268840444292</c:v>
                </c:pt>
                <c:pt idx="1">
                  <c:v>3.024021933065649</c:v>
                </c:pt>
                <c:pt idx="2">
                  <c:v>4.1817213273084466</c:v>
                </c:pt>
                <c:pt idx="3">
                  <c:v>4.1817213273084466</c:v>
                </c:pt>
                <c:pt idx="4">
                  <c:v>2.1679576776129204</c:v>
                </c:pt>
                <c:pt idx="5">
                  <c:v>3.024021933065649</c:v>
                </c:pt>
                <c:pt idx="6">
                  <c:v>5.7070374575078846</c:v>
                </c:pt>
                <c:pt idx="7">
                  <c:v>11.045243264822581</c:v>
                </c:pt>
                <c:pt idx="8">
                  <c:v>6.5578742618965622</c:v>
                </c:pt>
                <c:pt idx="9">
                  <c:v>1.5566673421415262</c:v>
                </c:pt>
                <c:pt idx="10">
                  <c:v>5.8838750624081584</c:v>
                </c:pt>
                <c:pt idx="11">
                  <c:v>2.7238724893156072</c:v>
                </c:pt>
                <c:pt idx="12">
                  <c:v>14.75107823317396</c:v>
                </c:pt>
                <c:pt idx="13">
                  <c:v>9.258495480582269</c:v>
                </c:pt>
                <c:pt idx="14">
                  <c:v>0.30151859733788039</c:v>
                </c:pt>
                <c:pt idx="15">
                  <c:v>3.3593059463548767</c:v>
                </c:pt>
                <c:pt idx="16">
                  <c:v>1.1745246178520328</c:v>
                </c:pt>
                <c:pt idx="17">
                  <c:v>8.4247909105603984</c:v>
                </c:pt>
                <c:pt idx="18">
                  <c:v>9.6249218452572709</c:v>
                </c:pt>
                <c:pt idx="19">
                  <c:v>8.4852340442339858E-2</c:v>
                </c:pt>
                <c:pt idx="20">
                  <c:v>1.5499308184498377</c:v>
                </c:pt>
                <c:pt idx="21">
                  <c:v>0.37961291049676954</c:v>
                </c:pt>
                <c:pt idx="22">
                  <c:v>3.3861470096993349</c:v>
                </c:pt>
                <c:pt idx="23">
                  <c:v>9.7597106175606072</c:v>
                </c:pt>
                <c:pt idx="24">
                  <c:v>2.4949654693253741E-2</c:v>
                </c:pt>
                <c:pt idx="25">
                  <c:v>0.52542587313888356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51-4CF1-B6CE-12FEC2FF8AD3}"/>
            </c:ext>
          </c:extLst>
        </c:ser>
        <c:ser>
          <c:idx val="5"/>
          <c:order val="5"/>
          <c:tx>
            <c:strRef>
              <c:f>Comparison!$B$79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Comparison!$C$79:$AB$79</c:f>
              <c:numCache>
                <c:formatCode>0</c:formatCode>
                <c:ptCount val="26"/>
                <c:pt idx="0">
                  <c:v>0.48647256679340833</c:v>
                </c:pt>
                <c:pt idx="1">
                  <c:v>2.6449935668205136</c:v>
                </c:pt>
                <c:pt idx="2">
                  <c:v>2.4081001360914769</c:v>
                </c:pt>
                <c:pt idx="3">
                  <c:v>2.4081001360914769</c:v>
                </c:pt>
                <c:pt idx="4">
                  <c:v>1.3877164352156421</c:v>
                </c:pt>
                <c:pt idx="5">
                  <c:v>2.2440166833221267</c:v>
                </c:pt>
                <c:pt idx="6">
                  <c:v>2.5556495712829181</c:v>
                </c:pt>
                <c:pt idx="7">
                  <c:v>4.0764854694162951</c:v>
                </c:pt>
                <c:pt idx="8">
                  <c:v>4.0764854694162951</c:v>
                </c:pt>
                <c:pt idx="9">
                  <c:v>0.97434860917863753</c:v>
                </c:pt>
                <c:pt idx="10">
                  <c:v>1.8673294903045803</c:v>
                </c:pt>
                <c:pt idx="11">
                  <c:v>0.73654862934604648</c:v>
                </c:pt>
                <c:pt idx="12">
                  <c:v>2.4342563000821804</c:v>
                </c:pt>
                <c:pt idx="13">
                  <c:v>3.7771651699662661</c:v>
                </c:pt>
                <c:pt idx="14">
                  <c:v>0.19651886392656237</c:v>
                </c:pt>
                <c:pt idx="15">
                  <c:v>0.49272166820815849</c:v>
                </c:pt>
                <c:pt idx="16">
                  <c:v>0.23231248462380966</c:v>
                </c:pt>
                <c:pt idx="17">
                  <c:v>1.1471503205888909</c:v>
                </c:pt>
                <c:pt idx="18">
                  <c:v>3.4431728931942143</c:v>
                </c:pt>
                <c:pt idx="19">
                  <c:v>5.2861626861567104E-2</c:v>
                </c:pt>
                <c:pt idx="20">
                  <c:v>0.15112909476796457</c:v>
                </c:pt>
                <c:pt idx="21">
                  <c:v>5.30184700297575E-2</c:v>
                </c:pt>
                <c:pt idx="22">
                  <c:v>0.39950541590783362</c:v>
                </c:pt>
                <c:pt idx="23">
                  <c:v>3.281534825221506</c:v>
                </c:pt>
                <c:pt idx="24">
                  <c:v>1.1547806974358768E-2</c:v>
                </c:pt>
                <c:pt idx="25">
                  <c:v>3.3690423010839722E-2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51-4CF1-B6CE-12FEC2FF8AD3}"/>
            </c:ext>
          </c:extLst>
        </c:ser>
        <c:ser>
          <c:idx val="6"/>
          <c:order val="6"/>
          <c:tx>
            <c:strRef>
              <c:f>Comparison!$B$80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Comparison!$C$80:$AB$80</c:f>
              <c:numCache>
                <c:formatCode>0</c:formatCode>
                <c:ptCount val="26"/>
                <c:pt idx="0">
                  <c:v>0.12193215753630526</c:v>
                </c:pt>
                <c:pt idx="1">
                  <c:v>0.85042284935661683</c:v>
                </c:pt>
                <c:pt idx="2">
                  <c:v>0.85042284935661683</c:v>
                </c:pt>
                <c:pt idx="3">
                  <c:v>0.97448201643955401</c:v>
                </c:pt>
                <c:pt idx="4">
                  <c:v>0.25159465755164512</c:v>
                </c:pt>
                <c:pt idx="5">
                  <c:v>0.85042284935661683</c:v>
                </c:pt>
                <c:pt idx="6">
                  <c:v>2.2776027062806956</c:v>
                </c:pt>
                <c:pt idx="7">
                  <c:v>6.3491941055605841</c:v>
                </c:pt>
                <c:pt idx="8">
                  <c:v>1.6341396629099734</c:v>
                </c:pt>
                <c:pt idx="9">
                  <c:v>0.17572226649631761</c:v>
                </c:pt>
                <c:pt idx="10">
                  <c:v>2.2776027062806956</c:v>
                </c:pt>
                <c:pt idx="11">
                  <c:v>1.3117179082607819</c:v>
                </c:pt>
                <c:pt idx="12">
                  <c:v>8.9384962968080668</c:v>
                </c:pt>
                <c:pt idx="13">
                  <c:v>0.6635271428032552</c:v>
                </c:pt>
                <c:pt idx="14">
                  <c:v>3.2876525341509956E-2</c:v>
                </c:pt>
                <c:pt idx="15">
                  <c:v>1.3117179082607819</c:v>
                </c:pt>
                <c:pt idx="16">
                  <c:v>0.58844861720260211</c:v>
                </c:pt>
                <c:pt idx="17">
                  <c:v>4.9973156292495391</c:v>
                </c:pt>
                <c:pt idx="18">
                  <c:v>0.25779025553637636</c:v>
                </c:pt>
                <c:pt idx="19">
                  <c:v>8.4386831166829088E-3</c:v>
                </c:pt>
                <c:pt idx="20">
                  <c:v>0.58844861720260211</c:v>
                </c:pt>
                <c:pt idx="21">
                  <c:v>0.19022148158308541</c:v>
                </c:pt>
                <c:pt idx="22">
                  <c:v>1.9666699955757432</c:v>
                </c:pt>
                <c:pt idx="23">
                  <c:v>7.2410091647055211E-2</c:v>
                </c:pt>
                <c:pt idx="24">
                  <c:v>2.0699977007768234E-3</c:v>
                </c:pt>
                <c:pt idx="25">
                  <c:v>0.19022148158308541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51-4CF1-B6CE-12FEC2FF8AD3}"/>
            </c:ext>
          </c:extLst>
        </c:ser>
        <c:ser>
          <c:idx val="7"/>
          <c:order val="7"/>
          <c:tx>
            <c:strRef>
              <c:f>Comparison!$B$81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Comparison!$C$81:$AB$81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B51-4CF1-B6CE-12FEC2FF8AD3}"/>
            </c:ext>
          </c:extLst>
        </c:ser>
        <c:ser>
          <c:idx val="8"/>
          <c:order val="8"/>
          <c:tx>
            <c:strRef>
              <c:f>Comparison!$B$82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Comparison!$C$82:$AB$82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B51-4CF1-B6CE-12FEC2FF8AD3}"/>
            </c:ext>
          </c:extLst>
        </c:ser>
        <c:ser>
          <c:idx val="9"/>
          <c:order val="9"/>
          <c:tx>
            <c:strRef>
              <c:f>Comparison!$B$83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Comparison!$C$83:$AB$83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B51-4CF1-B6CE-12FEC2FF8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550127"/>
        <c:axId val="1774535247"/>
      </c:bar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800" spc="-5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Tailpipe</a:t>
                </a:r>
                <a:r>
                  <a:rPr lang="de-DE" b="1" baseline="0"/>
                  <a:t> 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[MT</a:t>
                </a:r>
                <a:r>
                  <a:rPr lang="de-DE" b="1"/>
                  <a:t>]</a:t>
                </a:r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106843241797093E-2"/>
          <c:y val="1.167885273875849E-2"/>
          <c:w val="0.97889315675820288"/>
          <c:h val="7.3161496120037056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71735207131045"/>
          <c:y val="0.12534238334747397"/>
          <c:w val="0.87879986138654631"/>
          <c:h val="0.666864476437182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Comparison!$B$108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Comparison!$C$108:$AB$108</c:f>
              <c:numCache>
                <c:formatCode>0</c:formatCode>
                <c:ptCount val="26"/>
                <c:pt idx="0">
                  <c:v>26600.436674650638</c:v>
                </c:pt>
                <c:pt idx="1">
                  <c:v>21000.789245007643</c:v>
                </c:pt>
                <c:pt idx="2">
                  <c:v>21214.867697440866</c:v>
                </c:pt>
                <c:pt idx="3">
                  <c:v>21214.867697440866</c:v>
                </c:pt>
                <c:pt idx="4">
                  <c:v>18273.529308023484</c:v>
                </c:pt>
                <c:pt idx="5">
                  <c:v>20887.451281978436</c:v>
                </c:pt>
                <c:pt idx="6">
                  <c:v>16900.134517102597</c:v>
                </c:pt>
                <c:pt idx="7">
                  <c:v>18403.91655113496</c:v>
                </c:pt>
                <c:pt idx="8">
                  <c:v>16510.511908550143</c:v>
                </c:pt>
                <c:pt idx="9">
                  <c:v>9886.2725746563738</c:v>
                </c:pt>
                <c:pt idx="10">
                  <c:v>16319.439863913984</c:v>
                </c:pt>
                <c:pt idx="11">
                  <c:v>4976.7288469772948</c:v>
                </c:pt>
                <c:pt idx="12">
                  <c:v>9963.7926730523959</c:v>
                </c:pt>
                <c:pt idx="13">
                  <c:v>7646.2472078238352</c:v>
                </c:pt>
                <c:pt idx="14">
                  <c:v>1433.335999138422</c:v>
                </c:pt>
                <c:pt idx="15">
                  <c:v>5171.5856469895134</c:v>
                </c:pt>
                <c:pt idx="16">
                  <c:v>1912.4085377130236</c:v>
                </c:pt>
                <c:pt idx="17">
                  <c:v>4995.4429634385551</c:v>
                </c:pt>
                <c:pt idx="18">
                  <c:v>5501.8273240701474</c:v>
                </c:pt>
                <c:pt idx="19">
                  <c:v>422.69332237833788</c:v>
                </c:pt>
                <c:pt idx="20">
                  <c:v>2091.7975921139073</c:v>
                </c:pt>
                <c:pt idx="21">
                  <c:v>610.88672234283854</c:v>
                </c:pt>
                <c:pt idx="22">
                  <c:v>1904.433448792139</c:v>
                </c:pt>
                <c:pt idx="23">
                  <c:v>4593.700793881284</c:v>
                </c:pt>
                <c:pt idx="24">
                  <c:v>150.15943071423803</c:v>
                </c:pt>
                <c:pt idx="25">
                  <c:v>694.32128831552723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6D-496D-86A3-BECC52F72626}"/>
            </c:ext>
          </c:extLst>
        </c:ser>
        <c:ser>
          <c:idx val="1"/>
          <c:order val="1"/>
          <c:tx>
            <c:strRef>
              <c:f>Comparison!$B$109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Comparison!$C$109:$AB$109</c:f>
              <c:numCache>
                <c:formatCode>0</c:formatCode>
                <c:ptCount val="26"/>
                <c:pt idx="0">
                  <c:v>19957.452304535891</c:v>
                </c:pt>
                <c:pt idx="1">
                  <c:v>16417.099143711352</c:v>
                </c:pt>
                <c:pt idx="2">
                  <c:v>16327.705396266434</c:v>
                </c:pt>
                <c:pt idx="3">
                  <c:v>16374.52017629773</c:v>
                </c:pt>
                <c:pt idx="4">
                  <c:v>14201.194914986656</c:v>
                </c:pt>
                <c:pt idx="5">
                  <c:v>15968.532109398737</c:v>
                </c:pt>
                <c:pt idx="6">
                  <c:v>11758.070873879382</c:v>
                </c:pt>
                <c:pt idx="7">
                  <c:v>13758.765901156088</c:v>
                </c:pt>
                <c:pt idx="8">
                  <c:v>11979.500073740764</c:v>
                </c:pt>
                <c:pt idx="9">
                  <c:v>7466.3766891079249</c:v>
                </c:pt>
                <c:pt idx="10">
                  <c:v>10250.469681056744</c:v>
                </c:pt>
                <c:pt idx="11">
                  <c:v>2931.6808598230609</c:v>
                </c:pt>
                <c:pt idx="12">
                  <c:v>6696.5105615306302</c:v>
                </c:pt>
                <c:pt idx="13">
                  <c:v>4080.6387562020536</c:v>
                </c:pt>
                <c:pt idx="14">
                  <c:v>937.00460664851948</c:v>
                </c:pt>
                <c:pt idx="15">
                  <c:v>2268.5848406313385</c:v>
                </c:pt>
                <c:pt idx="16">
                  <c:v>1049.7861536920914</c:v>
                </c:pt>
                <c:pt idx="17">
                  <c:v>3223.2292995381931</c:v>
                </c:pt>
                <c:pt idx="18">
                  <c:v>2301.1527708182539</c:v>
                </c:pt>
                <c:pt idx="19">
                  <c:v>237.06346365817865</c:v>
                </c:pt>
                <c:pt idx="20">
                  <c:v>788.58422563697081</c:v>
                </c:pt>
                <c:pt idx="21">
                  <c:v>304.59408186804092</c:v>
                </c:pt>
                <c:pt idx="22">
                  <c:v>1175.5729896711173</c:v>
                </c:pt>
                <c:pt idx="23">
                  <c:v>1548.3161992503565</c:v>
                </c:pt>
                <c:pt idx="24">
                  <c:v>66.649170917054775</c:v>
                </c:pt>
                <c:pt idx="25">
                  <c:v>230.72645273316596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6D-496D-86A3-BECC52F72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550127"/>
        <c:axId val="1774535247"/>
      </c:bar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800" spc="-5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Residual Fuel Demand </a:t>
                </a:r>
                <a:r>
                  <a:rPr lang="de-DE" b="1" baseline="0"/>
                  <a:t>[million liters</a:t>
                </a:r>
                <a:r>
                  <a:rPr lang="de-DE" b="1"/>
                  <a:t>]</a:t>
                </a:r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106878413597461E-2"/>
          <c:y val="1.167897529142174E-2"/>
          <c:w val="0.97889315675820288"/>
          <c:h val="7.3161496120037056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21551399415333E-2"/>
          <c:y val="0.11740496223054719"/>
          <c:w val="0.90930175869261076"/>
          <c:h val="0.6788871234475826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Comparison!$B$39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Comparison!$C$39:$AB$39</c:f>
              <c:numCache>
                <c:formatCode>0</c:formatCode>
                <c:ptCount val="26"/>
                <c:pt idx="0">
                  <c:v>229.52695281641499</c:v>
                </c:pt>
                <c:pt idx="1">
                  <c:v>163.26335975910459</c:v>
                </c:pt>
                <c:pt idx="2">
                  <c:v>163.26335975910459</c:v>
                </c:pt>
                <c:pt idx="3">
                  <c:v>163.26335975910459</c:v>
                </c:pt>
                <c:pt idx="4">
                  <c:v>147.76399757142019</c:v>
                </c:pt>
                <c:pt idx="5">
                  <c:v>163.77168646783525</c:v>
                </c:pt>
                <c:pt idx="6">
                  <c:v>116.79828518634636</c:v>
                </c:pt>
                <c:pt idx="7">
                  <c:v>111.44343445816318</c:v>
                </c:pt>
                <c:pt idx="8">
                  <c:v>111.44343445816318</c:v>
                </c:pt>
                <c:pt idx="9">
                  <c:v>77.292850368444959</c:v>
                </c:pt>
                <c:pt idx="10">
                  <c:v>110.85086360982899</c:v>
                </c:pt>
                <c:pt idx="11">
                  <c:v>29.996615012941504</c:v>
                </c:pt>
                <c:pt idx="12">
                  <c:v>29.29915668419731</c:v>
                </c:pt>
                <c:pt idx="13">
                  <c:v>29.29915668419731</c:v>
                </c:pt>
                <c:pt idx="14">
                  <c:v>10.61788839531644</c:v>
                </c:pt>
                <c:pt idx="15">
                  <c:v>29.058913873257747</c:v>
                </c:pt>
                <c:pt idx="16">
                  <c:v>11.158141152862473</c:v>
                </c:pt>
                <c:pt idx="17">
                  <c:v>11.296533648558013</c:v>
                </c:pt>
                <c:pt idx="18">
                  <c:v>11.296533648558013</c:v>
                </c:pt>
                <c:pt idx="19">
                  <c:v>3.1510340347473735</c:v>
                </c:pt>
                <c:pt idx="20">
                  <c:v>11.1919663546257</c:v>
                </c:pt>
                <c:pt idx="21">
                  <c:v>3.6006700947955328</c:v>
                </c:pt>
                <c:pt idx="22">
                  <c:v>3.775038590782974</c:v>
                </c:pt>
                <c:pt idx="23">
                  <c:v>3.775038590782974</c:v>
                </c:pt>
                <c:pt idx="24">
                  <c:v>1.1613437804458238</c:v>
                </c:pt>
                <c:pt idx="25">
                  <c:v>3.7414656042288259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78-4F0A-AB13-59C62DDED88F}"/>
            </c:ext>
          </c:extLst>
        </c:ser>
        <c:ser>
          <c:idx val="1"/>
          <c:order val="1"/>
          <c:tx>
            <c:strRef>
              <c:f>Comparison!$B$40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Comparison!$C$40:$AB$40</c:f>
              <c:numCache>
                <c:formatCode>0</c:formatCode>
                <c:ptCount val="26"/>
                <c:pt idx="0">
                  <c:v>197.27865616109582</c:v>
                </c:pt>
                <c:pt idx="1">
                  <c:v>150.98074081003003</c:v>
                </c:pt>
                <c:pt idx="2">
                  <c:v>150.98074081003003</c:v>
                </c:pt>
                <c:pt idx="3">
                  <c:v>150.98074081003003</c:v>
                </c:pt>
                <c:pt idx="4">
                  <c:v>135.82586955451831</c:v>
                </c:pt>
                <c:pt idx="5">
                  <c:v>148.00819078199211</c:v>
                </c:pt>
                <c:pt idx="6">
                  <c:v>99.342020898931111</c:v>
                </c:pt>
                <c:pt idx="7">
                  <c:v>98.245471936176429</c:v>
                </c:pt>
                <c:pt idx="8">
                  <c:v>98.245471936176429</c:v>
                </c:pt>
                <c:pt idx="9">
                  <c:v>70.323876794192614</c:v>
                </c:pt>
                <c:pt idx="10">
                  <c:v>86.863443238547532</c:v>
                </c:pt>
                <c:pt idx="11">
                  <c:v>21.58750090914824</c:v>
                </c:pt>
                <c:pt idx="12">
                  <c:v>24.049058079871404</c:v>
                </c:pt>
                <c:pt idx="13">
                  <c:v>24.049058079871404</c:v>
                </c:pt>
                <c:pt idx="14">
                  <c:v>8.5044030881151098</c:v>
                </c:pt>
                <c:pt idx="15">
                  <c:v>15.87664245737399</c:v>
                </c:pt>
                <c:pt idx="16">
                  <c:v>7.4006498319155876</c:v>
                </c:pt>
                <c:pt idx="17">
                  <c:v>9.0456290337274812</c:v>
                </c:pt>
                <c:pt idx="18">
                  <c:v>9.0456290337274812</c:v>
                </c:pt>
                <c:pt idx="19">
                  <c:v>2.1393127121355602</c:v>
                </c:pt>
                <c:pt idx="20">
                  <c:v>5.094982965914741</c:v>
                </c:pt>
                <c:pt idx="21">
                  <c:v>2.1280542088206249</c:v>
                </c:pt>
                <c:pt idx="22">
                  <c:v>2.8267660797920171</c:v>
                </c:pt>
                <c:pt idx="23">
                  <c:v>2.8267660797920171</c:v>
                </c:pt>
                <c:pt idx="24">
                  <c:v>0.61510376700022473</c:v>
                </c:pt>
                <c:pt idx="25">
                  <c:v>1.462313943958357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78-4F0A-AB13-59C62DDED88F}"/>
            </c:ext>
          </c:extLst>
        </c:ser>
        <c:ser>
          <c:idx val="2"/>
          <c:order val="2"/>
          <c:tx>
            <c:strRef>
              <c:f>Comparison!$B$41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Comparison!$C$41:$AB$41</c:f>
              <c:numCache>
                <c:formatCode>0</c:formatCode>
                <c:ptCount val="26"/>
                <c:pt idx="0">
                  <c:v>0.87804478862006097</c:v>
                </c:pt>
                <c:pt idx="1">
                  <c:v>7.0564503651673913</c:v>
                </c:pt>
                <c:pt idx="2">
                  <c:v>7.0564503651673913</c:v>
                </c:pt>
                <c:pt idx="3">
                  <c:v>7.3164828503285912</c:v>
                </c:pt>
                <c:pt idx="4">
                  <c:v>20.981249660756649</c:v>
                </c:pt>
                <c:pt idx="5">
                  <c:v>8.689786023814202</c:v>
                </c:pt>
                <c:pt idx="6">
                  <c:v>22.289888209022756</c:v>
                </c:pt>
                <c:pt idx="7">
                  <c:v>12.512610693034894</c:v>
                </c:pt>
                <c:pt idx="8">
                  <c:v>17.842574905233132</c:v>
                </c:pt>
                <c:pt idx="9">
                  <c:v>54.076717065625473</c:v>
                </c:pt>
                <c:pt idx="10">
                  <c:v>26.937144370206887</c:v>
                </c:pt>
                <c:pt idx="11">
                  <c:v>73.040181973177852</c:v>
                </c:pt>
                <c:pt idx="12">
                  <c:v>47.699124653880176</c:v>
                </c:pt>
                <c:pt idx="13">
                  <c:v>56.995535520508</c:v>
                </c:pt>
                <c:pt idx="14">
                  <c:v>88.338824767751888</c:v>
                </c:pt>
                <c:pt idx="15">
                  <c:v>73.636273593783045</c:v>
                </c:pt>
                <c:pt idx="16">
                  <c:v>85.212797531324853</c:v>
                </c:pt>
                <c:pt idx="17">
                  <c:v>70.005660345807627</c:v>
                </c:pt>
                <c:pt idx="18">
                  <c:v>67.286936593621348</c:v>
                </c:pt>
                <c:pt idx="19">
                  <c:v>91.539520575126843</c:v>
                </c:pt>
                <c:pt idx="20">
                  <c:v>85.137319570813474</c:v>
                </c:pt>
                <c:pt idx="21">
                  <c:v>89.582719203284</c:v>
                </c:pt>
                <c:pt idx="22">
                  <c:v>83.326248567077485</c:v>
                </c:pt>
                <c:pt idx="23">
                  <c:v>71.315724632047875</c:v>
                </c:pt>
                <c:pt idx="24">
                  <c:v>91.488338681183706</c:v>
                </c:pt>
                <c:pt idx="25">
                  <c:v>89.467420975137458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78-4F0A-AB13-59C62DDED88F}"/>
            </c:ext>
          </c:extLst>
        </c:ser>
        <c:ser>
          <c:idx val="3"/>
          <c:order val="3"/>
          <c:tx>
            <c:strRef>
              <c:f>Comparison!$B$42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Comparison!$C$42:$AB$42</c:f>
              <c:numCache>
                <c:formatCode>0</c:formatCode>
                <c:ptCount val="26"/>
                <c:pt idx="0">
                  <c:v>2.8132554719210012</c:v>
                </c:pt>
                <c:pt idx="1">
                  <c:v>9.629336408270639</c:v>
                </c:pt>
                <c:pt idx="2">
                  <c:v>9.629336408270639</c:v>
                </c:pt>
                <c:pt idx="3">
                  <c:v>9.629336408270639</c:v>
                </c:pt>
                <c:pt idx="4">
                  <c:v>6.5362622781916091</c:v>
                </c:pt>
                <c:pt idx="5">
                  <c:v>10.552692736002532</c:v>
                </c:pt>
                <c:pt idx="6">
                  <c:v>12.020397787963148</c:v>
                </c:pt>
                <c:pt idx="7">
                  <c:v>10.720799808568263</c:v>
                </c:pt>
                <c:pt idx="8">
                  <c:v>10.720799808568263</c:v>
                </c:pt>
                <c:pt idx="9">
                  <c:v>4.7467132876040994</c:v>
                </c:pt>
                <c:pt idx="10">
                  <c:v>12.142844463562428</c:v>
                </c:pt>
                <c:pt idx="11">
                  <c:v>4.0248566345805985</c:v>
                </c:pt>
                <c:pt idx="12">
                  <c:v>3.942701363473466</c:v>
                </c:pt>
                <c:pt idx="13">
                  <c:v>3.942701363473466</c:v>
                </c:pt>
                <c:pt idx="14">
                  <c:v>0.99200460279018898</c:v>
                </c:pt>
                <c:pt idx="15">
                  <c:v>4.3113703724441574</c:v>
                </c:pt>
                <c:pt idx="16">
                  <c:v>1.4358902265199303</c:v>
                </c:pt>
                <c:pt idx="17">
                  <c:v>1.5095007172703161</c:v>
                </c:pt>
                <c:pt idx="18">
                  <c:v>1.5095007172703161</c:v>
                </c:pt>
                <c:pt idx="19">
                  <c:v>0.28799393935228351</c:v>
                </c:pt>
                <c:pt idx="20">
                  <c:v>1.5886411460217389</c:v>
                </c:pt>
                <c:pt idx="21">
                  <c:v>0.40566322524481463</c:v>
                </c:pt>
                <c:pt idx="22">
                  <c:v>0.45322306486834962</c:v>
                </c:pt>
                <c:pt idx="23">
                  <c:v>0.45322306486834962</c:v>
                </c:pt>
                <c:pt idx="24">
                  <c:v>7.9830888469283059E-2</c:v>
                </c:pt>
                <c:pt idx="25">
                  <c:v>0.4596242416930344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78-4F0A-AB13-59C62DDED88F}"/>
            </c:ext>
          </c:extLst>
        </c:ser>
        <c:ser>
          <c:idx val="4"/>
          <c:order val="4"/>
          <c:tx>
            <c:strRef>
              <c:f>Comparison!$B$43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Comparison!$C$43:$AB$43</c:f>
              <c:numCache>
                <c:formatCode>0</c:formatCode>
                <c:ptCount val="26"/>
                <c:pt idx="0">
                  <c:v>4.2231966300763304</c:v>
                </c:pt>
                <c:pt idx="1">
                  <c:v>16.131638844492276</c:v>
                </c:pt>
                <c:pt idx="2">
                  <c:v>16.131638844492276</c:v>
                </c:pt>
                <c:pt idx="3">
                  <c:v>16.131638844492276</c:v>
                </c:pt>
                <c:pt idx="4">
                  <c:v>8.3611726753569027</c:v>
                </c:pt>
                <c:pt idx="5">
                  <c:v>11.664478209488141</c:v>
                </c:pt>
                <c:pt idx="6">
                  <c:v>22.026774576139768</c:v>
                </c:pt>
                <c:pt idx="7">
                  <c:v>42.636466062770452</c:v>
                </c:pt>
                <c:pt idx="8">
                  <c:v>25.309413252832954</c:v>
                </c:pt>
                <c:pt idx="9">
                  <c:v>6.0038382435232656</c:v>
                </c:pt>
                <c:pt idx="10">
                  <c:v>22.709706313524638</c:v>
                </c:pt>
                <c:pt idx="11">
                  <c:v>10.516385610873998</c:v>
                </c:pt>
                <c:pt idx="12">
                  <c:v>56.985344847066024</c:v>
                </c:pt>
                <c:pt idx="13">
                  <c:v>35.765496988282401</c:v>
                </c:pt>
                <c:pt idx="14">
                  <c:v>1.1629693194144284</c:v>
                </c:pt>
                <c:pt idx="15">
                  <c:v>12.971367041950153</c:v>
                </c:pt>
                <c:pt idx="16">
                  <c:v>4.5351193027198891</c:v>
                </c:pt>
                <c:pt idx="17">
                  <c:v>32.549840425745991</c:v>
                </c:pt>
                <c:pt idx="18">
                  <c:v>37.182092759623394</c:v>
                </c:pt>
                <c:pt idx="19">
                  <c:v>0.32728043523633638</c:v>
                </c:pt>
                <c:pt idx="20">
                  <c:v>5.9855289496861062</c:v>
                </c:pt>
                <c:pt idx="21">
                  <c:v>1.4658516801462329</c:v>
                </c:pt>
                <c:pt idx="22">
                  <c:v>13.083668399434453</c:v>
                </c:pt>
                <c:pt idx="23">
                  <c:v>37.695458117245479</c:v>
                </c:pt>
                <c:pt idx="24">
                  <c:v>9.6230526828780347E-2</c:v>
                </c:pt>
                <c:pt idx="25">
                  <c:v>2.0292236023237398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78-4F0A-AB13-59C62DDED88F}"/>
            </c:ext>
          </c:extLst>
        </c:ser>
        <c:ser>
          <c:idx val="5"/>
          <c:order val="5"/>
          <c:tx>
            <c:strRef>
              <c:f>Comparison!$B$44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Comparison!$C$44:$AB$44</c:f>
              <c:numCache>
                <c:formatCode>0</c:formatCode>
                <c:ptCount val="26"/>
                <c:pt idx="0">
                  <c:v>1.8357455350694658</c:v>
                </c:pt>
                <c:pt idx="1">
                  <c:v>9.0871703248734956</c:v>
                </c:pt>
                <c:pt idx="2">
                  <c:v>9.0871703248734956</c:v>
                </c:pt>
                <c:pt idx="3">
                  <c:v>9.0871703248734956</c:v>
                </c:pt>
                <c:pt idx="4">
                  <c:v>5.2366657932665737</c:v>
                </c:pt>
                <c:pt idx="5">
                  <c:v>8.46798748423444</c:v>
                </c:pt>
                <c:pt idx="6">
                  <c:v>9.6439606463506369</c:v>
                </c:pt>
                <c:pt idx="7">
                  <c:v>15.38296403553319</c:v>
                </c:pt>
                <c:pt idx="8">
                  <c:v>15.38296403553319</c:v>
                </c:pt>
                <c:pt idx="9">
                  <c:v>3.6767872044476895</c:v>
                </c:pt>
                <c:pt idx="10">
                  <c:v>7.0465263785078509</c:v>
                </c:pt>
                <c:pt idx="11">
                  <c:v>2.7794287899850811</c:v>
                </c:pt>
                <c:pt idx="12">
                  <c:v>9.1858728304987931</c:v>
                </c:pt>
                <c:pt idx="13">
                  <c:v>14.253453471570813</c:v>
                </c:pt>
                <c:pt idx="14">
                  <c:v>0.74158061859080138</c:v>
                </c:pt>
                <c:pt idx="15">
                  <c:v>1.8593270498421075</c:v>
                </c:pt>
                <c:pt idx="16">
                  <c:v>0.87665088537286662</c:v>
                </c:pt>
                <c:pt idx="17">
                  <c:v>4.328869134297701</c:v>
                </c:pt>
                <c:pt idx="18">
                  <c:v>12.993105257336657</c:v>
                </c:pt>
                <c:pt idx="19">
                  <c:v>0.19947783721346077</c:v>
                </c:pt>
                <c:pt idx="20">
                  <c:v>0.57029847082250773</c:v>
                </c:pt>
                <c:pt idx="21">
                  <c:v>0.20006969822550003</c:v>
                </c:pt>
                <c:pt idx="22">
                  <c:v>1.507567607199372</c:v>
                </c:pt>
                <c:pt idx="23">
                  <c:v>12.383150283854736</c:v>
                </c:pt>
                <c:pt idx="24">
                  <c:v>4.357663009191988E-2</c:v>
                </c:pt>
                <c:pt idx="25">
                  <c:v>0.12713367173901782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78-4F0A-AB13-59C62DDED88F}"/>
            </c:ext>
          </c:extLst>
        </c:ser>
        <c:ser>
          <c:idx val="6"/>
          <c:order val="6"/>
          <c:tx>
            <c:strRef>
              <c:f>Comparison!$B$45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Comparison!$C$45:$AB$45</c:f>
              <c:numCache>
                <c:formatCode>0</c:formatCode>
                <c:ptCount val="26"/>
                <c:pt idx="0">
                  <c:v>0.47287587076915583</c:v>
                </c:pt>
                <c:pt idx="1">
                  <c:v>3.2980999724519631</c:v>
                </c:pt>
                <c:pt idx="2">
                  <c:v>3.2980999724519631</c:v>
                </c:pt>
                <c:pt idx="3">
                  <c:v>3.7792247868289479</c:v>
                </c:pt>
                <c:pt idx="4">
                  <c:v>0.97573146555023904</c:v>
                </c:pt>
                <c:pt idx="5">
                  <c:v>3.2980999724519631</c:v>
                </c:pt>
                <c:pt idx="6">
                  <c:v>8.8329722426012705</c:v>
                </c:pt>
                <c:pt idx="7">
                  <c:v>24.623370503842636</c:v>
                </c:pt>
                <c:pt idx="8">
                  <c:v>6.3375013751141385</c:v>
                </c:pt>
                <c:pt idx="9">
                  <c:v>0.68148404376617688</c:v>
                </c:pt>
                <c:pt idx="10">
                  <c:v>8.8329722426012705</c:v>
                </c:pt>
                <c:pt idx="11">
                  <c:v>5.0870890879432267</c:v>
                </c:pt>
                <c:pt idx="12">
                  <c:v>34.665172052429739</c:v>
                </c:pt>
                <c:pt idx="13">
                  <c:v>2.5732832238176018</c:v>
                </c:pt>
                <c:pt idx="14">
                  <c:v>0.12750135700749629</c:v>
                </c:pt>
                <c:pt idx="15">
                  <c:v>5.0870890879432267</c:v>
                </c:pt>
                <c:pt idx="16">
                  <c:v>2.2821145617777927</c:v>
                </c:pt>
                <c:pt idx="17">
                  <c:v>19.380531169442094</c:v>
                </c:pt>
                <c:pt idx="18">
                  <c:v>0.9997591613702943</c:v>
                </c:pt>
                <c:pt idx="19">
                  <c:v>3.2726802408611921E-2</c:v>
                </c:pt>
                <c:pt idx="20">
                  <c:v>2.2821145617777927</c:v>
                </c:pt>
                <c:pt idx="21">
                  <c:v>0.73771473055266412</c:v>
                </c:pt>
                <c:pt idx="22">
                  <c:v>7.6271166316116963</c:v>
                </c:pt>
                <c:pt idx="23">
                  <c:v>0.28081997261370828</c:v>
                </c:pt>
                <c:pt idx="24">
                  <c:v>8.027840932393393E-3</c:v>
                </c:pt>
                <c:pt idx="25">
                  <c:v>0.73771473055266412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78-4F0A-AB13-59C62DDED88F}"/>
            </c:ext>
          </c:extLst>
        </c:ser>
        <c:ser>
          <c:idx val="7"/>
          <c:order val="7"/>
          <c:tx>
            <c:strRef>
              <c:f>Comparison!$B$46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Comparison!$C$46:$AB$46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A78-4F0A-AB13-59C62DDED88F}"/>
            </c:ext>
          </c:extLst>
        </c:ser>
        <c:ser>
          <c:idx val="8"/>
          <c:order val="8"/>
          <c:tx>
            <c:strRef>
              <c:f>Comparison!$B$47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Comparison!$C$47:$AB$47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A78-4F0A-AB13-59C62DDED88F}"/>
            </c:ext>
          </c:extLst>
        </c:ser>
        <c:ser>
          <c:idx val="9"/>
          <c:order val="9"/>
          <c:tx>
            <c:strRef>
              <c:f>Comparison!$B$48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Comparison!$C$48:$AB$48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A78-4F0A-AB13-59C62DDED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550127"/>
        <c:axId val="1774535247"/>
      </c:bar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800" b="1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Final energy demand [TWh]</a:t>
                </a:r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106843241797093E-2"/>
          <c:y val="1.167885273875849E-2"/>
          <c:w val="0.97889315675820288"/>
          <c:h val="7.3161496120037056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1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800" b="1" i="0" u="none" strike="noStrike" kern="1200" baseline="0">
          <a:solidFill>
            <a:sysClr val="windowText" lastClr="000000"/>
          </a:solidFill>
          <a:latin typeface="Segoe UI Semilight" panose="020B0402040204020203" pitchFamily="34" charset="0"/>
          <a:ea typeface="+mn-ea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46827125401453"/>
          <c:y val="0.12133244056305571"/>
          <c:w val="0.84210966427893885"/>
          <c:h val="0.78052692522667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Comparison!$B$124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Comparison!$C$124:$G$124</c:f>
              <c:numCache>
                <c:formatCode>0</c:formatCode>
                <c:ptCount val="5"/>
                <c:pt idx="0">
                  <c:v>693.45153656739024</c:v>
                </c:pt>
                <c:pt idx="1">
                  <c:v>681.18752787762935</c:v>
                </c:pt>
                <c:pt idx="2">
                  <c:v>681.18752787762935</c:v>
                </c:pt>
                <c:pt idx="3">
                  <c:v>538.56827814656413</c:v>
                </c:pt>
                <c:pt idx="4">
                  <c:v>680.49998677472536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9-4F9E-AA48-231C4414CEB4}"/>
            </c:ext>
          </c:extLst>
        </c:ser>
        <c:ser>
          <c:idx val="1"/>
          <c:order val="1"/>
          <c:tx>
            <c:strRef>
              <c:f>Comparison!$B$125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Comparison!$C$125:$G$125</c:f>
              <c:numCache>
                <c:formatCode>0</c:formatCode>
                <c:ptCount val="5"/>
                <c:pt idx="0">
                  <c:v>590.82361673693083</c:v>
                </c:pt>
                <c:pt idx="1">
                  <c:v>598.5794474028969</c:v>
                </c:pt>
                <c:pt idx="2">
                  <c:v>598.5794474028969</c:v>
                </c:pt>
                <c:pt idx="3">
                  <c:v>478.8516504110662</c:v>
                </c:pt>
                <c:pt idx="4">
                  <c:v>546.04784891412635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19-4F9E-AA48-231C4414CEB4}"/>
            </c:ext>
          </c:extLst>
        </c:ser>
        <c:ser>
          <c:idx val="2"/>
          <c:order val="2"/>
          <c:tx>
            <c:strRef>
              <c:f>Comparison!$B$126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Comparison!$C$126:$G$126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19-4F9E-AA48-231C4414CEB4}"/>
            </c:ext>
          </c:extLst>
        </c:ser>
        <c:ser>
          <c:idx val="3"/>
          <c:order val="3"/>
          <c:tx>
            <c:strRef>
              <c:f>Comparison!$B$127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Comparison!$C$127:$G$127</c:f>
              <c:numCache>
                <c:formatCode>0</c:formatCode>
                <c:ptCount val="5"/>
                <c:pt idx="0">
                  <c:v>51.257944726762076</c:v>
                </c:pt>
                <c:pt idx="1">
                  <c:v>47.825373579340742</c:v>
                </c:pt>
                <c:pt idx="2">
                  <c:v>47.825373579340742</c:v>
                </c:pt>
                <c:pt idx="3">
                  <c:v>23.711728971192645</c:v>
                </c:pt>
                <c:pt idx="4">
                  <c:v>52.703471433937658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19-4F9E-AA48-231C4414CEB4}"/>
            </c:ext>
          </c:extLst>
        </c:ser>
        <c:ser>
          <c:idx val="4"/>
          <c:order val="4"/>
          <c:tx>
            <c:strRef>
              <c:f>Comparison!$B$128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Comparison!$C$128:$G$128</c:f>
              <c:numCache>
                <c:formatCode>0</c:formatCode>
                <c:ptCount val="5"/>
                <c:pt idx="0">
                  <c:v>91.860835237058026</c:v>
                </c:pt>
                <c:pt idx="1">
                  <c:v>306.55433668045629</c:v>
                </c:pt>
                <c:pt idx="2">
                  <c:v>223.22495882769857</c:v>
                </c:pt>
                <c:pt idx="3">
                  <c:v>29.960774639956302</c:v>
                </c:pt>
                <c:pt idx="4">
                  <c:v>102.76625492621787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19-4F9E-AA48-231C4414CEB4}"/>
            </c:ext>
          </c:extLst>
        </c:ser>
        <c:ser>
          <c:idx val="5"/>
          <c:order val="5"/>
          <c:tx>
            <c:strRef>
              <c:f>Comparison!$B$129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Comparison!$C$129:$G$129</c:f>
              <c:numCache>
                <c:formatCode>0</c:formatCode>
                <c:ptCount val="5"/>
                <c:pt idx="0">
                  <c:v>41.117622552718416</c:v>
                </c:pt>
                <c:pt idx="1">
                  <c:v>73.724820279329109</c:v>
                </c:pt>
                <c:pt idx="2">
                  <c:v>101.0522433065502</c:v>
                </c:pt>
                <c:pt idx="3">
                  <c:v>18.342898846848541</c:v>
                </c:pt>
                <c:pt idx="4">
                  <c:v>31.441114227050448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19-4F9E-AA48-231C4414CEB4}"/>
            </c:ext>
          </c:extLst>
        </c:ser>
        <c:ser>
          <c:idx val="6"/>
          <c:order val="6"/>
          <c:tx>
            <c:strRef>
              <c:f>Comparison!$B$130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Comparison!$C$130:$G$130</c:f>
              <c:numCache>
                <c:formatCode>0</c:formatCode>
                <c:ptCount val="5"/>
                <c:pt idx="0">
                  <c:v>37.549026179808031</c:v>
                </c:pt>
                <c:pt idx="1">
                  <c:v>175.54955326719664</c:v>
                </c:pt>
                <c:pt idx="2">
                  <c:v>23.847998311751606</c:v>
                </c:pt>
                <c:pt idx="3">
                  <c:v>3.4248415714602212</c:v>
                </c:pt>
                <c:pt idx="4">
                  <c:v>37.549026179808031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19-4F9E-AA48-231C4414CEB4}"/>
            </c:ext>
          </c:extLst>
        </c:ser>
        <c:ser>
          <c:idx val="7"/>
          <c:order val="7"/>
          <c:tx>
            <c:strRef>
              <c:f>Comparison!$B$131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Comparison!$C$131:$G$131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19-4F9E-AA48-231C4414CEB4}"/>
            </c:ext>
          </c:extLst>
        </c:ser>
        <c:ser>
          <c:idx val="8"/>
          <c:order val="8"/>
          <c:tx>
            <c:strRef>
              <c:f>Comparison!$B$132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Comparison!$C$132:$G$132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19-4F9E-AA48-231C4414CEB4}"/>
            </c:ext>
          </c:extLst>
        </c:ser>
        <c:ser>
          <c:idx val="9"/>
          <c:order val="9"/>
          <c:tx>
            <c:strRef>
              <c:f>Comparison!$B$133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Comparison!$C$133:$G$133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19-4F9E-AA48-231C4414C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6407872"/>
        <c:axId val="316414112"/>
      </c:barChart>
      <c:lineChart>
        <c:grouping val="standard"/>
        <c:varyColors val="0"/>
        <c:ser>
          <c:idx val="10"/>
          <c:order val="10"/>
          <c:tx>
            <c:v>Total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0" tIns="0" rIns="0" bIns="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Comparison!$C$136:$G$136</c:f>
              <c:numCache>
                <c:formatCode>0</c:formatCode>
                <c:ptCount val="5"/>
                <c:pt idx="0">
                  <c:v>1506.0605820006674</c:v>
                </c:pt>
                <c:pt idx="1">
                  <c:v>1883.4210590868493</c:v>
                </c:pt>
                <c:pt idx="2">
                  <c:v>1675.7175493058676</c:v>
                </c:pt>
                <c:pt idx="3">
                  <c:v>1092.8601725870881</c:v>
                </c:pt>
                <c:pt idx="4">
                  <c:v>1451.0077024558657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E19-4F9E-AA48-231C4414C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407872"/>
        <c:axId val="316414112"/>
      </c:lineChart>
      <c:catAx>
        <c:axId val="31640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6414112"/>
        <c:crosses val="autoZero"/>
        <c:auto val="1"/>
        <c:lblAlgn val="ctr"/>
        <c:lblOffset val="100"/>
        <c:noMultiLvlLbl val="0"/>
      </c:catAx>
      <c:valAx>
        <c:axId val="31641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b="1"/>
                  <a:t>Accumulated</a:t>
                </a:r>
                <a:r>
                  <a:rPr lang="de-DE" b="1" baseline="0"/>
                  <a:t> Tailpipe 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2020-2050 [million tons]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640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2038289246236644E-2"/>
          <c:y val="0"/>
          <c:w val="0.89999990460160517"/>
          <c:h val="8.26854223895799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46827125401453"/>
          <c:y val="0.12133244056305571"/>
          <c:w val="0.84210966427893885"/>
          <c:h val="0.78052692522667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Comparison!$B$124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Comparison!$C$124:$G$124</c:f>
              <c:numCache>
                <c:formatCode>0</c:formatCode>
                <c:ptCount val="5"/>
                <c:pt idx="0">
                  <c:v>693.45153656739024</c:v>
                </c:pt>
                <c:pt idx="1">
                  <c:v>681.18752787762935</c:v>
                </c:pt>
                <c:pt idx="2">
                  <c:v>681.18752787762935</c:v>
                </c:pt>
                <c:pt idx="3">
                  <c:v>538.56827814656413</c:v>
                </c:pt>
                <c:pt idx="4">
                  <c:v>680.49998677472536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21-42A9-B5AC-2A9D1734C61D}"/>
            </c:ext>
          </c:extLst>
        </c:ser>
        <c:ser>
          <c:idx val="1"/>
          <c:order val="1"/>
          <c:tx>
            <c:strRef>
              <c:f>Comparison!$B$125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Comparison!$C$125:$G$125</c:f>
              <c:numCache>
                <c:formatCode>0</c:formatCode>
                <c:ptCount val="5"/>
                <c:pt idx="0">
                  <c:v>590.82361673693083</c:v>
                </c:pt>
                <c:pt idx="1">
                  <c:v>598.5794474028969</c:v>
                </c:pt>
                <c:pt idx="2">
                  <c:v>598.5794474028969</c:v>
                </c:pt>
                <c:pt idx="3">
                  <c:v>478.8516504110662</c:v>
                </c:pt>
                <c:pt idx="4">
                  <c:v>546.04784891412635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21-42A9-B5AC-2A9D1734C61D}"/>
            </c:ext>
          </c:extLst>
        </c:ser>
        <c:ser>
          <c:idx val="2"/>
          <c:order val="2"/>
          <c:tx>
            <c:strRef>
              <c:f>Comparison!$B$126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Comparison!$C$126:$G$126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21-42A9-B5AC-2A9D1734C61D}"/>
            </c:ext>
          </c:extLst>
        </c:ser>
        <c:ser>
          <c:idx val="3"/>
          <c:order val="3"/>
          <c:tx>
            <c:strRef>
              <c:f>Comparison!$B$127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Comparison!$C$127:$G$127</c:f>
              <c:numCache>
                <c:formatCode>0</c:formatCode>
                <c:ptCount val="5"/>
                <c:pt idx="0">
                  <c:v>51.257944726762076</c:v>
                </c:pt>
                <c:pt idx="1">
                  <c:v>47.825373579340742</c:v>
                </c:pt>
                <c:pt idx="2">
                  <c:v>47.825373579340742</c:v>
                </c:pt>
                <c:pt idx="3">
                  <c:v>23.711728971192645</c:v>
                </c:pt>
                <c:pt idx="4">
                  <c:v>52.703471433937658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21-42A9-B5AC-2A9D1734C61D}"/>
            </c:ext>
          </c:extLst>
        </c:ser>
        <c:ser>
          <c:idx val="4"/>
          <c:order val="4"/>
          <c:tx>
            <c:strRef>
              <c:f>Comparison!$B$128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Comparison!$C$128:$G$128</c:f>
              <c:numCache>
                <c:formatCode>0</c:formatCode>
                <c:ptCount val="5"/>
                <c:pt idx="0">
                  <c:v>91.860835237058026</c:v>
                </c:pt>
                <c:pt idx="1">
                  <c:v>306.55433668045629</c:v>
                </c:pt>
                <c:pt idx="2">
                  <c:v>223.22495882769857</c:v>
                </c:pt>
                <c:pt idx="3">
                  <c:v>29.960774639956302</c:v>
                </c:pt>
                <c:pt idx="4">
                  <c:v>102.76625492621787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21-42A9-B5AC-2A9D1734C61D}"/>
            </c:ext>
          </c:extLst>
        </c:ser>
        <c:ser>
          <c:idx val="5"/>
          <c:order val="5"/>
          <c:tx>
            <c:strRef>
              <c:f>Comparison!$B$129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Comparison!$C$129:$G$129</c:f>
              <c:numCache>
                <c:formatCode>0</c:formatCode>
                <c:ptCount val="5"/>
                <c:pt idx="0">
                  <c:v>41.117622552718416</c:v>
                </c:pt>
                <c:pt idx="1">
                  <c:v>73.724820279329109</c:v>
                </c:pt>
                <c:pt idx="2">
                  <c:v>101.0522433065502</c:v>
                </c:pt>
                <c:pt idx="3">
                  <c:v>18.342898846848541</c:v>
                </c:pt>
                <c:pt idx="4">
                  <c:v>31.441114227050448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21-42A9-B5AC-2A9D1734C61D}"/>
            </c:ext>
          </c:extLst>
        </c:ser>
        <c:ser>
          <c:idx val="6"/>
          <c:order val="6"/>
          <c:tx>
            <c:strRef>
              <c:f>Comparison!$B$130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Comparison!$C$130:$G$130</c:f>
              <c:numCache>
                <c:formatCode>0</c:formatCode>
                <c:ptCount val="5"/>
                <c:pt idx="0">
                  <c:v>37.549026179808031</c:v>
                </c:pt>
                <c:pt idx="1">
                  <c:v>175.54955326719664</c:v>
                </c:pt>
                <c:pt idx="2">
                  <c:v>23.847998311751606</c:v>
                </c:pt>
                <c:pt idx="3">
                  <c:v>3.4248415714602212</c:v>
                </c:pt>
                <c:pt idx="4">
                  <c:v>37.549026179808031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921-42A9-B5AC-2A9D1734C61D}"/>
            </c:ext>
          </c:extLst>
        </c:ser>
        <c:ser>
          <c:idx val="7"/>
          <c:order val="7"/>
          <c:tx>
            <c:strRef>
              <c:f>Comparison!$B$131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Comparison!$C$131:$G$131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21-42A9-B5AC-2A9D1734C61D}"/>
            </c:ext>
          </c:extLst>
        </c:ser>
        <c:ser>
          <c:idx val="8"/>
          <c:order val="8"/>
          <c:tx>
            <c:strRef>
              <c:f>Comparison!$B$132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Comparison!$C$132:$G$132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921-42A9-B5AC-2A9D1734C61D}"/>
            </c:ext>
          </c:extLst>
        </c:ser>
        <c:ser>
          <c:idx val="9"/>
          <c:order val="9"/>
          <c:tx>
            <c:strRef>
              <c:f>Comparison!$B$133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Comparison!$C$133:$G$133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921-42A9-B5AC-2A9D1734C61D}"/>
            </c:ext>
          </c:extLst>
        </c:ser>
        <c:ser>
          <c:idx val="11"/>
          <c:order val="11"/>
          <c:tx>
            <c:strRef>
              <c:f>Comparison!$B$153</c:f>
              <c:strCache>
                <c:ptCount val="1"/>
                <c:pt idx="0">
                  <c:v>CO2_Elec</c:v>
                </c:pt>
              </c:strCache>
            </c:strRef>
          </c:tx>
          <c:spPr>
            <a:pattFill prst="dkUpDiag">
              <a:fgClr>
                <a:schemeClr val="accent1"/>
              </a:fgClr>
              <a:bgClr>
                <a:schemeClr val="bg1"/>
              </a:bgClr>
            </a:pattFill>
            <a:ln w="38100">
              <a:noFill/>
            </a:ln>
          </c:spPr>
          <c:invertIfNegative val="0"/>
          <c:val>
            <c:numRef>
              <c:f>Comparison!$C$153:$G$153</c:f>
              <c:numCache>
                <c:formatCode>0</c:formatCode>
                <c:ptCount val="5"/>
                <c:pt idx="0">
                  <c:v>192.34881519270766</c:v>
                </c:pt>
                <c:pt idx="1">
                  <c:v>130.05812669918942</c:v>
                </c:pt>
                <c:pt idx="2">
                  <c:v>155.31127678765938</c:v>
                </c:pt>
                <c:pt idx="3">
                  <c:v>284.17146451847225</c:v>
                </c:pt>
                <c:pt idx="4">
                  <c:v>247.40169473750939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921-42A9-B5AC-2A9D1734C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6407872"/>
        <c:axId val="316414112"/>
      </c:barChart>
      <c:lineChart>
        <c:grouping val="standard"/>
        <c:varyColors val="0"/>
        <c:ser>
          <c:idx val="10"/>
          <c:order val="10"/>
          <c:tx>
            <c:v>Total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0" tIns="0" rIns="154800" bIns="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Comparison!$C$136:$G$136</c:f>
              <c:numCache>
                <c:formatCode>0</c:formatCode>
                <c:ptCount val="5"/>
                <c:pt idx="0">
                  <c:v>1506.0605820006674</c:v>
                </c:pt>
                <c:pt idx="1">
                  <c:v>1883.4210590868493</c:v>
                </c:pt>
                <c:pt idx="2">
                  <c:v>1675.7175493058676</c:v>
                </c:pt>
                <c:pt idx="3">
                  <c:v>1092.8601725870881</c:v>
                </c:pt>
                <c:pt idx="4">
                  <c:v>1451.0077024558657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921-42A9-B5AC-2A9D1734C61D}"/>
            </c:ext>
          </c:extLst>
        </c:ser>
        <c:ser>
          <c:idx val="12"/>
          <c:order val="12"/>
          <c:tx>
            <c:v>CO2Total</c:v>
          </c:tx>
          <c:spPr>
            <a:ln w="38100"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 lIns="1548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0"/>
              </c:ext>
            </c:extLst>
          </c:dLbls>
          <c:val>
            <c:numRef>
              <c:f>Comparison!$C$151:$G$151</c:f>
              <c:numCache>
                <c:formatCode>0</c:formatCode>
                <c:ptCount val="5"/>
                <c:pt idx="0">
                  <c:v>1698.4093971933751</c:v>
                </c:pt>
                <c:pt idx="1">
                  <c:v>2013.4791857860387</c:v>
                </c:pt>
                <c:pt idx="2">
                  <c:v>1831.028826093527</c:v>
                </c:pt>
                <c:pt idx="3">
                  <c:v>1377.0316371055603</c:v>
                </c:pt>
                <c:pt idx="4">
                  <c:v>1698.4093971933751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921-42A9-B5AC-2A9D1734C61D}"/>
            </c:ext>
          </c:extLst>
        </c:ser>
        <c:ser>
          <c:idx val="13"/>
          <c:order val="13"/>
          <c:tx>
            <c:v>CO2Total2</c:v>
          </c:tx>
          <c:spPr>
            <a:ln w="38100"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5C48E51A-D4FA-4B54-B38E-96269825B29C}" type="CELLRANGE">
                      <a:rPr lang="en-US"/>
                      <a:pPr/>
                      <a:t>[CELLRANGE]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C921-42A9-B5AC-2A9D1734C6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027AC1E-B55F-4146-AE2B-FB9840B7ADF3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C921-42A9-B5AC-2A9D1734C61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24CC439-6A83-448F-B84F-76EDF7CFC181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C921-42A9-B5AC-2A9D1734C61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4529B14-3538-499C-BD72-06547B34E781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C921-42A9-B5AC-2A9D1734C61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3E28D18-94D2-479F-879A-AF33A92D985B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C921-42A9-B5AC-2A9D1734C6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0" rIns="38100" bIns="0" anchor="ctr" anchorCtr="0">
                <a:spAutoFit/>
              </a:bodyPr>
              <a:lstStyle/>
              <a:p>
                <a:pPr algn="ctr"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0"/>
              </c:ext>
            </c:extLst>
          </c:dLbls>
          <c:val>
            <c:numRef>
              <c:f>Comparison!$C$151:$G$151</c:f>
              <c:numCache>
                <c:formatCode>0</c:formatCode>
                <c:ptCount val="5"/>
                <c:pt idx="0">
                  <c:v>1698.4093971933751</c:v>
                </c:pt>
                <c:pt idx="1">
                  <c:v>2013.4791857860387</c:v>
                </c:pt>
                <c:pt idx="2">
                  <c:v>1831.028826093527</c:v>
                </c:pt>
                <c:pt idx="3">
                  <c:v>1377.0316371055603</c:v>
                </c:pt>
                <c:pt idx="4">
                  <c:v>1698.4093971933751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Comparison!$C$155:$G$155</c15:f>
                <c15:dlblRangeCache>
                  <c:ptCount val="5"/>
                  <c:pt idx="0">
                    <c:v>+13%</c:v>
                  </c:pt>
                  <c:pt idx="1">
                    <c:v>+7%</c:v>
                  </c:pt>
                  <c:pt idx="2">
                    <c:v>+9%</c:v>
                  </c:pt>
                  <c:pt idx="3">
                    <c:v>+26%</c:v>
                  </c:pt>
                  <c:pt idx="4">
                    <c:v>+17%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2-C921-42A9-B5AC-2A9D1734C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407872"/>
        <c:axId val="316414112"/>
      </c:lineChart>
      <c:catAx>
        <c:axId val="31640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6414112"/>
        <c:crosses val="autoZero"/>
        <c:auto val="1"/>
        <c:lblAlgn val="ctr"/>
        <c:lblOffset val="100"/>
        <c:noMultiLvlLbl val="0"/>
      </c:catAx>
      <c:valAx>
        <c:axId val="31641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b="1"/>
                  <a:t>Accumulated</a:t>
                </a:r>
                <a:r>
                  <a:rPr lang="de-DE" b="1" baseline="0"/>
                  <a:t> Tailpipe 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2020-2050 [million tons]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640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>
        <c:manualLayout>
          <c:xMode val="edge"/>
          <c:yMode val="edge"/>
          <c:x val="0"/>
          <c:y val="0"/>
          <c:w val="1"/>
          <c:h val="0.111920456620317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43773523552064"/>
          <c:y val="2.9210416666666666E-2"/>
          <c:w val="0.84049935363856942"/>
          <c:h val="0.8326621527777778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Comparison!$B$3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Comparison!$C$3:$AB$3</c:f>
              <c:numCache>
                <c:formatCode>General</c:formatCode>
                <c:ptCount val="26"/>
                <c:pt idx="0">
                  <c:v>31435337</c:v>
                </c:pt>
                <c:pt idx="1">
                  <c:v>24016882</c:v>
                </c:pt>
                <c:pt idx="2">
                  <c:v>23831608</c:v>
                </c:pt>
                <c:pt idx="3">
                  <c:v>23831608</c:v>
                </c:pt>
                <c:pt idx="4">
                  <c:v>21944976</c:v>
                </c:pt>
                <c:pt idx="5">
                  <c:v>23893470</c:v>
                </c:pt>
                <c:pt idx="6">
                  <c:v>17997059</c:v>
                </c:pt>
                <c:pt idx="7">
                  <c:v>17280830</c:v>
                </c:pt>
                <c:pt idx="8">
                  <c:v>17280830</c:v>
                </c:pt>
                <c:pt idx="9">
                  <c:v>12698700</c:v>
                </c:pt>
                <c:pt idx="10">
                  <c:v>17210885</c:v>
                </c:pt>
                <c:pt idx="11">
                  <c:v>5970991</c:v>
                </c:pt>
                <c:pt idx="12">
                  <c:v>5848200</c:v>
                </c:pt>
                <c:pt idx="13">
                  <c:v>5848200</c:v>
                </c:pt>
                <c:pt idx="14">
                  <c:v>2879142</c:v>
                </c:pt>
                <c:pt idx="15">
                  <c:v>5810896</c:v>
                </c:pt>
                <c:pt idx="16">
                  <c:v>2982609</c:v>
                </c:pt>
                <c:pt idx="17">
                  <c:v>2993800</c:v>
                </c:pt>
                <c:pt idx="18">
                  <c:v>2993800</c:v>
                </c:pt>
                <c:pt idx="19">
                  <c:v>1568491</c:v>
                </c:pt>
                <c:pt idx="20">
                  <c:v>2976392</c:v>
                </c:pt>
                <c:pt idx="21" formatCode="_(* #,##0.00_);_(* \(#,##0.00\);_(* &quot;-&quot;??_);_(@_)">
                  <c:v>1632403</c:v>
                </c:pt>
                <c:pt idx="22">
                  <c:v>1652298</c:v>
                </c:pt>
                <c:pt idx="23">
                  <c:v>1652298</c:v>
                </c:pt>
                <c:pt idx="24">
                  <c:v>1099893</c:v>
                </c:pt>
                <c:pt idx="25">
                  <c:v>1645770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C8-4268-9997-B7803ADCCD55}"/>
            </c:ext>
          </c:extLst>
        </c:ser>
        <c:ser>
          <c:idx val="1"/>
          <c:order val="1"/>
          <c:tx>
            <c:strRef>
              <c:f>Comparison!$B$4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Comparison!$C$4:$AB$4</c:f>
              <c:numCache>
                <c:formatCode>General</c:formatCode>
                <c:ptCount val="26"/>
                <c:pt idx="0">
                  <c:v>15060122</c:v>
                </c:pt>
                <c:pt idx="1">
                  <c:v>12257313</c:v>
                </c:pt>
                <c:pt idx="2">
                  <c:v>12257313</c:v>
                </c:pt>
                <c:pt idx="3">
                  <c:v>12257313</c:v>
                </c:pt>
                <c:pt idx="4">
                  <c:v>11329385</c:v>
                </c:pt>
                <c:pt idx="5">
                  <c:v>12076701</c:v>
                </c:pt>
                <c:pt idx="6">
                  <c:v>8589438</c:v>
                </c:pt>
                <c:pt idx="7">
                  <c:v>8506748</c:v>
                </c:pt>
                <c:pt idx="8">
                  <c:v>8506748</c:v>
                </c:pt>
                <c:pt idx="9">
                  <c:v>6550172</c:v>
                </c:pt>
                <c:pt idx="10">
                  <c:v>7737227</c:v>
                </c:pt>
                <c:pt idx="11">
                  <c:v>2426055</c:v>
                </c:pt>
                <c:pt idx="12">
                  <c:v>2618479</c:v>
                </c:pt>
                <c:pt idx="13">
                  <c:v>2618479</c:v>
                </c:pt>
                <c:pt idx="14">
                  <c:v>1240421</c:v>
                </c:pt>
                <c:pt idx="15">
                  <c:v>1911128</c:v>
                </c:pt>
                <c:pt idx="16">
                  <c:v>1072971</c:v>
                </c:pt>
                <c:pt idx="17">
                  <c:v>1219077</c:v>
                </c:pt>
                <c:pt idx="18">
                  <c:v>1219077</c:v>
                </c:pt>
                <c:pt idx="19">
                  <c:v>531136</c:v>
                </c:pt>
                <c:pt idx="20">
                  <c:v>837684</c:v>
                </c:pt>
                <c:pt idx="21">
                  <c:v>473904</c:v>
                </c:pt>
                <c:pt idx="22">
                  <c:v>542916</c:v>
                </c:pt>
                <c:pt idx="23">
                  <c:v>542916</c:v>
                </c:pt>
                <c:pt idx="24">
                  <c:v>269667</c:v>
                </c:pt>
                <c:pt idx="25">
                  <c:v>385470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C8-4268-9997-B7803ADCCD55}"/>
            </c:ext>
          </c:extLst>
        </c:ser>
        <c:ser>
          <c:idx val="2"/>
          <c:order val="2"/>
          <c:tx>
            <c:strRef>
              <c:f>Comparison!$B$5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Comparison!$C$5:$AB$5</c:f>
              <c:numCache>
                <c:formatCode>General</c:formatCode>
                <c:ptCount val="26"/>
                <c:pt idx="0">
                  <c:v>309081</c:v>
                </c:pt>
                <c:pt idx="1">
                  <c:v>2787818</c:v>
                </c:pt>
                <c:pt idx="2">
                  <c:v>2663783</c:v>
                </c:pt>
                <c:pt idx="3">
                  <c:v>2756732</c:v>
                </c:pt>
                <c:pt idx="4">
                  <c:v>7674594</c:v>
                </c:pt>
                <c:pt idx="5">
                  <c:v>3247274</c:v>
                </c:pt>
                <c:pt idx="6">
                  <c:v>8727421</c:v>
                </c:pt>
                <c:pt idx="7">
                  <c:v>5073841</c:v>
                </c:pt>
                <c:pt idx="8">
                  <c:v>7065233</c:v>
                </c:pt>
                <c:pt idx="9">
                  <c:v>21440809</c:v>
                </c:pt>
                <c:pt idx="10">
                  <c:v>10577193</c:v>
                </c:pt>
                <c:pt idx="11">
                  <c:v>31167178</c:v>
                </c:pt>
                <c:pt idx="12">
                  <c:v>19632274</c:v>
                </c:pt>
                <c:pt idx="13">
                  <c:v>24289943</c:v>
                </c:pt>
                <c:pt idx="14">
                  <c:v>38718677</c:v>
                </c:pt>
                <c:pt idx="15">
                  <c:v>31522632</c:v>
                </c:pt>
                <c:pt idx="16">
                  <c:v>37825958</c:v>
                </c:pt>
                <c:pt idx="17">
                  <c:v>30233115</c:v>
                </c:pt>
                <c:pt idx="18">
                  <c:v>29827438</c:v>
                </c:pt>
                <c:pt idx="19">
                  <c:v>41312294</c:v>
                </c:pt>
                <c:pt idx="20">
                  <c:v>37834625</c:v>
                </c:pt>
                <c:pt idx="21">
                  <c:v>40946413</c:v>
                </c:pt>
                <c:pt idx="22">
                  <c:v>37458212</c:v>
                </c:pt>
                <c:pt idx="23">
                  <c:v>32567084</c:v>
                </c:pt>
                <c:pt idx="24">
                  <c:v>42267583</c:v>
                </c:pt>
                <c:pt idx="25">
                  <c:v>40919206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C8-4268-9997-B7803ADCCD55}"/>
            </c:ext>
          </c:extLst>
        </c:ser>
        <c:ser>
          <c:idx val="3"/>
          <c:order val="3"/>
          <c:tx>
            <c:strRef>
              <c:f>Comparison!$B$6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Comparison!$C$6:$AB$6</c:f>
              <c:numCache>
                <c:formatCode>General</c:formatCode>
                <c:ptCount val="26"/>
                <c:pt idx="0">
                  <c:v>543801</c:v>
                </c:pt>
                <c:pt idx="1">
                  <c:v>2179208</c:v>
                </c:pt>
                <c:pt idx="2">
                  <c:v>1993933</c:v>
                </c:pt>
                <c:pt idx="3">
                  <c:v>1993933</c:v>
                </c:pt>
                <c:pt idx="4">
                  <c:v>1375314</c:v>
                </c:pt>
                <c:pt idx="5">
                  <c:v>2179208</c:v>
                </c:pt>
                <c:pt idx="6">
                  <c:v>2817810</c:v>
                </c:pt>
                <c:pt idx="7">
                  <c:v>2519070</c:v>
                </c:pt>
                <c:pt idx="8">
                  <c:v>2519070</c:v>
                </c:pt>
                <c:pt idx="9">
                  <c:v>1099356</c:v>
                </c:pt>
                <c:pt idx="10">
                  <c:v>2848586</c:v>
                </c:pt>
                <c:pt idx="11">
                  <c:v>1144631</c:v>
                </c:pt>
                <c:pt idx="12">
                  <c:v>1140278</c:v>
                </c:pt>
                <c:pt idx="13">
                  <c:v>1140278</c:v>
                </c:pt>
                <c:pt idx="14">
                  <c:v>279497</c:v>
                </c:pt>
                <c:pt idx="15">
                  <c:v>1234781</c:v>
                </c:pt>
                <c:pt idx="16">
                  <c:v>475757</c:v>
                </c:pt>
                <c:pt idx="17">
                  <c:v>505289</c:v>
                </c:pt>
                <c:pt idx="18">
                  <c:v>505289</c:v>
                </c:pt>
                <c:pt idx="19">
                  <c:v>104897</c:v>
                </c:pt>
                <c:pt idx="20">
                  <c:v>527672</c:v>
                </c:pt>
                <c:pt idx="21">
                  <c:v>181399</c:v>
                </c:pt>
                <c:pt idx="22">
                  <c:v>196942</c:v>
                </c:pt>
                <c:pt idx="23">
                  <c:v>196942</c:v>
                </c:pt>
                <c:pt idx="24">
                  <c:v>44930</c:v>
                </c:pt>
                <c:pt idx="25">
                  <c:v>202227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C8-4268-9997-B7803ADCCD55}"/>
            </c:ext>
          </c:extLst>
        </c:ser>
        <c:ser>
          <c:idx val="4"/>
          <c:order val="4"/>
          <c:tx>
            <c:strRef>
              <c:f>Comparison!$B$7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Comparison!$C$7:$AB$7</c:f>
              <c:numCache>
                <c:formatCode>General</c:formatCode>
                <c:ptCount val="26"/>
                <c:pt idx="0">
                  <c:v>543801</c:v>
                </c:pt>
                <c:pt idx="1">
                  <c:v>1606497</c:v>
                </c:pt>
                <c:pt idx="2">
                  <c:v>2194029</c:v>
                </c:pt>
                <c:pt idx="3">
                  <c:v>2194029</c:v>
                </c:pt>
                <c:pt idx="4">
                  <c:v>1173153</c:v>
                </c:pt>
                <c:pt idx="5">
                  <c:v>1606497</c:v>
                </c:pt>
                <c:pt idx="6">
                  <c:v>3203396</c:v>
                </c:pt>
                <c:pt idx="7">
                  <c:v>6116498</c:v>
                </c:pt>
                <c:pt idx="8">
                  <c:v>3704197</c:v>
                </c:pt>
                <c:pt idx="9">
                  <c:v>923211</c:v>
                </c:pt>
                <c:pt idx="10">
                  <c:v>3296344</c:v>
                </c:pt>
                <c:pt idx="11">
                  <c:v>1816401</c:v>
                </c:pt>
                <c:pt idx="12">
                  <c:v>9534833</c:v>
                </c:pt>
                <c:pt idx="13">
                  <c:v>5757840</c:v>
                </c:pt>
                <c:pt idx="14">
                  <c:v>219494</c:v>
                </c:pt>
                <c:pt idx="15">
                  <c:v>2225497</c:v>
                </c:pt>
                <c:pt idx="16">
                  <c:v>867472</c:v>
                </c:pt>
                <c:pt idx="17">
                  <c:v>5896002</c:v>
                </c:pt>
                <c:pt idx="18">
                  <c:v>6144693</c:v>
                </c:pt>
                <c:pt idx="19">
                  <c:v>81609</c:v>
                </c:pt>
                <c:pt idx="20">
                  <c:v>1127976</c:v>
                </c:pt>
                <c:pt idx="21">
                  <c:v>340657</c:v>
                </c:pt>
                <c:pt idx="22">
                  <c:v>2648508</c:v>
                </c:pt>
                <c:pt idx="23">
                  <c:v>6322605</c:v>
                </c:pt>
                <c:pt idx="24">
                  <c:v>35700</c:v>
                </c:pt>
                <c:pt idx="25">
                  <c:v>453189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C8-4268-9997-B7803ADCCD55}"/>
            </c:ext>
          </c:extLst>
        </c:ser>
        <c:ser>
          <c:idx val="5"/>
          <c:order val="5"/>
          <c:tx>
            <c:strRef>
              <c:f>Comparison!$B$8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Comparison!$C$8:$AB$8</c:f>
              <c:numCache>
                <c:formatCode>General</c:formatCode>
                <c:ptCount val="26"/>
                <c:pt idx="0">
                  <c:v>180372</c:v>
                </c:pt>
                <c:pt idx="1">
                  <c:v>1096785</c:v>
                </c:pt>
                <c:pt idx="2">
                  <c:v>1003837</c:v>
                </c:pt>
                <c:pt idx="3">
                  <c:v>1003837</c:v>
                </c:pt>
                <c:pt idx="4">
                  <c:v>601580</c:v>
                </c:pt>
                <c:pt idx="5">
                  <c:v>941354</c:v>
                </c:pt>
                <c:pt idx="6">
                  <c:v>1268026</c:v>
                </c:pt>
                <c:pt idx="7">
                  <c:v>2029331</c:v>
                </c:pt>
                <c:pt idx="8">
                  <c:v>2029331</c:v>
                </c:pt>
                <c:pt idx="9">
                  <c:v>495530</c:v>
                </c:pt>
                <c:pt idx="10">
                  <c:v>932915</c:v>
                </c:pt>
                <c:pt idx="11">
                  <c:v>468743</c:v>
                </c:pt>
                <c:pt idx="12">
                  <c:v>1619560</c:v>
                </c:pt>
                <c:pt idx="13">
                  <c:v>2360970</c:v>
                </c:pt>
                <c:pt idx="14">
                  <c:v>128658</c:v>
                </c:pt>
                <c:pt idx="15">
                  <c:v>315487</c:v>
                </c:pt>
                <c:pt idx="16">
                  <c:v>181969</c:v>
                </c:pt>
                <c:pt idx="17">
                  <c:v>875817</c:v>
                </c:pt>
                <c:pt idx="18">
                  <c:v>2251388</c:v>
                </c:pt>
                <c:pt idx="19">
                  <c:v>47987</c:v>
                </c:pt>
                <c:pt idx="20">
                  <c:v>121973</c:v>
                </c:pt>
                <c:pt idx="21">
                  <c:v>68432</c:v>
                </c:pt>
                <c:pt idx="22">
                  <c:v>372146</c:v>
                </c:pt>
                <c:pt idx="23">
                  <c:v>2186035</c:v>
                </c:pt>
                <c:pt idx="24">
                  <c:v>20870</c:v>
                </c:pt>
                <c:pt idx="25">
                  <c:v>46982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C8-4268-9997-B7803ADCCD55}"/>
            </c:ext>
          </c:extLst>
        </c:ser>
        <c:ser>
          <c:idx val="6"/>
          <c:order val="6"/>
          <c:tx>
            <c:strRef>
              <c:f>Comparison!$B$9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Comparison!$C$9:$AB$9</c:f>
              <c:numCache>
                <c:formatCode>General</c:formatCode>
                <c:ptCount val="26"/>
                <c:pt idx="0">
                  <c:v>29846</c:v>
                </c:pt>
                <c:pt idx="1">
                  <c:v>227700</c:v>
                </c:pt>
                <c:pt idx="2">
                  <c:v>227700</c:v>
                </c:pt>
                <c:pt idx="3">
                  <c:v>258786</c:v>
                </c:pt>
                <c:pt idx="4">
                  <c:v>73201</c:v>
                </c:pt>
                <c:pt idx="5">
                  <c:v>227700</c:v>
                </c:pt>
                <c:pt idx="6">
                  <c:v>664216</c:v>
                </c:pt>
                <c:pt idx="7">
                  <c:v>1772134</c:v>
                </c:pt>
                <c:pt idx="8">
                  <c:v>486402</c:v>
                </c:pt>
                <c:pt idx="9">
                  <c:v>59586</c:v>
                </c:pt>
                <c:pt idx="10">
                  <c:v>664216</c:v>
                </c:pt>
                <c:pt idx="11">
                  <c:v>486336</c:v>
                </c:pt>
                <c:pt idx="12">
                  <c:v>3108159</c:v>
                </c:pt>
                <c:pt idx="13">
                  <c:v>254742</c:v>
                </c:pt>
                <c:pt idx="14">
                  <c:v>14445</c:v>
                </c:pt>
                <c:pt idx="15">
                  <c:v>486336</c:v>
                </c:pt>
                <c:pt idx="16">
                  <c:v>244978</c:v>
                </c:pt>
                <c:pt idx="17">
                  <c:v>1940117</c:v>
                </c:pt>
                <c:pt idx="18">
                  <c:v>113483</c:v>
                </c:pt>
                <c:pt idx="19">
                  <c:v>5302</c:v>
                </c:pt>
                <c:pt idx="20">
                  <c:v>244978</c:v>
                </c:pt>
                <c:pt idx="21">
                  <c:v>97897</c:v>
                </c:pt>
                <c:pt idx="22">
                  <c:v>874435</c:v>
                </c:pt>
                <c:pt idx="23">
                  <c:v>42875</c:v>
                </c:pt>
                <c:pt idx="24">
                  <c:v>2462</c:v>
                </c:pt>
                <c:pt idx="25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C8-4268-9997-B7803ADCCD55}"/>
            </c:ext>
          </c:extLst>
        </c:ser>
        <c:ser>
          <c:idx val="7"/>
          <c:order val="7"/>
          <c:tx>
            <c:strRef>
              <c:f>Comparison!$B$10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Comparison!$C$10:$AB$10</c:f>
              <c:numCache>
                <c:formatCode>General</c:formatCode>
                <c:ptCount val="26"/>
                <c:pt idx="0">
                  <c:v>28727</c:v>
                </c:pt>
                <c:pt idx="1">
                  <c:v>20469</c:v>
                </c:pt>
                <c:pt idx="2">
                  <c:v>20469</c:v>
                </c:pt>
                <c:pt idx="3">
                  <c:v>20469</c:v>
                </c:pt>
                <c:pt idx="4">
                  <c:v>20469</c:v>
                </c:pt>
                <c:pt idx="5">
                  <c:v>20469</c:v>
                </c:pt>
                <c:pt idx="6">
                  <c:v>11611</c:v>
                </c:pt>
                <c:pt idx="7">
                  <c:v>11611</c:v>
                </c:pt>
                <c:pt idx="8">
                  <c:v>11611</c:v>
                </c:pt>
                <c:pt idx="9">
                  <c:v>11611</c:v>
                </c:pt>
                <c:pt idx="10">
                  <c:v>11611</c:v>
                </c:pt>
                <c:pt idx="11">
                  <c:v>2069</c:v>
                </c:pt>
                <c:pt idx="12">
                  <c:v>2069</c:v>
                </c:pt>
                <c:pt idx="13">
                  <c:v>2069</c:v>
                </c:pt>
                <c:pt idx="14">
                  <c:v>2069</c:v>
                </c:pt>
                <c:pt idx="15">
                  <c:v>2069</c:v>
                </c:pt>
                <c:pt idx="16">
                  <c:v>871</c:v>
                </c:pt>
                <c:pt idx="17">
                  <c:v>871</c:v>
                </c:pt>
                <c:pt idx="18">
                  <c:v>871</c:v>
                </c:pt>
                <c:pt idx="19">
                  <c:v>871</c:v>
                </c:pt>
                <c:pt idx="20">
                  <c:v>871</c:v>
                </c:pt>
                <c:pt idx="21">
                  <c:v>334</c:v>
                </c:pt>
                <c:pt idx="22">
                  <c:v>334</c:v>
                </c:pt>
                <c:pt idx="23">
                  <c:v>334</c:v>
                </c:pt>
                <c:pt idx="24">
                  <c:v>334</c:v>
                </c:pt>
                <c:pt idx="25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C8-4268-9997-B7803ADCCD55}"/>
            </c:ext>
          </c:extLst>
        </c:ser>
        <c:ser>
          <c:idx val="8"/>
          <c:order val="8"/>
          <c:tx>
            <c:strRef>
              <c:f>Comparison!$B$11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Comparison!$C$11:$AB$11</c:f>
              <c:numCache>
                <c:formatCode>General</c:formatCode>
                <c:ptCount val="26"/>
                <c:pt idx="0">
                  <c:v>346195</c:v>
                </c:pt>
                <c:pt idx="1">
                  <c:v>208649</c:v>
                </c:pt>
                <c:pt idx="2">
                  <c:v>208649</c:v>
                </c:pt>
                <c:pt idx="3">
                  <c:v>208649</c:v>
                </c:pt>
                <c:pt idx="4">
                  <c:v>208649</c:v>
                </c:pt>
                <c:pt idx="5">
                  <c:v>208649</c:v>
                </c:pt>
                <c:pt idx="6">
                  <c:v>109648</c:v>
                </c:pt>
                <c:pt idx="7">
                  <c:v>109648</c:v>
                </c:pt>
                <c:pt idx="8">
                  <c:v>109648</c:v>
                </c:pt>
                <c:pt idx="9">
                  <c:v>109648</c:v>
                </c:pt>
                <c:pt idx="10">
                  <c:v>109648</c:v>
                </c:pt>
                <c:pt idx="11">
                  <c:v>23928</c:v>
                </c:pt>
                <c:pt idx="12">
                  <c:v>23928</c:v>
                </c:pt>
                <c:pt idx="13">
                  <c:v>23928</c:v>
                </c:pt>
                <c:pt idx="14">
                  <c:v>23928</c:v>
                </c:pt>
                <c:pt idx="15">
                  <c:v>23928</c:v>
                </c:pt>
                <c:pt idx="16">
                  <c:v>12113</c:v>
                </c:pt>
                <c:pt idx="17">
                  <c:v>12113</c:v>
                </c:pt>
                <c:pt idx="18">
                  <c:v>12113</c:v>
                </c:pt>
                <c:pt idx="19">
                  <c:v>12113</c:v>
                </c:pt>
                <c:pt idx="20">
                  <c:v>12113</c:v>
                </c:pt>
                <c:pt idx="21">
                  <c:v>8104</c:v>
                </c:pt>
                <c:pt idx="22">
                  <c:v>8104</c:v>
                </c:pt>
                <c:pt idx="23">
                  <c:v>8104</c:v>
                </c:pt>
                <c:pt idx="24">
                  <c:v>8104</c:v>
                </c:pt>
                <c:pt idx="25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FC8-4268-9997-B7803ADCCD55}"/>
            </c:ext>
          </c:extLst>
        </c:ser>
        <c:ser>
          <c:idx val="9"/>
          <c:order val="9"/>
          <c:tx>
            <c:strRef>
              <c:f>Comparison!$B$12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Comparison!$C$12:$AB$12</c:f>
              <c:numCache>
                <c:formatCode>General</c:formatCode>
                <c:ptCount val="26"/>
                <c:pt idx="0">
                  <c:v>797</c:v>
                </c:pt>
                <c:pt idx="1">
                  <c:v>1846</c:v>
                </c:pt>
                <c:pt idx="2">
                  <c:v>1846</c:v>
                </c:pt>
                <c:pt idx="3">
                  <c:v>1846</c:v>
                </c:pt>
                <c:pt idx="4">
                  <c:v>1846</c:v>
                </c:pt>
                <c:pt idx="5">
                  <c:v>1846</c:v>
                </c:pt>
                <c:pt idx="6">
                  <c:v>1471</c:v>
                </c:pt>
                <c:pt idx="7">
                  <c:v>1471</c:v>
                </c:pt>
                <c:pt idx="8">
                  <c:v>1471</c:v>
                </c:pt>
                <c:pt idx="9">
                  <c:v>1471</c:v>
                </c:pt>
                <c:pt idx="10">
                  <c:v>1471</c:v>
                </c:pt>
                <c:pt idx="11">
                  <c:v>340</c:v>
                </c:pt>
                <c:pt idx="12">
                  <c:v>340</c:v>
                </c:pt>
                <c:pt idx="13">
                  <c:v>340</c:v>
                </c:pt>
                <c:pt idx="14">
                  <c:v>340</c:v>
                </c:pt>
                <c:pt idx="15">
                  <c:v>340</c:v>
                </c:pt>
                <c:pt idx="16">
                  <c:v>126</c:v>
                </c:pt>
                <c:pt idx="17">
                  <c:v>126</c:v>
                </c:pt>
                <c:pt idx="18">
                  <c:v>126</c:v>
                </c:pt>
                <c:pt idx="19">
                  <c:v>126</c:v>
                </c:pt>
                <c:pt idx="20">
                  <c:v>126</c:v>
                </c:pt>
                <c:pt idx="21">
                  <c:v>54</c:v>
                </c:pt>
                <c:pt idx="22">
                  <c:v>54</c:v>
                </c:pt>
                <c:pt idx="23">
                  <c:v>54</c:v>
                </c:pt>
                <c:pt idx="24">
                  <c:v>54</c:v>
                </c:pt>
                <c:pt idx="25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FC8-4268-9997-B7803ADCC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550127"/>
        <c:axId val="1774535247"/>
      </c:bar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500" b="0" i="0" u="none" strike="noStrike" kern="800" spc="-5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</a:t>
                </a:r>
                <a:r>
                  <a:rPr lang="de-DE" b="1" baseline="0"/>
                  <a:t> [million]</a:t>
                </a:r>
                <a:endParaRPr lang="de-DE" b="1"/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88488835185445"/>
          <c:y val="2.0889694034403283E-2"/>
          <c:w val="0.81946886953978559"/>
          <c:h val="0.8394135416666667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Comparison!$B$3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Comparison!$C$3:$AB$3</c:f>
              <c:numCache>
                <c:formatCode>General</c:formatCode>
                <c:ptCount val="26"/>
                <c:pt idx="0">
                  <c:v>31435337</c:v>
                </c:pt>
                <c:pt idx="1">
                  <c:v>24016882</c:v>
                </c:pt>
                <c:pt idx="2">
                  <c:v>23831608</c:v>
                </c:pt>
                <c:pt idx="3">
                  <c:v>23831608</c:v>
                </c:pt>
                <c:pt idx="4">
                  <c:v>21944976</c:v>
                </c:pt>
                <c:pt idx="5">
                  <c:v>23893470</c:v>
                </c:pt>
                <c:pt idx="6">
                  <c:v>17997059</c:v>
                </c:pt>
                <c:pt idx="7">
                  <c:v>17280830</c:v>
                </c:pt>
                <c:pt idx="8">
                  <c:v>17280830</c:v>
                </c:pt>
                <c:pt idx="9">
                  <c:v>12698700</c:v>
                </c:pt>
                <c:pt idx="10">
                  <c:v>17210885</c:v>
                </c:pt>
                <c:pt idx="11">
                  <c:v>5970991</c:v>
                </c:pt>
                <c:pt idx="12">
                  <c:v>5848200</c:v>
                </c:pt>
                <c:pt idx="13">
                  <c:v>5848200</c:v>
                </c:pt>
                <c:pt idx="14">
                  <c:v>2879142</c:v>
                </c:pt>
                <c:pt idx="15">
                  <c:v>5810896</c:v>
                </c:pt>
                <c:pt idx="16">
                  <c:v>2982609</c:v>
                </c:pt>
                <c:pt idx="17">
                  <c:v>2993800</c:v>
                </c:pt>
                <c:pt idx="18">
                  <c:v>2993800</c:v>
                </c:pt>
                <c:pt idx="19">
                  <c:v>1568491</c:v>
                </c:pt>
                <c:pt idx="20">
                  <c:v>2976392</c:v>
                </c:pt>
                <c:pt idx="21" formatCode="_(* #,##0.00_);_(* \(#,##0.00\);_(* &quot;-&quot;??_);_(@_)">
                  <c:v>1632403</c:v>
                </c:pt>
                <c:pt idx="22">
                  <c:v>1652298</c:v>
                </c:pt>
                <c:pt idx="23">
                  <c:v>1652298</c:v>
                </c:pt>
                <c:pt idx="24">
                  <c:v>1099893</c:v>
                </c:pt>
                <c:pt idx="25">
                  <c:v>1645770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29-4CE6-B1C6-F1A8371B73D1}"/>
            </c:ext>
          </c:extLst>
        </c:ser>
        <c:ser>
          <c:idx val="1"/>
          <c:order val="1"/>
          <c:tx>
            <c:strRef>
              <c:f>Comparison!$B$4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Comparison!$C$4:$AB$4</c:f>
              <c:numCache>
                <c:formatCode>General</c:formatCode>
                <c:ptCount val="26"/>
                <c:pt idx="0">
                  <c:v>15060122</c:v>
                </c:pt>
                <c:pt idx="1">
                  <c:v>12257313</c:v>
                </c:pt>
                <c:pt idx="2">
                  <c:v>12257313</c:v>
                </c:pt>
                <c:pt idx="3">
                  <c:v>12257313</c:v>
                </c:pt>
                <c:pt idx="4">
                  <c:v>11329385</c:v>
                </c:pt>
                <c:pt idx="5">
                  <c:v>12076701</c:v>
                </c:pt>
                <c:pt idx="6">
                  <c:v>8589438</c:v>
                </c:pt>
                <c:pt idx="7">
                  <c:v>8506748</c:v>
                </c:pt>
                <c:pt idx="8">
                  <c:v>8506748</c:v>
                </c:pt>
                <c:pt idx="9">
                  <c:v>6550172</c:v>
                </c:pt>
                <c:pt idx="10">
                  <c:v>7737227</c:v>
                </c:pt>
                <c:pt idx="11">
                  <c:v>2426055</c:v>
                </c:pt>
                <c:pt idx="12">
                  <c:v>2618479</c:v>
                </c:pt>
                <c:pt idx="13">
                  <c:v>2618479</c:v>
                </c:pt>
                <c:pt idx="14">
                  <c:v>1240421</c:v>
                </c:pt>
                <c:pt idx="15">
                  <c:v>1911128</c:v>
                </c:pt>
                <c:pt idx="16">
                  <c:v>1072971</c:v>
                </c:pt>
                <c:pt idx="17">
                  <c:v>1219077</c:v>
                </c:pt>
                <c:pt idx="18">
                  <c:v>1219077</c:v>
                </c:pt>
                <c:pt idx="19">
                  <c:v>531136</c:v>
                </c:pt>
                <c:pt idx="20">
                  <c:v>837684</c:v>
                </c:pt>
                <c:pt idx="21">
                  <c:v>473904</c:v>
                </c:pt>
                <c:pt idx="22">
                  <c:v>542916</c:v>
                </c:pt>
                <c:pt idx="23">
                  <c:v>542916</c:v>
                </c:pt>
                <c:pt idx="24">
                  <c:v>269667</c:v>
                </c:pt>
                <c:pt idx="25">
                  <c:v>385470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29-4CE6-B1C6-F1A8371B73D1}"/>
            </c:ext>
          </c:extLst>
        </c:ser>
        <c:ser>
          <c:idx val="2"/>
          <c:order val="2"/>
          <c:tx>
            <c:strRef>
              <c:f>Comparison!$B$5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Comparison!$C$5:$AB$5</c:f>
              <c:numCache>
                <c:formatCode>General</c:formatCode>
                <c:ptCount val="26"/>
                <c:pt idx="0">
                  <c:v>309081</c:v>
                </c:pt>
                <c:pt idx="1">
                  <c:v>2787818</c:v>
                </c:pt>
                <c:pt idx="2">
                  <c:v>2663783</c:v>
                </c:pt>
                <c:pt idx="3">
                  <c:v>2756732</c:v>
                </c:pt>
                <c:pt idx="4">
                  <c:v>7674594</c:v>
                </c:pt>
                <c:pt idx="5">
                  <c:v>3247274</c:v>
                </c:pt>
                <c:pt idx="6">
                  <c:v>8727421</c:v>
                </c:pt>
                <c:pt idx="7">
                  <c:v>5073841</c:v>
                </c:pt>
                <c:pt idx="8">
                  <c:v>7065233</c:v>
                </c:pt>
                <c:pt idx="9">
                  <c:v>21440809</c:v>
                </c:pt>
                <c:pt idx="10">
                  <c:v>10577193</c:v>
                </c:pt>
                <c:pt idx="11">
                  <c:v>31167178</c:v>
                </c:pt>
                <c:pt idx="12">
                  <c:v>19632274</c:v>
                </c:pt>
                <c:pt idx="13">
                  <c:v>24289943</c:v>
                </c:pt>
                <c:pt idx="14">
                  <c:v>38718677</c:v>
                </c:pt>
                <c:pt idx="15">
                  <c:v>31522632</c:v>
                </c:pt>
                <c:pt idx="16">
                  <c:v>37825958</c:v>
                </c:pt>
                <c:pt idx="17">
                  <c:v>30233115</c:v>
                </c:pt>
                <c:pt idx="18">
                  <c:v>29827438</c:v>
                </c:pt>
                <c:pt idx="19">
                  <c:v>41312294</c:v>
                </c:pt>
                <c:pt idx="20">
                  <c:v>37834625</c:v>
                </c:pt>
                <c:pt idx="21">
                  <c:v>40946413</c:v>
                </c:pt>
                <c:pt idx="22">
                  <c:v>37458212</c:v>
                </c:pt>
                <c:pt idx="23">
                  <c:v>32567084</c:v>
                </c:pt>
                <c:pt idx="24">
                  <c:v>42267583</c:v>
                </c:pt>
                <c:pt idx="25">
                  <c:v>40919206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29-4CE6-B1C6-F1A8371B73D1}"/>
            </c:ext>
          </c:extLst>
        </c:ser>
        <c:ser>
          <c:idx val="3"/>
          <c:order val="3"/>
          <c:tx>
            <c:strRef>
              <c:f>Comparison!$B$6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Comparison!$C$6:$AB$6</c:f>
              <c:numCache>
                <c:formatCode>General</c:formatCode>
                <c:ptCount val="26"/>
                <c:pt idx="0">
                  <c:v>543801</c:v>
                </c:pt>
                <c:pt idx="1">
                  <c:v>2179208</c:v>
                </c:pt>
                <c:pt idx="2">
                  <c:v>1993933</c:v>
                </c:pt>
                <c:pt idx="3">
                  <c:v>1993933</c:v>
                </c:pt>
                <c:pt idx="4">
                  <c:v>1375314</c:v>
                </c:pt>
                <c:pt idx="5">
                  <c:v>2179208</c:v>
                </c:pt>
                <c:pt idx="6">
                  <c:v>2817810</c:v>
                </c:pt>
                <c:pt idx="7">
                  <c:v>2519070</c:v>
                </c:pt>
                <c:pt idx="8">
                  <c:v>2519070</c:v>
                </c:pt>
                <c:pt idx="9">
                  <c:v>1099356</c:v>
                </c:pt>
                <c:pt idx="10">
                  <c:v>2848586</c:v>
                </c:pt>
                <c:pt idx="11">
                  <c:v>1144631</c:v>
                </c:pt>
                <c:pt idx="12">
                  <c:v>1140278</c:v>
                </c:pt>
                <c:pt idx="13">
                  <c:v>1140278</c:v>
                </c:pt>
                <c:pt idx="14">
                  <c:v>279497</c:v>
                </c:pt>
                <c:pt idx="15">
                  <c:v>1234781</c:v>
                </c:pt>
                <c:pt idx="16">
                  <c:v>475757</c:v>
                </c:pt>
                <c:pt idx="17">
                  <c:v>505289</c:v>
                </c:pt>
                <c:pt idx="18">
                  <c:v>505289</c:v>
                </c:pt>
                <c:pt idx="19">
                  <c:v>104897</c:v>
                </c:pt>
                <c:pt idx="20">
                  <c:v>527672</c:v>
                </c:pt>
                <c:pt idx="21">
                  <c:v>181399</c:v>
                </c:pt>
                <c:pt idx="22">
                  <c:v>196942</c:v>
                </c:pt>
                <c:pt idx="23">
                  <c:v>196942</c:v>
                </c:pt>
                <c:pt idx="24">
                  <c:v>44930</c:v>
                </c:pt>
                <c:pt idx="25">
                  <c:v>202227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29-4CE6-B1C6-F1A8371B73D1}"/>
            </c:ext>
          </c:extLst>
        </c:ser>
        <c:ser>
          <c:idx val="4"/>
          <c:order val="4"/>
          <c:tx>
            <c:strRef>
              <c:f>Comparison!$B$7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Comparison!$C$7:$AB$7</c:f>
              <c:numCache>
                <c:formatCode>General</c:formatCode>
                <c:ptCount val="26"/>
                <c:pt idx="0">
                  <c:v>543801</c:v>
                </c:pt>
                <c:pt idx="1">
                  <c:v>1606497</c:v>
                </c:pt>
                <c:pt idx="2">
                  <c:v>2194029</c:v>
                </c:pt>
                <c:pt idx="3">
                  <c:v>2194029</c:v>
                </c:pt>
                <c:pt idx="4">
                  <c:v>1173153</c:v>
                </c:pt>
                <c:pt idx="5">
                  <c:v>1606497</c:v>
                </c:pt>
                <c:pt idx="6">
                  <c:v>3203396</c:v>
                </c:pt>
                <c:pt idx="7">
                  <c:v>6116498</c:v>
                </c:pt>
                <c:pt idx="8">
                  <c:v>3704197</c:v>
                </c:pt>
                <c:pt idx="9">
                  <c:v>923211</c:v>
                </c:pt>
                <c:pt idx="10">
                  <c:v>3296344</c:v>
                </c:pt>
                <c:pt idx="11">
                  <c:v>1816401</c:v>
                </c:pt>
                <c:pt idx="12">
                  <c:v>9534833</c:v>
                </c:pt>
                <c:pt idx="13">
                  <c:v>5757840</c:v>
                </c:pt>
                <c:pt idx="14">
                  <c:v>219494</c:v>
                </c:pt>
                <c:pt idx="15">
                  <c:v>2225497</c:v>
                </c:pt>
                <c:pt idx="16">
                  <c:v>867472</c:v>
                </c:pt>
                <c:pt idx="17">
                  <c:v>5896002</c:v>
                </c:pt>
                <c:pt idx="18">
                  <c:v>6144693</c:v>
                </c:pt>
                <c:pt idx="19">
                  <c:v>81609</c:v>
                </c:pt>
                <c:pt idx="20">
                  <c:v>1127976</c:v>
                </c:pt>
                <c:pt idx="21">
                  <c:v>340657</c:v>
                </c:pt>
                <c:pt idx="22">
                  <c:v>2648508</c:v>
                </c:pt>
                <c:pt idx="23">
                  <c:v>6322605</c:v>
                </c:pt>
                <c:pt idx="24">
                  <c:v>35700</c:v>
                </c:pt>
                <c:pt idx="25">
                  <c:v>453189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29-4CE6-B1C6-F1A8371B73D1}"/>
            </c:ext>
          </c:extLst>
        </c:ser>
        <c:ser>
          <c:idx val="5"/>
          <c:order val="5"/>
          <c:tx>
            <c:strRef>
              <c:f>Comparison!$B$8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Comparison!$C$8:$AB$8</c:f>
              <c:numCache>
                <c:formatCode>General</c:formatCode>
                <c:ptCount val="26"/>
                <c:pt idx="0">
                  <c:v>180372</c:v>
                </c:pt>
                <c:pt idx="1">
                  <c:v>1096785</c:v>
                </c:pt>
                <c:pt idx="2">
                  <c:v>1003837</c:v>
                </c:pt>
                <c:pt idx="3">
                  <c:v>1003837</c:v>
                </c:pt>
                <c:pt idx="4">
                  <c:v>601580</c:v>
                </c:pt>
                <c:pt idx="5">
                  <c:v>941354</c:v>
                </c:pt>
                <c:pt idx="6">
                  <c:v>1268026</c:v>
                </c:pt>
                <c:pt idx="7">
                  <c:v>2029331</c:v>
                </c:pt>
                <c:pt idx="8">
                  <c:v>2029331</c:v>
                </c:pt>
                <c:pt idx="9">
                  <c:v>495530</c:v>
                </c:pt>
                <c:pt idx="10">
                  <c:v>932915</c:v>
                </c:pt>
                <c:pt idx="11">
                  <c:v>468743</c:v>
                </c:pt>
                <c:pt idx="12">
                  <c:v>1619560</c:v>
                </c:pt>
                <c:pt idx="13">
                  <c:v>2360970</c:v>
                </c:pt>
                <c:pt idx="14">
                  <c:v>128658</c:v>
                </c:pt>
                <c:pt idx="15">
                  <c:v>315487</c:v>
                </c:pt>
                <c:pt idx="16">
                  <c:v>181969</c:v>
                </c:pt>
                <c:pt idx="17">
                  <c:v>875817</c:v>
                </c:pt>
                <c:pt idx="18">
                  <c:v>2251388</c:v>
                </c:pt>
                <c:pt idx="19">
                  <c:v>47987</c:v>
                </c:pt>
                <c:pt idx="20">
                  <c:v>121973</c:v>
                </c:pt>
                <c:pt idx="21">
                  <c:v>68432</c:v>
                </c:pt>
                <c:pt idx="22">
                  <c:v>372146</c:v>
                </c:pt>
                <c:pt idx="23">
                  <c:v>2186035</c:v>
                </c:pt>
                <c:pt idx="24">
                  <c:v>20870</c:v>
                </c:pt>
                <c:pt idx="25">
                  <c:v>46982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29-4CE6-B1C6-F1A8371B73D1}"/>
            </c:ext>
          </c:extLst>
        </c:ser>
        <c:ser>
          <c:idx val="6"/>
          <c:order val="6"/>
          <c:tx>
            <c:strRef>
              <c:f>Comparison!$B$9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Comparison!$C$9:$AB$9</c:f>
              <c:numCache>
                <c:formatCode>General</c:formatCode>
                <c:ptCount val="26"/>
                <c:pt idx="0">
                  <c:v>29846</c:v>
                </c:pt>
                <c:pt idx="1">
                  <c:v>227700</c:v>
                </c:pt>
                <c:pt idx="2">
                  <c:v>227700</c:v>
                </c:pt>
                <c:pt idx="3">
                  <c:v>258786</c:v>
                </c:pt>
                <c:pt idx="4">
                  <c:v>73201</c:v>
                </c:pt>
                <c:pt idx="5">
                  <c:v>227700</c:v>
                </c:pt>
                <c:pt idx="6">
                  <c:v>664216</c:v>
                </c:pt>
                <c:pt idx="7">
                  <c:v>1772134</c:v>
                </c:pt>
                <c:pt idx="8">
                  <c:v>486402</c:v>
                </c:pt>
                <c:pt idx="9">
                  <c:v>59586</c:v>
                </c:pt>
                <c:pt idx="10">
                  <c:v>664216</c:v>
                </c:pt>
                <c:pt idx="11">
                  <c:v>486336</c:v>
                </c:pt>
                <c:pt idx="12">
                  <c:v>3108159</c:v>
                </c:pt>
                <c:pt idx="13">
                  <c:v>254742</c:v>
                </c:pt>
                <c:pt idx="14">
                  <c:v>14445</c:v>
                </c:pt>
                <c:pt idx="15">
                  <c:v>486336</c:v>
                </c:pt>
                <c:pt idx="16">
                  <c:v>244978</c:v>
                </c:pt>
                <c:pt idx="17">
                  <c:v>1940117</c:v>
                </c:pt>
                <c:pt idx="18">
                  <c:v>113483</c:v>
                </c:pt>
                <c:pt idx="19">
                  <c:v>5302</c:v>
                </c:pt>
                <c:pt idx="20">
                  <c:v>244978</c:v>
                </c:pt>
                <c:pt idx="21">
                  <c:v>97897</c:v>
                </c:pt>
                <c:pt idx="22">
                  <c:v>874435</c:v>
                </c:pt>
                <c:pt idx="23">
                  <c:v>42875</c:v>
                </c:pt>
                <c:pt idx="24">
                  <c:v>2462</c:v>
                </c:pt>
                <c:pt idx="25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29-4CE6-B1C6-F1A8371B73D1}"/>
            </c:ext>
          </c:extLst>
        </c:ser>
        <c:ser>
          <c:idx val="7"/>
          <c:order val="7"/>
          <c:tx>
            <c:strRef>
              <c:f>Comparison!$B$10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Comparison!$C$10:$AB$10</c:f>
              <c:numCache>
                <c:formatCode>General</c:formatCode>
                <c:ptCount val="26"/>
                <c:pt idx="0">
                  <c:v>28727</c:v>
                </c:pt>
                <c:pt idx="1">
                  <c:v>20469</c:v>
                </c:pt>
                <c:pt idx="2">
                  <c:v>20469</c:v>
                </c:pt>
                <c:pt idx="3">
                  <c:v>20469</c:v>
                </c:pt>
                <c:pt idx="4">
                  <c:v>20469</c:v>
                </c:pt>
                <c:pt idx="5">
                  <c:v>20469</c:v>
                </c:pt>
                <c:pt idx="6">
                  <c:v>11611</c:v>
                </c:pt>
                <c:pt idx="7">
                  <c:v>11611</c:v>
                </c:pt>
                <c:pt idx="8">
                  <c:v>11611</c:v>
                </c:pt>
                <c:pt idx="9">
                  <c:v>11611</c:v>
                </c:pt>
                <c:pt idx="10">
                  <c:v>11611</c:v>
                </c:pt>
                <c:pt idx="11">
                  <c:v>2069</c:v>
                </c:pt>
                <c:pt idx="12">
                  <c:v>2069</c:v>
                </c:pt>
                <c:pt idx="13">
                  <c:v>2069</c:v>
                </c:pt>
                <c:pt idx="14">
                  <c:v>2069</c:v>
                </c:pt>
                <c:pt idx="15">
                  <c:v>2069</c:v>
                </c:pt>
                <c:pt idx="16">
                  <c:v>871</c:v>
                </c:pt>
                <c:pt idx="17">
                  <c:v>871</c:v>
                </c:pt>
                <c:pt idx="18">
                  <c:v>871</c:v>
                </c:pt>
                <c:pt idx="19">
                  <c:v>871</c:v>
                </c:pt>
                <c:pt idx="20">
                  <c:v>871</c:v>
                </c:pt>
                <c:pt idx="21">
                  <c:v>334</c:v>
                </c:pt>
                <c:pt idx="22">
                  <c:v>334</c:v>
                </c:pt>
                <c:pt idx="23">
                  <c:v>334</c:v>
                </c:pt>
                <c:pt idx="24">
                  <c:v>334</c:v>
                </c:pt>
                <c:pt idx="25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29-4CE6-B1C6-F1A8371B73D1}"/>
            </c:ext>
          </c:extLst>
        </c:ser>
        <c:ser>
          <c:idx val="8"/>
          <c:order val="8"/>
          <c:tx>
            <c:strRef>
              <c:f>Comparison!$B$11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Comparison!$C$11:$AB$11</c:f>
              <c:numCache>
                <c:formatCode>General</c:formatCode>
                <c:ptCount val="26"/>
                <c:pt idx="0">
                  <c:v>346195</c:v>
                </c:pt>
                <c:pt idx="1">
                  <c:v>208649</c:v>
                </c:pt>
                <c:pt idx="2">
                  <c:v>208649</c:v>
                </c:pt>
                <c:pt idx="3">
                  <c:v>208649</c:v>
                </c:pt>
                <c:pt idx="4">
                  <c:v>208649</c:v>
                </c:pt>
                <c:pt idx="5">
                  <c:v>208649</c:v>
                </c:pt>
                <c:pt idx="6">
                  <c:v>109648</c:v>
                </c:pt>
                <c:pt idx="7">
                  <c:v>109648</c:v>
                </c:pt>
                <c:pt idx="8">
                  <c:v>109648</c:v>
                </c:pt>
                <c:pt idx="9">
                  <c:v>109648</c:v>
                </c:pt>
                <c:pt idx="10">
                  <c:v>109648</c:v>
                </c:pt>
                <c:pt idx="11">
                  <c:v>23928</c:v>
                </c:pt>
                <c:pt idx="12">
                  <c:v>23928</c:v>
                </c:pt>
                <c:pt idx="13">
                  <c:v>23928</c:v>
                </c:pt>
                <c:pt idx="14">
                  <c:v>23928</c:v>
                </c:pt>
                <c:pt idx="15">
                  <c:v>23928</c:v>
                </c:pt>
                <c:pt idx="16">
                  <c:v>12113</c:v>
                </c:pt>
                <c:pt idx="17">
                  <c:v>12113</c:v>
                </c:pt>
                <c:pt idx="18">
                  <c:v>12113</c:v>
                </c:pt>
                <c:pt idx="19">
                  <c:v>12113</c:v>
                </c:pt>
                <c:pt idx="20">
                  <c:v>12113</c:v>
                </c:pt>
                <c:pt idx="21">
                  <c:v>8104</c:v>
                </c:pt>
                <c:pt idx="22">
                  <c:v>8104</c:v>
                </c:pt>
                <c:pt idx="23">
                  <c:v>8104</c:v>
                </c:pt>
                <c:pt idx="24">
                  <c:v>8104</c:v>
                </c:pt>
                <c:pt idx="25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929-4CE6-B1C6-F1A8371B73D1}"/>
            </c:ext>
          </c:extLst>
        </c:ser>
        <c:ser>
          <c:idx val="9"/>
          <c:order val="9"/>
          <c:tx>
            <c:strRef>
              <c:f>Comparison!$B$12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Comparison!$C$12:$AB$12</c:f>
              <c:numCache>
                <c:formatCode>General</c:formatCode>
                <c:ptCount val="26"/>
                <c:pt idx="0">
                  <c:v>797</c:v>
                </c:pt>
                <c:pt idx="1">
                  <c:v>1846</c:v>
                </c:pt>
                <c:pt idx="2">
                  <c:v>1846</c:v>
                </c:pt>
                <c:pt idx="3">
                  <c:v>1846</c:v>
                </c:pt>
                <c:pt idx="4">
                  <c:v>1846</c:v>
                </c:pt>
                <c:pt idx="5">
                  <c:v>1846</c:v>
                </c:pt>
                <c:pt idx="6">
                  <c:v>1471</c:v>
                </c:pt>
                <c:pt idx="7">
                  <c:v>1471</c:v>
                </c:pt>
                <c:pt idx="8">
                  <c:v>1471</c:v>
                </c:pt>
                <c:pt idx="9">
                  <c:v>1471</c:v>
                </c:pt>
                <c:pt idx="10">
                  <c:v>1471</c:v>
                </c:pt>
                <c:pt idx="11">
                  <c:v>340</c:v>
                </c:pt>
                <c:pt idx="12">
                  <c:v>340</c:v>
                </c:pt>
                <c:pt idx="13">
                  <c:v>340</c:v>
                </c:pt>
                <c:pt idx="14">
                  <c:v>340</c:v>
                </c:pt>
                <c:pt idx="15">
                  <c:v>340</c:v>
                </c:pt>
                <c:pt idx="16">
                  <c:v>126</c:v>
                </c:pt>
                <c:pt idx="17">
                  <c:v>126</c:v>
                </c:pt>
                <c:pt idx="18">
                  <c:v>126</c:v>
                </c:pt>
                <c:pt idx="19">
                  <c:v>126</c:v>
                </c:pt>
                <c:pt idx="20">
                  <c:v>126</c:v>
                </c:pt>
                <c:pt idx="21">
                  <c:v>54</c:v>
                </c:pt>
                <c:pt idx="22">
                  <c:v>54</c:v>
                </c:pt>
                <c:pt idx="23">
                  <c:v>54</c:v>
                </c:pt>
                <c:pt idx="24">
                  <c:v>54</c:v>
                </c:pt>
                <c:pt idx="25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929-4CE6-B1C6-F1A8371B7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550127"/>
        <c:axId val="1774535247"/>
      </c:bar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500" b="0" i="0" u="none" strike="noStrike" kern="800" spc="-5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</a:t>
                </a:r>
                <a:r>
                  <a:rPr lang="de-DE" b="1" baseline="0"/>
                  <a:t> [million]</a:t>
                </a:r>
                <a:endParaRPr lang="de-DE" b="1"/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162118055555557"/>
          <c:y val="1.9950369044639527E-2"/>
          <c:w val="0.83803645833333329"/>
          <c:h val="0.819163194444444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Comparison!$B$39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Comparison!$C$39:$AB$39</c:f>
              <c:numCache>
                <c:formatCode>0</c:formatCode>
                <c:ptCount val="26"/>
                <c:pt idx="0">
                  <c:v>229.52695281641499</c:v>
                </c:pt>
                <c:pt idx="1">
                  <c:v>163.26335975910459</c:v>
                </c:pt>
                <c:pt idx="2">
                  <c:v>163.26335975910459</c:v>
                </c:pt>
                <c:pt idx="3">
                  <c:v>163.26335975910459</c:v>
                </c:pt>
                <c:pt idx="4">
                  <c:v>147.76399757142019</c:v>
                </c:pt>
                <c:pt idx="5">
                  <c:v>163.77168646783525</c:v>
                </c:pt>
                <c:pt idx="6">
                  <c:v>116.79828518634636</c:v>
                </c:pt>
                <c:pt idx="7">
                  <c:v>111.44343445816318</c:v>
                </c:pt>
                <c:pt idx="8">
                  <c:v>111.44343445816318</c:v>
                </c:pt>
                <c:pt idx="9">
                  <c:v>77.292850368444959</c:v>
                </c:pt>
                <c:pt idx="10">
                  <c:v>110.85086360982899</c:v>
                </c:pt>
                <c:pt idx="11">
                  <c:v>29.996615012941504</c:v>
                </c:pt>
                <c:pt idx="12">
                  <c:v>29.29915668419731</c:v>
                </c:pt>
                <c:pt idx="13">
                  <c:v>29.29915668419731</c:v>
                </c:pt>
                <c:pt idx="14">
                  <c:v>10.61788839531644</c:v>
                </c:pt>
                <c:pt idx="15">
                  <c:v>29.058913873257747</c:v>
                </c:pt>
                <c:pt idx="16">
                  <c:v>11.158141152862473</c:v>
                </c:pt>
                <c:pt idx="17">
                  <c:v>11.296533648558013</c:v>
                </c:pt>
                <c:pt idx="18">
                  <c:v>11.296533648558013</c:v>
                </c:pt>
                <c:pt idx="19">
                  <c:v>3.1510340347473735</c:v>
                </c:pt>
                <c:pt idx="20">
                  <c:v>11.1919663546257</c:v>
                </c:pt>
                <c:pt idx="21">
                  <c:v>3.6006700947955328</c:v>
                </c:pt>
                <c:pt idx="22">
                  <c:v>3.775038590782974</c:v>
                </c:pt>
                <c:pt idx="23">
                  <c:v>3.775038590782974</c:v>
                </c:pt>
                <c:pt idx="24">
                  <c:v>1.1613437804458238</c:v>
                </c:pt>
                <c:pt idx="25">
                  <c:v>3.7414656042288259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7B-40CC-AC80-8A47D5746697}"/>
            </c:ext>
          </c:extLst>
        </c:ser>
        <c:ser>
          <c:idx val="1"/>
          <c:order val="1"/>
          <c:tx>
            <c:strRef>
              <c:f>Comparison!$B$40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Comparison!$C$40:$AB$40</c:f>
              <c:numCache>
                <c:formatCode>0</c:formatCode>
                <c:ptCount val="26"/>
                <c:pt idx="0">
                  <c:v>197.27865616109582</c:v>
                </c:pt>
                <c:pt idx="1">
                  <c:v>150.98074081003003</c:v>
                </c:pt>
                <c:pt idx="2">
                  <c:v>150.98074081003003</c:v>
                </c:pt>
                <c:pt idx="3">
                  <c:v>150.98074081003003</c:v>
                </c:pt>
                <c:pt idx="4">
                  <c:v>135.82586955451831</c:v>
                </c:pt>
                <c:pt idx="5">
                  <c:v>148.00819078199211</c:v>
                </c:pt>
                <c:pt idx="6">
                  <c:v>99.342020898931111</c:v>
                </c:pt>
                <c:pt idx="7">
                  <c:v>98.245471936176429</c:v>
                </c:pt>
                <c:pt idx="8">
                  <c:v>98.245471936176429</c:v>
                </c:pt>
                <c:pt idx="9">
                  <c:v>70.323876794192614</c:v>
                </c:pt>
                <c:pt idx="10">
                  <c:v>86.863443238547532</c:v>
                </c:pt>
                <c:pt idx="11">
                  <c:v>21.58750090914824</c:v>
                </c:pt>
                <c:pt idx="12">
                  <c:v>24.049058079871404</c:v>
                </c:pt>
                <c:pt idx="13">
                  <c:v>24.049058079871404</c:v>
                </c:pt>
                <c:pt idx="14">
                  <c:v>8.5044030881151098</c:v>
                </c:pt>
                <c:pt idx="15">
                  <c:v>15.87664245737399</c:v>
                </c:pt>
                <c:pt idx="16">
                  <c:v>7.4006498319155876</c:v>
                </c:pt>
                <c:pt idx="17">
                  <c:v>9.0456290337274812</c:v>
                </c:pt>
                <c:pt idx="18">
                  <c:v>9.0456290337274812</c:v>
                </c:pt>
                <c:pt idx="19">
                  <c:v>2.1393127121355602</c:v>
                </c:pt>
                <c:pt idx="20">
                  <c:v>5.094982965914741</c:v>
                </c:pt>
                <c:pt idx="21">
                  <c:v>2.1280542088206249</c:v>
                </c:pt>
                <c:pt idx="22">
                  <c:v>2.8267660797920171</c:v>
                </c:pt>
                <c:pt idx="23">
                  <c:v>2.8267660797920171</c:v>
                </c:pt>
                <c:pt idx="24">
                  <c:v>0.61510376700022473</c:v>
                </c:pt>
                <c:pt idx="25">
                  <c:v>1.462313943958357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7B-40CC-AC80-8A47D5746697}"/>
            </c:ext>
          </c:extLst>
        </c:ser>
        <c:ser>
          <c:idx val="2"/>
          <c:order val="2"/>
          <c:tx>
            <c:strRef>
              <c:f>Comparison!$B$41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Comparison!$C$41:$AB$41</c:f>
              <c:numCache>
                <c:formatCode>0</c:formatCode>
                <c:ptCount val="26"/>
                <c:pt idx="0">
                  <c:v>0.87804478862006097</c:v>
                </c:pt>
                <c:pt idx="1">
                  <c:v>7.0564503651673913</c:v>
                </c:pt>
                <c:pt idx="2">
                  <c:v>7.0564503651673913</c:v>
                </c:pt>
                <c:pt idx="3">
                  <c:v>7.3164828503285912</c:v>
                </c:pt>
                <c:pt idx="4">
                  <c:v>20.981249660756649</c:v>
                </c:pt>
                <c:pt idx="5">
                  <c:v>8.689786023814202</c:v>
                </c:pt>
                <c:pt idx="6">
                  <c:v>22.289888209022756</c:v>
                </c:pt>
                <c:pt idx="7">
                  <c:v>12.512610693034894</c:v>
                </c:pt>
                <c:pt idx="8">
                  <c:v>17.842574905233132</c:v>
                </c:pt>
                <c:pt idx="9">
                  <c:v>54.076717065625473</c:v>
                </c:pt>
                <c:pt idx="10">
                  <c:v>26.937144370206887</c:v>
                </c:pt>
                <c:pt idx="11">
                  <c:v>73.040181973177852</c:v>
                </c:pt>
                <c:pt idx="12">
                  <c:v>47.699124653880176</c:v>
                </c:pt>
                <c:pt idx="13">
                  <c:v>56.995535520508</c:v>
                </c:pt>
                <c:pt idx="14">
                  <c:v>88.338824767751888</c:v>
                </c:pt>
                <c:pt idx="15">
                  <c:v>73.636273593783045</c:v>
                </c:pt>
                <c:pt idx="16">
                  <c:v>85.212797531324853</c:v>
                </c:pt>
                <c:pt idx="17">
                  <c:v>70.005660345807627</c:v>
                </c:pt>
                <c:pt idx="18">
                  <c:v>67.286936593621348</c:v>
                </c:pt>
                <c:pt idx="19">
                  <c:v>91.539520575126843</c:v>
                </c:pt>
                <c:pt idx="20">
                  <c:v>85.137319570813474</c:v>
                </c:pt>
                <c:pt idx="21">
                  <c:v>89.582719203284</c:v>
                </c:pt>
                <c:pt idx="22">
                  <c:v>83.326248567077485</c:v>
                </c:pt>
                <c:pt idx="23">
                  <c:v>71.315724632047875</c:v>
                </c:pt>
                <c:pt idx="24">
                  <c:v>91.488338681183706</c:v>
                </c:pt>
                <c:pt idx="25">
                  <c:v>89.467420975137458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7B-40CC-AC80-8A47D5746697}"/>
            </c:ext>
          </c:extLst>
        </c:ser>
        <c:ser>
          <c:idx val="3"/>
          <c:order val="3"/>
          <c:tx>
            <c:strRef>
              <c:f>Comparison!$B$42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Comparison!$C$42:$AB$42</c:f>
              <c:numCache>
                <c:formatCode>0</c:formatCode>
                <c:ptCount val="26"/>
                <c:pt idx="0">
                  <c:v>2.8132554719210012</c:v>
                </c:pt>
                <c:pt idx="1">
                  <c:v>9.629336408270639</c:v>
                </c:pt>
                <c:pt idx="2">
                  <c:v>9.629336408270639</c:v>
                </c:pt>
                <c:pt idx="3">
                  <c:v>9.629336408270639</c:v>
                </c:pt>
                <c:pt idx="4">
                  <c:v>6.5362622781916091</c:v>
                </c:pt>
                <c:pt idx="5">
                  <c:v>10.552692736002532</c:v>
                </c:pt>
                <c:pt idx="6">
                  <c:v>12.020397787963148</c:v>
                </c:pt>
                <c:pt idx="7">
                  <c:v>10.720799808568263</c:v>
                </c:pt>
                <c:pt idx="8">
                  <c:v>10.720799808568263</c:v>
                </c:pt>
                <c:pt idx="9">
                  <c:v>4.7467132876040994</c:v>
                </c:pt>
                <c:pt idx="10">
                  <c:v>12.142844463562428</c:v>
                </c:pt>
                <c:pt idx="11">
                  <c:v>4.0248566345805985</c:v>
                </c:pt>
                <c:pt idx="12">
                  <c:v>3.942701363473466</c:v>
                </c:pt>
                <c:pt idx="13">
                  <c:v>3.942701363473466</c:v>
                </c:pt>
                <c:pt idx="14">
                  <c:v>0.99200460279018898</c:v>
                </c:pt>
                <c:pt idx="15">
                  <c:v>4.3113703724441574</c:v>
                </c:pt>
                <c:pt idx="16">
                  <c:v>1.4358902265199303</c:v>
                </c:pt>
                <c:pt idx="17">
                  <c:v>1.5095007172703161</c:v>
                </c:pt>
                <c:pt idx="18">
                  <c:v>1.5095007172703161</c:v>
                </c:pt>
                <c:pt idx="19">
                  <c:v>0.28799393935228351</c:v>
                </c:pt>
                <c:pt idx="20">
                  <c:v>1.5886411460217389</c:v>
                </c:pt>
                <c:pt idx="21">
                  <c:v>0.40566322524481463</c:v>
                </c:pt>
                <c:pt idx="22">
                  <c:v>0.45322306486834962</c:v>
                </c:pt>
                <c:pt idx="23">
                  <c:v>0.45322306486834962</c:v>
                </c:pt>
                <c:pt idx="24">
                  <c:v>7.9830888469283059E-2</c:v>
                </c:pt>
                <c:pt idx="25">
                  <c:v>0.4596242416930344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7B-40CC-AC80-8A47D5746697}"/>
            </c:ext>
          </c:extLst>
        </c:ser>
        <c:ser>
          <c:idx val="4"/>
          <c:order val="4"/>
          <c:tx>
            <c:strRef>
              <c:f>Comparison!$B$43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Comparison!$C$43:$AB$43</c:f>
              <c:numCache>
                <c:formatCode>0</c:formatCode>
                <c:ptCount val="26"/>
                <c:pt idx="0">
                  <c:v>4.2231966300763304</c:v>
                </c:pt>
                <c:pt idx="1">
                  <c:v>16.131638844492276</c:v>
                </c:pt>
                <c:pt idx="2">
                  <c:v>16.131638844492276</c:v>
                </c:pt>
                <c:pt idx="3">
                  <c:v>16.131638844492276</c:v>
                </c:pt>
                <c:pt idx="4">
                  <c:v>8.3611726753569027</c:v>
                </c:pt>
                <c:pt idx="5">
                  <c:v>11.664478209488141</c:v>
                </c:pt>
                <c:pt idx="6">
                  <c:v>22.026774576139768</c:v>
                </c:pt>
                <c:pt idx="7">
                  <c:v>42.636466062770452</c:v>
                </c:pt>
                <c:pt idx="8">
                  <c:v>25.309413252832954</c:v>
                </c:pt>
                <c:pt idx="9">
                  <c:v>6.0038382435232656</c:v>
                </c:pt>
                <c:pt idx="10">
                  <c:v>22.709706313524638</c:v>
                </c:pt>
                <c:pt idx="11">
                  <c:v>10.516385610873998</c:v>
                </c:pt>
                <c:pt idx="12">
                  <c:v>56.985344847066024</c:v>
                </c:pt>
                <c:pt idx="13">
                  <c:v>35.765496988282401</c:v>
                </c:pt>
                <c:pt idx="14">
                  <c:v>1.1629693194144284</c:v>
                </c:pt>
                <c:pt idx="15">
                  <c:v>12.971367041950153</c:v>
                </c:pt>
                <c:pt idx="16">
                  <c:v>4.5351193027198891</c:v>
                </c:pt>
                <c:pt idx="17">
                  <c:v>32.549840425745991</c:v>
                </c:pt>
                <c:pt idx="18">
                  <c:v>37.182092759623394</c:v>
                </c:pt>
                <c:pt idx="19">
                  <c:v>0.32728043523633638</c:v>
                </c:pt>
                <c:pt idx="20">
                  <c:v>5.9855289496861062</c:v>
                </c:pt>
                <c:pt idx="21">
                  <c:v>1.4658516801462329</c:v>
                </c:pt>
                <c:pt idx="22">
                  <c:v>13.083668399434453</c:v>
                </c:pt>
                <c:pt idx="23">
                  <c:v>37.695458117245479</c:v>
                </c:pt>
                <c:pt idx="24">
                  <c:v>9.6230526828780347E-2</c:v>
                </c:pt>
                <c:pt idx="25">
                  <c:v>2.0292236023237398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7B-40CC-AC80-8A47D5746697}"/>
            </c:ext>
          </c:extLst>
        </c:ser>
        <c:ser>
          <c:idx val="5"/>
          <c:order val="5"/>
          <c:tx>
            <c:strRef>
              <c:f>Comparison!$B$44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Comparison!$C$44:$AB$44</c:f>
              <c:numCache>
                <c:formatCode>0</c:formatCode>
                <c:ptCount val="26"/>
                <c:pt idx="0">
                  <c:v>1.8357455350694658</c:v>
                </c:pt>
                <c:pt idx="1">
                  <c:v>9.0871703248734956</c:v>
                </c:pt>
                <c:pt idx="2">
                  <c:v>9.0871703248734956</c:v>
                </c:pt>
                <c:pt idx="3">
                  <c:v>9.0871703248734956</c:v>
                </c:pt>
                <c:pt idx="4">
                  <c:v>5.2366657932665737</c:v>
                </c:pt>
                <c:pt idx="5">
                  <c:v>8.46798748423444</c:v>
                </c:pt>
                <c:pt idx="6">
                  <c:v>9.6439606463506369</c:v>
                </c:pt>
                <c:pt idx="7">
                  <c:v>15.38296403553319</c:v>
                </c:pt>
                <c:pt idx="8">
                  <c:v>15.38296403553319</c:v>
                </c:pt>
                <c:pt idx="9">
                  <c:v>3.6767872044476895</c:v>
                </c:pt>
                <c:pt idx="10">
                  <c:v>7.0465263785078509</c:v>
                </c:pt>
                <c:pt idx="11">
                  <c:v>2.7794287899850811</c:v>
                </c:pt>
                <c:pt idx="12">
                  <c:v>9.1858728304987931</c:v>
                </c:pt>
                <c:pt idx="13">
                  <c:v>14.253453471570813</c:v>
                </c:pt>
                <c:pt idx="14">
                  <c:v>0.74158061859080138</c:v>
                </c:pt>
                <c:pt idx="15">
                  <c:v>1.8593270498421075</c:v>
                </c:pt>
                <c:pt idx="16">
                  <c:v>0.87665088537286662</c:v>
                </c:pt>
                <c:pt idx="17">
                  <c:v>4.328869134297701</c:v>
                </c:pt>
                <c:pt idx="18">
                  <c:v>12.993105257336657</c:v>
                </c:pt>
                <c:pt idx="19">
                  <c:v>0.19947783721346077</c:v>
                </c:pt>
                <c:pt idx="20">
                  <c:v>0.57029847082250773</c:v>
                </c:pt>
                <c:pt idx="21">
                  <c:v>0.20006969822550003</c:v>
                </c:pt>
                <c:pt idx="22">
                  <c:v>1.507567607199372</c:v>
                </c:pt>
                <c:pt idx="23">
                  <c:v>12.383150283854736</c:v>
                </c:pt>
                <c:pt idx="24">
                  <c:v>4.357663009191988E-2</c:v>
                </c:pt>
                <c:pt idx="25">
                  <c:v>0.12713367173901782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87B-40CC-AC80-8A47D5746697}"/>
            </c:ext>
          </c:extLst>
        </c:ser>
        <c:ser>
          <c:idx val="6"/>
          <c:order val="6"/>
          <c:tx>
            <c:strRef>
              <c:f>Comparison!$B$45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Comparison!$C$45:$AB$45</c:f>
              <c:numCache>
                <c:formatCode>0</c:formatCode>
                <c:ptCount val="26"/>
                <c:pt idx="0">
                  <c:v>0.47287587076915583</c:v>
                </c:pt>
                <c:pt idx="1">
                  <c:v>3.2980999724519631</c:v>
                </c:pt>
                <c:pt idx="2">
                  <c:v>3.2980999724519631</c:v>
                </c:pt>
                <c:pt idx="3">
                  <c:v>3.7792247868289479</c:v>
                </c:pt>
                <c:pt idx="4">
                  <c:v>0.97573146555023904</c:v>
                </c:pt>
                <c:pt idx="5">
                  <c:v>3.2980999724519631</c:v>
                </c:pt>
                <c:pt idx="6">
                  <c:v>8.8329722426012705</c:v>
                </c:pt>
                <c:pt idx="7">
                  <c:v>24.623370503842636</c:v>
                </c:pt>
                <c:pt idx="8">
                  <c:v>6.3375013751141385</c:v>
                </c:pt>
                <c:pt idx="9">
                  <c:v>0.68148404376617688</c:v>
                </c:pt>
                <c:pt idx="10">
                  <c:v>8.8329722426012705</c:v>
                </c:pt>
                <c:pt idx="11">
                  <c:v>5.0870890879432267</c:v>
                </c:pt>
                <c:pt idx="12">
                  <c:v>34.665172052429739</c:v>
                </c:pt>
                <c:pt idx="13">
                  <c:v>2.5732832238176018</c:v>
                </c:pt>
                <c:pt idx="14">
                  <c:v>0.12750135700749629</c:v>
                </c:pt>
                <c:pt idx="15">
                  <c:v>5.0870890879432267</c:v>
                </c:pt>
                <c:pt idx="16">
                  <c:v>2.2821145617777927</c:v>
                </c:pt>
                <c:pt idx="17">
                  <c:v>19.380531169442094</c:v>
                </c:pt>
                <c:pt idx="18">
                  <c:v>0.9997591613702943</c:v>
                </c:pt>
                <c:pt idx="19">
                  <c:v>3.2726802408611921E-2</c:v>
                </c:pt>
                <c:pt idx="20">
                  <c:v>2.2821145617777927</c:v>
                </c:pt>
                <c:pt idx="21">
                  <c:v>0.73771473055266412</c:v>
                </c:pt>
                <c:pt idx="22">
                  <c:v>7.6271166316116963</c:v>
                </c:pt>
                <c:pt idx="23">
                  <c:v>0.28081997261370828</c:v>
                </c:pt>
                <c:pt idx="24">
                  <c:v>8.027840932393393E-3</c:v>
                </c:pt>
                <c:pt idx="25">
                  <c:v>0.73771473055266412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87B-40CC-AC80-8A47D5746697}"/>
            </c:ext>
          </c:extLst>
        </c:ser>
        <c:ser>
          <c:idx val="7"/>
          <c:order val="7"/>
          <c:tx>
            <c:strRef>
              <c:f>Comparison!$B$46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Comparison!$C$46:$AB$46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87B-40CC-AC80-8A47D5746697}"/>
            </c:ext>
          </c:extLst>
        </c:ser>
        <c:ser>
          <c:idx val="8"/>
          <c:order val="8"/>
          <c:tx>
            <c:strRef>
              <c:f>Comparison!$B$47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Comparison!$C$47:$AB$47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87B-40CC-AC80-8A47D5746697}"/>
            </c:ext>
          </c:extLst>
        </c:ser>
        <c:ser>
          <c:idx val="9"/>
          <c:order val="9"/>
          <c:tx>
            <c:strRef>
              <c:f>Comparison!$B$48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Comparison!$C$48:$AB$48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87B-40CC-AC80-8A47D5746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550127"/>
        <c:axId val="1774535247"/>
      </c:bar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5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Final energy demand [TWh]</a:t>
                </a:r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800" b="1" i="0" u="none" strike="noStrike" kern="1200" baseline="0">
          <a:solidFill>
            <a:sysClr val="windowText" lastClr="000000"/>
          </a:solidFill>
          <a:latin typeface="Segoe UI Semilight" panose="020B0402040204020203" pitchFamily="34" charset="0"/>
          <a:ea typeface="+mn-ea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14965277777777"/>
          <c:y val="2.3671946243291969E-2"/>
          <c:w val="0.84667395833333337"/>
          <c:h val="0.839854513888888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Comparison!$B$74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Comparison!$C$74:$AB$74</c:f>
              <c:numCache>
                <c:formatCode>0</c:formatCode>
                <c:ptCount val="26"/>
                <c:pt idx="0">
                  <c:v>61.197623794676645</c:v>
                </c:pt>
                <c:pt idx="1">
                  <c:v>43.934236876865803</c:v>
                </c:pt>
                <c:pt idx="2">
                  <c:v>43.530093295771259</c:v>
                </c:pt>
                <c:pt idx="3">
                  <c:v>43.530093295771259</c:v>
                </c:pt>
                <c:pt idx="4">
                  <c:v>39.39757585247991</c:v>
                </c:pt>
                <c:pt idx="5">
                  <c:v>43.665625904486568</c:v>
                </c:pt>
                <c:pt idx="6">
                  <c:v>31.141342787809592</c:v>
                </c:pt>
                <c:pt idx="7">
                  <c:v>29.713605712407759</c:v>
                </c:pt>
                <c:pt idx="8">
                  <c:v>29.713605712407759</c:v>
                </c:pt>
                <c:pt idx="9">
                  <c:v>20.608206229486633</c:v>
                </c:pt>
                <c:pt idx="10">
                  <c:v>29.555611509970653</c:v>
                </c:pt>
                <c:pt idx="11">
                  <c:v>7.9978474778255277</c:v>
                </c:pt>
                <c:pt idx="12">
                  <c:v>7.8118876509241089</c:v>
                </c:pt>
                <c:pt idx="13">
                  <c:v>7.8118876509241089</c:v>
                </c:pt>
                <c:pt idx="14">
                  <c:v>2.8309944934012456</c:v>
                </c:pt>
                <c:pt idx="15">
                  <c:v>7.7478329114573459</c:v>
                </c:pt>
                <c:pt idx="16">
                  <c:v>2.9750393848819576</c:v>
                </c:pt>
                <c:pt idx="17">
                  <c:v>3.0119382840467805</c:v>
                </c:pt>
                <c:pt idx="18">
                  <c:v>3.0119382840467805</c:v>
                </c:pt>
                <c:pt idx="19">
                  <c:v>0.84014444951451872</c:v>
                </c:pt>
                <c:pt idx="20">
                  <c:v>2.9840580293020778</c:v>
                </c:pt>
                <c:pt idx="21">
                  <c:v>0.96002866402485876</c:v>
                </c:pt>
                <c:pt idx="22">
                  <c:v>1.0065196642675105</c:v>
                </c:pt>
                <c:pt idx="23">
                  <c:v>1.0065196642675105</c:v>
                </c:pt>
                <c:pt idx="24">
                  <c:v>0.30964328546136777</c:v>
                </c:pt>
                <c:pt idx="25">
                  <c:v>0.99756826672751053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6-49F7-9D63-AC0A9672D533}"/>
            </c:ext>
          </c:extLst>
        </c:ser>
        <c:ser>
          <c:idx val="1"/>
          <c:order val="1"/>
          <c:tx>
            <c:strRef>
              <c:f>Comparison!$B$75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Comparison!$C$75:$AB$75</c:f>
              <c:numCache>
                <c:formatCode>0</c:formatCode>
                <c:ptCount val="26"/>
                <c:pt idx="0">
                  <c:v>52.278843882690396</c:v>
                </c:pt>
                <c:pt idx="1">
                  <c:v>40.009896314657965</c:v>
                </c:pt>
                <c:pt idx="2">
                  <c:v>40.009896314657965</c:v>
                </c:pt>
                <c:pt idx="3">
                  <c:v>40.009896314657965</c:v>
                </c:pt>
                <c:pt idx="4">
                  <c:v>35.99385543194736</c:v>
                </c:pt>
                <c:pt idx="5">
                  <c:v>39.222170557227912</c:v>
                </c:pt>
                <c:pt idx="6">
                  <c:v>26.325635538216744</c:v>
                </c:pt>
                <c:pt idx="7">
                  <c:v>26.03505006308675</c:v>
                </c:pt>
                <c:pt idx="8">
                  <c:v>26.03505006308675</c:v>
                </c:pt>
                <c:pt idx="9">
                  <c:v>18.635827350461042</c:v>
                </c:pt>
                <c:pt idx="10">
                  <c:v>23.018812458215091</c:v>
                </c:pt>
                <c:pt idx="11">
                  <c:v>5.7206877409242827</c:v>
                </c:pt>
                <c:pt idx="12">
                  <c:v>6.373000391165923</c:v>
                </c:pt>
                <c:pt idx="13">
                  <c:v>6.373000391165923</c:v>
                </c:pt>
                <c:pt idx="14">
                  <c:v>2.2536668183505042</c:v>
                </c:pt>
                <c:pt idx="15">
                  <c:v>4.2073102512041078</c:v>
                </c:pt>
                <c:pt idx="16">
                  <c:v>1.961172205457631</c:v>
                </c:pt>
                <c:pt idx="17">
                  <c:v>2.3970916939377824</c:v>
                </c:pt>
                <c:pt idx="18">
                  <c:v>2.3970916939377824</c:v>
                </c:pt>
                <c:pt idx="19">
                  <c:v>0.56691786871592342</c:v>
                </c:pt>
                <c:pt idx="20">
                  <c:v>1.3501704859674064</c:v>
                </c:pt>
                <c:pt idx="21">
                  <c:v>0.56393436533746544</c:v>
                </c:pt>
                <c:pt idx="22">
                  <c:v>0.74909301114488469</c:v>
                </c:pt>
                <c:pt idx="23">
                  <c:v>0.74909301114488469</c:v>
                </c:pt>
                <c:pt idx="24">
                  <c:v>0.16300249825505955</c:v>
                </c:pt>
                <c:pt idx="25">
                  <c:v>0.38751319514896465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46-49F7-9D63-AC0A9672D533}"/>
            </c:ext>
          </c:extLst>
        </c:ser>
        <c:ser>
          <c:idx val="2"/>
          <c:order val="2"/>
          <c:tx>
            <c:strRef>
              <c:f>Comparison!$B$76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Comparison!$C$76:$AB$76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46-49F7-9D63-AC0A9672D533}"/>
            </c:ext>
          </c:extLst>
        </c:ser>
        <c:ser>
          <c:idx val="3"/>
          <c:order val="3"/>
          <c:tx>
            <c:strRef>
              <c:f>Comparison!$B$77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Comparison!$C$77:$AB$77</c:f>
              <c:numCache>
                <c:formatCode>0</c:formatCode>
                <c:ptCount val="26"/>
                <c:pt idx="0">
                  <c:v>0.75008424020093711</c:v>
                </c:pt>
                <c:pt idx="1">
                  <c:v>2.8136117007366757</c:v>
                </c:pt>
                <c:pt idx="2">
                  <c:v>2.5674218198551593</c:v>
                </c:pt>
                <c:pt idx="3">
                  <c:v>2.5674218198551593</c:v>
                </c:pt>
                <c:pt idx="4">
                  <c:v>1.7427309299228377</c:v>
                </c:pt>
                <c:pt idx="5">
                  <c:v>2.8136117007366757</c:v>
                </c:pt>
                <c:pt idx="6">
                  <c:v>3.2049385602156737</c:v>
                </c:pt>
                <c:pt idx="7">
                  <c:v>2.8584332489595137</c:v>
                </c:pt>
                <c:pt idx="8">
                  <c:v>2.8584332489595137</c:v>
                </c:pt>
                <c:pt idx="9">
                  <c:v>1.2655924303074431</c:v>
                </c:pt>
                <c:pt idx="10">
                  <c:v>3.2375859050973319</c:v>
                </c:pt>
                <c:pt idx="11">
                  <c:v>1.0731274001950522</c:v>
                </c:pt>
                <c:pt idx="12">
                  <c:v>1.0512227510361132</c:v>
                </c:pt>
                <c:pt idx="13">
                  <c:v>1.0512227510361132</c:v>
                </c:pt>
                <c:pt idx="14">
                  <c:v>0.26449322721893409</c:v>
                </c:pt>
                <c:pt idx="15">
                  <c:v>1.1495191255529236</c:v>
                </c:pt>
                <c:pt idx="16">
                  <c:v>0.38284423164587644</c:v>
                </c:pt>
                <c:pt idx="17">
                  <c:v>0.40247062874219802</c:v>
                </c:pt>
                <c:pt idx="18">
                  <c:v>0.40247062874219802</c:v>
                </c:pt>
                <c:pt idx="19">
                  <c:v>7.6786384079802594E-2</c:v>
                </c:pt>
                <c:pt idx="20">
                  <c:v>0.42357144555804616</c:v>
                </c:pt>
                <c:pt idx="21">
                  <c:v>0.10815995743089872</c:v>
                </c:pt>
                <c:pt idx="22">
                  <c:v>0.12084059967052371</c:v>
                </c:pt>
                <c:pt idx="23">
                  <c:v>0.12084059967052371</c:v>
                </c:pt>
                <c:pt idx="24">
                  <c:v>2.1284910638122594E-2</c:v>
                </c:pt>
                <c:pt idx="25">
                  <c:v>0.12254731344140529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46-49F7-9D63-AC0A9672D533}"/>
            </c:ext>
          </c:extLst>
        </c:ser>
        <c:ser>
          <c:idx val="4"/>
          <c:order val="4"/>
          <c:tx>
            <c:strRef>
              <c:f>Comparison!$B$78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Comparison!$C$78:$AB$78</c:f>
              <c:numCache>
                <c:formatCode>0</c:formatCode>
                <c:ptCount val="26"/>
                <c:pt idx="0">
                  <c:v>1.0953268840444292</c:v>
                </c:pt>
                <c:pt idx="1">
                  <c:v>3.024021933065649</c:v>
                </c:pt>
                <c:pt idx="2">
                  <c:v>4.1817213273084466</c:v>
                </c:pt>
                <c:pt idx="3">
                  <c:v>4.1817213273084466</c:v>
                </c:pt>
                <c:pt idx="4">
                  <c:v>2.1679576776129204</c:v>
                </c:pt>
                <c:pt idx="5">
                  <c:v>3.024021933065649</c:v>
                </c:pt>
                <c:pt idx="6">
                  <c:v>5.7070374575078846</c:v>
                </c:pt>
                <c:pt idx="7">
                  <c:v>11.045243264822581</c:v>
                </c:pt>
                <c:pt idx="8">
                  <c:v>6.5578742618965622</c:v>
                </c:pt>
                <c:pt idx="9">
                  <c:v>1.5566673421415262</c:v>
                </c:pt>
                <c:pt idx="10">
                  <c:v>5.8838750624081584</c:v>
                </c:pt>
                <c:pt idx="11">
                  <c:v>2.7238724893156072</c:v>
                </c:pt>
                <c:pt idx="12">
                  <c:v>14.75107823317396</c:v>
                </c:pt>
                <c:pt idx="13">
                  <c:v>9.258495480582269</c:v>
                </c:pt>
                <c:pt idx="14">
                  <c:v>0.30151859733788039</c:v>
                </c:pt>
                <c:pt idx="15">
                  <c:v>3.3593059463548767</c:v>
                </c:pt>
                <c:pt idx="16">
                  <c:v>1.1745246178520328</c:v>
                </c:pt>
                <c:pt idx="17">
                  <c:v>8.4247909105603984</c:v>
                </c:pt>
                <c:pt idx="18">
                  <c:v>9.6249218452572709</c:v>
                </c:pt>
                <c:pt idx="19">
                  <c:v>8.4852340442339858E-2</c:v>
                </c:pt>
                <c:pt idx="20">
                  <c:v>1.5499308184498377</c:v>
                </c:pt>
                <c:pt idx="21">
                  <c:v>0.37961291049676954</c:v>
                </c:pt>
                <c:pt idx="22">
                  <c:v>3.3861470096993349</c:v>
                </c:pt>
                <c:pt idx="23">
                  <c:v>9.7597106175606072</c:v>
                </c:pt>
                <c:pt idx="24">
                  <c:v>2.4949654693253741E-2</c:v>
                </c:pt>
                <c:pt idx="25">
                  <c:v>0.52542587313888356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46-49F7-9D63-AC0A9672D533}"/>
            </c:ext>
          </c:extLst>
        </c:ser>
        <c:ser>
          <c:idx val="5"/>
          <c:order val="5"/>
          <c:tx>
            <c:strRef>
              <c:f>Comparison!$B$79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Comparison!$C$79:$AB$79</c:f>
              <c:numCache>
                <c:formatCode>0</c:formatCode>
                <c:ptCount val="26"/>
                <c:pt idx="0">
                  <c:v>0.48647256679340833</c:v>
                </c:pt>
                <c:pt idx="1">
                  <c:v>2.6449935668205136</c:v>
                </c:pt>
                <c:pt idx="2">
                  <c:v>2.4081001360914769</c:v>
                </c:pt>
                <c:pt idx="3">
                  <c:v>2.4081001360914769</c:v>
                </c:pt>
                <c:pt idx="4">
                  <c:v>1.3877164352156421</c:v>
                </c:pt>
                <c:pt idx="5">
                  <c:v>2.2440166833221267</c:v>
                </c:pt>
                <c:pt idx="6">
                  <c:v>2.5556495712829181</c:v>
                </c:pt>
                <c:pt idx="7">
                  <c:v>4.0764854694162951</c:v>
                </c:pt>
                <c:pt idx="8">
                  <c:v>4.0764854694162951</c:v>
                </c:pt>
                <c:pt idx="9">
                  <c:v>0.97434860917863753</c:v>
                </c:pt>
                <c:pt idx="10">
                  <c:v>1.8673294903045803</c:v>
                </c:pt>
                <c:pt idx="11">
                  <c:v>0.73654862934604648</c:v>
                </c:pt>
                <c:pt idx="12">
                  <c:v>2.4342563000821804</c:v>
                </c:pt>
                <c:pt idx="13">
                  <c:v>3.7771651699662661</c:v>
                </c:pt>
                <c:pt idx="14">
                  <c:v>0.19651886392656237</c:v>
                </c:pt>
                <c:pt idx="15">
                  <c:v>0.49272166820815849</c:v>
                </c:pt>
                <c:pt idx="16">
                  <c:v>0.23231248462380966</c:v>
                </c:pt>
                <c:pt idx="17">
                  <c:v>1.1471503205888909</c:v>
                </c:pt>
                <c:pt idx="18">
                  <c:v>3.4431728931942143</c:v>
                </c:pt>
                <c:pt idx="19">
                  <c:v>5.2861626861567104E-2</c:v>
                </c:pt>
                <c:pt idx="20">
                  <c:v>0.15112909476796457</c:v>
                </c:pt>
                <c:pt idx="21">
                  <c:v>5.30184700297575E-2</c:v>
                </c:pt>
                <c:pt idx="22">
                  <c:v>0.39950541590783362</c:v>
                </c:pt>
                <c:pt idx="23">
                  <c:v>3.281534825221506</c:v>
                </c:pt>
                <c:pt idx="24">
                  <c:v>1.1547806974358768E-2</c:v>
                </c:pt>
                <c:pt idx="25">
                  <c:v>3.3690423010839722E-2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46-49F7-9D63-AC0A9672D533}"/>
            </c:ext>
          </c:extLst>
        </c:ser>
        <c:ser>
          <c:idx val="6"/>
          <c:order val="6"/>
          <c:tx>
            <c:strRef>
              <c:f>Comparison!$B$80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Comparison!$C$80:$AB$80</c:f>
              <c:numCache>
                <c:formatCode>0</c:formatCode>
                <c:ptCount val="26"/>
                <c:pt idx="0">
                  <c:v>0.12193215753630526</c:v>
                </c:pt>
                <c:pt idx="1">
                  <c:v>0.85042284935661683</c:v>
                </c:pt>
                <c:pt idx="2">
                  <c:v>0.85042284935661683</c:v>
                </c:pt>
                <c:pt idx="3">
                  <c:v>0.97448201643955401</c:v>
                </c:pt>
                <c:pt idx="4">
                  <c:v>0.25159465755164512</c:v>
                </c:pt>
                <c:pt idx="5">
                  <c:v>0.85042284935661683</c:v>
                </c:pt>
                <c:pt idx="6">
                  <c:v>2.2776027062806956</c:v>
                </c:pt>
                <c:pt idx="7">
                  <c:v>6.3491941055605841</c:v>
                </c:pt>
                <c:pt idx="8">
                  <c:v>1.6341396629099734</c:v>
                </c:pt>
                <c:pt idx="9">
                  <c:v>0.17572226649631761</c:v>
                </c:pt>
                <c:pt idx="10">
                  <c:v>2.2776027062806956</c:v>
                </c:pt>
                <c:pt idx="11">
                  <c:v>1.3117179082607819</c:v>
                </c:pt>
                <c:pt idx="12">
                  <c:v>8.9384962968080668</c:v>
                </c:pt>
                <c:pt idx="13">
                  <c:v>0.6635271428032552</c:v>
                </c:pt>
                <c:pt idx="14">
                  <c:v>3.2876525341509956E-2</c:v>
                </c:pt>
                <c:pt idx="15">
                  <c:v>1.3117179082607819</c:v>
                </c:pt>
                <c:pt idx="16">
                  <c:v>0.58844861720260211</c:v>
                </c:pt>
                <c:pt idx="17">
                  <c:v>4.9973156292495391</c:v>
                </c:pt>
                <c:pt idx="18">
                  <c:v>0.25779025553637636</c:v>
                </c:pt>
                <c:pt idx="19">
                  <c:v>8.4386831166829088E-3</c:v>
                </c:pt>
                <c:pt idx="20">
                  <c:v>0.58844861720260211</c:v>
                </c:pt>
                <c:pt idx="21">
                  <c:v>0.19022148158308541</c:v>
                </c:pt>
                <c:pt idx="22">
                  <c:v>1.9666699955757432</c:v>
                </c:pt>
                <c:pt idx="23">
                  <c:v>7.2410091647055211E-2</c:v>
                </c:pt>
                <c:pt idx="24">
                  <c:v>2.0699977007768234E-3</c:v>
                </c:pt>
                <c:pt idx="25">
                  <c:v>0.19022148158308541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46-49F7-9D63-AC0A9672D533}"/>
            </c:ext>
          </c:extLst>
        </c:ser>
        <c:ser>
          <c:idx val="7"/>
          <c:order val="7"/>
          <c:tx>
            <c:strRef>
              <c:f>Comparison!$B$81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Comparison!$C$81:$AB$81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B46-49F7-9D63-AC0A9672D533}"/>
            </c:ext>
          </c:extLst>
        </c:ser>
        <c:ser>
          <c:idx val="8"/>
          <c:order val="8"/>
          <c:tx>
            <c:strRef>
              <c:f>Comparison!$B$82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Comparison!$C$82:$AB$82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B46-49F7-9D63-AC0A9672D533}"/>
            </c:ext>
          </c:extLst>
        </c:ser>
        <c:ser>
          <c:idx val="9"/>
          <c:order val="9"/>
          <c:tx>
            <c:strRef>
              <c:f>Comparison!$B$83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Comparison!$C$83:$AB$83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B46-49F7-9D63-AC0A9672D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550127"/>
        <c:axId val="1774535247"/>
      </c:bar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500" b="0" i="0" u="none" strike="noStrike" kern="800" spc="-5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Tailpipe</a:t>
                </a:r>
                <a:r>
                  <a:rPr lang="de-DE" b="1" baseline="0"/>
                  <a:t> 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[MT</a:t>
                </a:r>
                <a:r>
                  <a:rPr lang="de-DE" b="1"/>
                  <a:t>]</a:t>
                </a:r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850166490514127E-2"/>
          <c:y val="0.11367283950617284"/>
          <c:w val="0.87520972222222226"/>
          <c:h val="0.718704938271604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'S100'!$A$276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'S100'!$B$276:$AL$276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174.82484631308202</c:v>
                </c:pt>
                <c:pt idx="11">
                  <c:v>164.77913502809486</c:v>
                </c:pt>
                <c:pt idx="12">
                  <c:v>155.13005958967335</c:v>
                </c:pt>
                <c:pt idx="13">
                  <c:v>146.07284111729899</c:v>
                </c:pt>
                <c:pt idx="14">
                  <c:v>136.80048378545152</c:v>
                </c:pt>
                <c:pt idx="15">
                  <c:v>127.01799742786892</c:v>
                </c:pt>
                <c:pt idx="16">
                  <c:v>116.79828518634636</c:v>
                </c:pt>
                <c:pt idx="17">
                  <c:v>106.22860104744558</c:v>
                </c:pt>
                <c:pt idx="18">
                  <c:v>95.290746494278224</c:v>
                </c:pt>
                <c:pt idx="19">
                  <c:v>84.309633344886123</c:v>
                </c:pt>
                <c:pt idx="20">
                  <c:v>74.085775672840995</c:v>
                </c:pt>
                <c:pt idx="21">
                  <c:v>64.783617790572137</c:v>
                </c:pt>
                <c:pt idx="22">
                  <c:v>56.334999122945035</c:v>
                </c:pt>
                <c:pt idx="23">
                  <c:v>48.614778939356057</c:v>
                </c:pt>
                <c:pt idx="24">
                  <c:v>41.721820459104983</c:v>
                </c:pt>
                <c:pt idx="25">
                  <c:v>35.556112719499303</c:v>
                </c:pt>
                <c:pt idx="26">
                  <c:v>29.996615012941504</c:v>
                </c:pt>
                <c:pt idx="27">
                  <c:v>25.026094612884592</c:v>
                </c:pt>
                <c:pt idx="28">
                  <c:v>20.683609559485642</c:v>
                </c:pt>
                <c:pt idx="29">
                  <c:v>16.937139949870438</c:v>
                </c:pt>
                <c:pt idx="30">
                  <c:v>13.778420986081052</c:v>
                </c:pt>
                <c:pt idx="31">
                  <c:v>11.158141152862473</c:v>
                </c:pt>
                <c:pt idx="32">
                  <c:v>8.996689453964219</c:v>
                </c:pt>
                <c:pt idx="33">
                  <c:v>7.1873075814831848</c:v>
                </c:pt>
                <c:pt idx="34">
                  <c:v>5.7415672790229983</c:v>
                </c:pt>
                <c:pt idx="35">
                  <c:v>4.5572219169720602</c:v>
                </c:pt>
                <c:pt idx="36">
                  <c:v>3.6006700947955328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D9-4B3C-AFF2-20E6E69D7FD9}"/>
            </c:ext>
          </c:extLst>
        </c:ser>
        <c:ser>
          <c:idx val="1"/>
          <c:order val="1"/>
          <c:tx>
            <c:strRef>
              <c:f>'S100'!$A$277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'S100'!$B$277:$AL$277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141.27004388615825</c:v>
                </c:pt>
                <c:pt idx="13">
                  <c:v>131.08294701752448</c:v>
                </c:pt>
                <c:pt idx="14">
                  <c:v>120.45429420995004</c:v>
                </c:pt>
                <c:pt idx="15">
                  <c:v>110.02276318279506</c:v>
                </c:pt>
                <c:pt idx="16">
                  <c:v>99.342020898931111</c:v>
                </c:pt>
                <c:pt idx="17">
                  <c:v>89.075538132776728</c:v>
                </c:pt>
                <c:pt idx="18">
                  <c:v>78.725463789402653</c:v>
                </c:pt>
                <c:pt idx="19">
                  <c:v>68.865263883152977</c:v>
                </c:pt>
                <c:pt idx="20">
                  <c:v>59.490577924553982</c:v>
                </c:pt>
                <c:pt idx="21">
                  <c:v>51.105836735019984</c:v>
                </c:pt>
                <c:pt idx="22">
                  <c:v>43.642396828329147</c:v>
                </c:pt>
                <c:pt idx="23">
                  <c:v>37.013325581013682</c:v>
                </c:pt>
                <c:pt idx="24">
                  <c:v>31.151256359147897</c:v>
                </c:pt>
                <c:pt idx="25">
                  <c:v>26.028964728465755</c:v>
                </c:pt>
                <c:pt idx="26">
                  <c:v>21.58750090914824</c:v>
                </c:pt>
                <c:pt idx="27">
                  <c:v>17.746549078478921</c:v>
                </c:pt>
                <c:pt idx="28">
                  <c:v>14.435841605789765</c:v>
                </c:pt>
                <c:pt idx="29">
                  <c:v>11.631324135870774</c:v>
                </c:pt>
                <c:pt idx="30">
                  <c:v>9.3054097702575618</c:v>
                </c:pt>
                <c:pt idx="31">
                  <c:v>7.4006498319155876</c:v>
                </c:pt>
                <c:pt idx="32">
                  <c:v>5.8521309966536927</c:v>
                </c:pt>
                <c:pt idx="33">
                  <c:v>4.594311166107035</c:v>
                </c:pt>
                <c:pt idx="34">
                  <c:v>3.5865780015332285</c:v>
                </c:pt>
                <c:pt idx="35">
                  <c:v>2.7737468972153403</c:v>
                </c:pt>
                <c:pt idx="36">
                  <c:v>2.1280542088206249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D9-4B3C-AFF2-20E6E69D7FD9}"/>
            </c:ext>
          </c:extLst>
        </c:ser>
        <c:ser>
          <c:idx val="2"/>
          <c:order val="2"/>
          <c:tx>
            <c:strRef>
              <c:f>'S100'!$A$278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'S100'!$B$278:$AL$278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D9-4B3C-AFF2-20E6E69D7FD9}"/>
            </c:ext>
          </c:extLst>
        </c:ser>
        <c:ser>
          <c:idx val="3"/>
          <c:order val="3"/>
          <c:tx>
            <c:strRef>
              <c:f>'S100'!$A$279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'S100'!$B$279:$AL$279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9.1829302433119508</c:v>
                </c:pt>
                <c:pt idx="11">
                  <c:v>10.552692736002532</c:v>
                </c:pt>
                <c:pt idx="12">
                  <c:v>11.603469992065437</c:v>
                </c:pt>
                <c:pt idx="13">
                  <c:v>12.385009326550003</c:v>
                </c:pt>
                <c:pt idx="14">
                  <c:v>12.635393994227506</c:v>
                </c:pt>
                <c:pt idx="15">
                  <c:v>12.410828805275623</c:v>
                </c:pt>
                <c:pt idx="16">
                  <c:v>12.020397787963148</c:v>
                </c:pt>
                <c:pt idx="17">
                  <c:v>11.377250593939376</c:v>
                </c:pt>
                <c:pt idx="18">
                  <c:v>10.586847829420007</c:v>
                </c:pt>
                <c:pt idx="19">
                  <c:v>9.7765563048819946</c:v>
                </c:pt>
                <c:pt idx="20">
                  <c:v>8.946616601109536</c:v>
                </c:pt>
                <c:pt idx="21">
                  <c:v>8.0997920999920048</c:v>
                </c:pt>
                <c:pt idx="22">
                  <c:v>7.2395115758587885</c:v>
                </c:pt>
                <c:pt idx="23">
                  <c:v>6.3833657182664894</c:v>
                </c:pt>
                <c:pt idx="24">
                  <c:v>5.5530959485588332</c:v>
                </c:pt>
                <c:pt idx="25">
                  <c:v>4.7607986544076253</c:v>
                </c:pt>
                <c:pt idx="26">
                  <c:v>4.0248566345805985</c:v>
                </c:pt>
                <c:pt idx="27">
                  <c:v>3.3546323993580209</c:v>
                </c:pt>
                <c:pt idx="28">
                  <c:v>2.7597638707346097</c:v>
                </c:pt>
                <c:pt idx="29">
                  <c:v>2.2429073706305735</c:v>
                </c:pt>
                <c:pt idx="30">
                  <c:v>1.8036647949235642</c:v>
                </c:pt>
                <c:pt idx="31">
                  <c:v>1.4358902265199303</c:v>
                </c:pt>
                <c:pt idx="32">
                  <c:v>1.1309472893849513</c:v>
                </c:pt>
                <c:pt idx="33">
                  <c:v>0.88196148788219308</c:v>
                </c:pt>
                <c:pt idx="34">
                  <c:v>0.68333327800719457</c:v>
                </c:pt>
                <c:pt idx="35">
                  <c:v>0.52625154595313595</c:v>
                </c:pt>
                <c:pt idx="36">
                  <c:v>0.40566322524481463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D9-4B3C-AFF2-20E6E69D7FD9}"/>
            </c:ext>
          </c:extLst>
        </c:ser>
        <c:ser>
          <c:idx val="4"/>
          <c:order val="4"/>
          <c:tx>
            <c:strRef>
              <c:f>'S100'!$A$280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'S100'!$B$280:$AL$280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10.314340028744379</c:v>
                </c:pt>
                <c:pt idx="11">
                  <c:v>11.664478209488141</c:v>
                </c:pt>
                <c:pt idx="12">
                  <c:v>13.406594541501251</c:v>
                </c:pt>
                <c:pt idx="13">
                  <c:v>15.709332031982107</c:v>
                </c:pt>
                <c:pt idx="14">
                  <c:v>18.084217773261962</c:v>
                </c:pt>
                <c:pt idx="15">
                  <c:v>20.502931993178983</c:v>
                </c:pt>
                <c:pt idx="16">
                  <c:v>22.026774576139768</c:v>
                </c:pt>
                <c:pt idx="17">
                  <c:v>22.24018143403049</c:v>
                </c:pt>
                <c:pt idx="18">
                  <c:v>21.473502965202901</c:v>
                </c:pt>
                <c:pt idx="19">
                  <c:v>20.471840761590116</c:v>
                </c:pt>
                <c:pt idx="20">
                  <c:v>19.240947830699351</c:v>
                </c:pt>
                <c:pt idx="21">
                  <c:v>17.773485273038766</c:v>
                </c:pt>
                <c:pt idx="22">
                  <c:v>16.308007172954564</c:v>
                </c:pt>
                <c:pt idx="23">
                  <c:v>14.856191677144988</c:v>
                </c:pt>
                <c:pt idx="24">
                  <c:v>13.397150936929146</c:v>
                </c:pt>
                <c:pt idx="25">
                  <c:v>11.944613569326107</c:v>
                </c:pt>
                <c:pt idx="26">
                  <c:v>10.516385610873998</c:v>
                </c:pt>
                <c:pt idx="27">
                  <c:v>9.1449459909763249</c:v>
                </c:pt>
                <c:pt idx="28">
                  <c:v>7.8453329336975512</c:v>
                </c:pt>
                <c:pt idx="29">
                  <c:v>6.6324028035684863</c:v>
                </c:pt>
                <c:pt idx="30">
                  <c:v>5.5234842392632002</c:v>
                </c:pt>
                <c:pt idx="31">
                  <c:v>4.5351193027198891</c:v>
                </c:pt>
                <c:pt idx="32">
                  <c:v>3.6781423114705785</c:v>
                </c:pt>
                <c:pt idx="33">
                  <c:v>2.9528045739169011</c:v>
                </c:pt>
                <c:pt idx="34">
                  <c:v>2.3505166231194958</c:v>
                </c:pt>
                <c:pt idx="35">
                  <c:v>1.8610171107019142</c:v>
                </c:pt>
                <c:pt idx="36">
                  <c:v>1.4658516801462329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D9-4B3C-AFF2-20E6E69D7FD9}"/>
            </c:ext>
          </c:extLst>
        </c:ser>
        <c:ser>
          <c:idx val="5"/>
          <c:order val="5"/>
          <c:tx>
            <c:strRef>
              <c:f>'S100'!$A$281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'S100'!$B$281:$AL$281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7.7906251195975988</c:v>
                </c:pt>
                <c:pt idx="11">
                  <c:v>9.9811077993226931</c:v>
                </c:pt>
                <c:pt idx="12">
                  <c:v>11.900136614316068</c:v>
                </c:pt>
                <c:pt idx="13">
                  <c:v>11.640824686086095</c:v>
                </c:pt>
                <c:pt idx="14">
                  <c:v>11.089497802530143</c:v>
                </c:pt>
                <c:pt idx="15">
                  <c:v>10.344829439527503</c:v>
                </c:pt>
                <c:pt idx="16">
                  <c:v>9.6439606463506369</c:v>
                </c:pt>
                <c:pt idx="17">
                  <c:v>8.9454950559512767</c:v>
                </c:pt>
                <c:pt idx="18">
                  <c:v>8.2539035269875054</c:v>
                </c:pt>
                <c:pt idx="19">
                  <c:v>7.5593434786480449</c:v>
                </c:pt>
                <c:pt idx="20">
                  <c:v>6.8482811791519058</c:v>
                </c:pt>
                <c:pt idx="21">
                  <c:v>6.1205452497373756</c:v>
                </c:pt>
                <c:pt idx="22">
                  <c:v>5.3981612302279069</c:v>
                </c:pt>
                <c:pt idx="23">
                  <c:v>4.6854329352971336</c:v>
                </c:pt>
                <c:pt idx="24">
                  <c:v>4.0033197839814907</c:v>
                </c:pt>
                <c:pt idx="25">
                  <c:v>3.3586699132141238</c:v>
                </c:pt>
                <c:pt idx="26">
                  <c:v>2.7794287899850811</c:v>
                </c:pt>
                <c:pt idx="27">
                  <c:v>2.2691928269586548</c:v>
                </c:pt>
                <c:pt idx="28">
                  <c:v>1.8245945101678664</c:v>
                </c:pt>
                <c:pt idx="29">
                  <c:v>1.4469323353260768</c:v>
                </c:pt>
                <c:pt idx="30">
                  <c:v>1.1303300831789522</c:v>
                </c:pt>
                <c:pt idx="31">
                  <c:v>0.87665088537286662</c:v>
                </c:pt>
                <c:pt idx="32">
                  <c:v>0.67580502458854075</c:v>
                </c:pt>
                <c:pt idx="33">
                  <c:v>0.51465132381107448</c:v>
                </c:pt>
                <c:pt idx="34">
                  <c:v>0.38300136459537942</c:v>
                </c:pt>
                <c:pt idx="35">
                  <c:v>0.27798309047562941</c:v>
                </c:pt>
                <c:pt idx="36">
                  <c:v>0.20006969822550003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D9-4B3C-AFF2-20E6E69D7FD9}"/>
            </c:ext>
          </c:extLst>
        </c:ser>
        <c:ser>
          <c:idx val="6"/>
          <c:order val="6"/>
          <c:tx>
            <c:strRef>
              <c:f>'S100'!$A$282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'S100'!$B$282:$AL$282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4.5015284297189879</c:v>
                </c:pt>
                <c:pt idx="13">
                  <c:v>6.104939526157076</c:v>
                </c:pt>
                <c:pt idx="14">
                  <c:v>8.0884084014401925</c:v>
                </c:pt>
                <c:pt idx="15">
                  <c:v>8.4843069941668521</c:v>
                </c:pt>
                <c:pt idx="16">
                  <c:v>8.8329722426012705</c:v>
                </c:pt>
                <c:pt idx="17">
                  <c:v>9.1807398806183187</c:v>
                </c:pt>
                <c:pt idx="18">
                  <c:v>9.5138665299389054</c:v>
                </c:pt>
                <c:pt idx="19">
                  <c:v>9.3092750673732141</c:v>
                </c:pt>
                <c:pt idx="20">
                  <c:v>9.101842171370679</c:v>
                </c:pt>
                <c:pt idx="21">
                  <c:v>8.4176280854443739</c:v>
                </c:pt>
                <c:pt idx="22">
                  <c:v>7.7457148057185607</c:v>
                </c:pt>
                <c:pt idx="23">
                  <c:v>7.0674230818902393</c:v>
                </c:pt>
                <c:pt idx="24">
                  <c:v>6.401925113547648</c:v>
                </c:pt>
                <c:pt idx="25">
                  <c:v>5.738806469738627</c:v>
                </c:pt>
                <c:pt idx="26">
                  <c:v>5.0870890879432267</c:v>
                </c:pt>
                <c:pt idx="27">
                  <c:v>4.4513322960076822</c:v>
                </c:pt>
                <c:pt idx="28">
                  <c:v>3.8443530894601472</c:v>
                </c:pt>
                <c:pt idx="29">
                  <c:v>3.2760075596354308</c:v>
                </c:pt>
                <c:pt idx="30">
                  <c:v>2.7524168106692124</c:v>
                </c:pt>
                <c:pt idx="31">
                  <c:v>2.2821145617777927</c:v>
                </c:pt>
                <c:pt idx="32">
                  <c:v>1.8643088529300793</c:v>
                </c:pt>
                <c:pt idx="33">
                  <c:v>1.5056655713371869</c:v>
                </c:pt>
                <c:pt idx="34">
                  <c:v>1.2020097154844884</c:v>
                </c:pt>
                <c:pt idx="35">
                  <c:v>0.95149770049270266</c:v>
                </c:pt>
                <c:pt idx="36">
                  <c:v>0.73771473055266412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D9-4B3C-AFF2-20E6E69D7FD9}"/>
            </c:ext>
          </c:extLst>
        </c:ser>
        <c:ser>
          <c:idx val="7"/>
          <c:order val="7"/>
          <c:tx>
            <c:strRef>
              <c:f>'S100'!$A$283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'S100'!$B$283:$AL$283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D9-4B3C-AFF2-20E6E69D7FD9}"/>
            </c:ext>
          </c:extLst>
        </c:ser>
        <c:ser>
          <c:idx val="8"/>
          <c:order val="8"/>
          <c:tx>
            <c:strRef>
              <c:f>'S100'!$A$284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'S100'!$B$284:$AL$284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D9-4B3C-AFF2-20E6E69D7FD9}"/>
            </c:ext>
          </c:extLst>
        </c:ser>
        <c:ser>
          <c:idx val="9"/>
          <c:order val="9"/>
          <c:tx>
            <c:strRef>
              <c:f>'S100'!$A$285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'S100'!$B$285:$AL$285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D9-4B3C-AFF2-20E6E69D7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Final</a:t>
                </a:r>
                <a:r>
                  <a:rPr lang="de-DE" b="1" baseline="0"/>
                  <a:t> </a:t>
                </a:r>
                <a:r>
                  <a:rPr lang="de-DE" b="1"/>
                  <a:t>Energy Demand [TWh]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8924209686585654E-2"/>
          <c:y val="0.1175925925925926"/>
          <c:w val="0.88682239583333333"/>
          <c:h val="0.719148456790123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'S100'!$A$24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'S100'!$H$24:$AL$24</c:f>
              <c:numCache>
                <c:formatCode>_-* #,##0_-;\-* #,##0_-;_-* "-"??_-;_-@_-</c:formatCode>
                <c:ptCount val="31"/>
                <c:pt idx="0">
                  <c:v>31435337</c:v>
                </c:pt>
                <c:pt idx="1">
                  <c:v>29684140</c:v>
                </c:pt>
                <c:pt idx="2">
                  <c:v>27924821</c:v>
                </c:pt>
                <c:pt idx="3">
                  <c:v>26456204</c:v>
                </c:pt>
                <c:pt idx="4">
                  <c:v>25227850</c:v>
                </c:pt>
                <c:pt idx="5">
                  <c:v>24016882</c:v>
                </c:pt>
                <c:pt idx="6">
                  <c:v>22835887</c:v>
                </c:pt>
                <c:pt idx="7">
                  <c:v>21706992</c:v>
                </c:pt>
                <c:pt idx="8">
                  <c:v>20545948</c:v>
                </c:pt>
                <c:pt idx="9">
                  <c:v>19308297</c:v>
                </c:pt>
                <c:pt idx="10">
                  <c:v>17997059</c:v>
                </c:pt>
                <c:pt idx="11">
                  <c:v>16624262</c:v>
                </c:pt>
                <c:pt idx="12">
                  <c:v>15187142</c:v>
                </c:pt>
                <c:pt idx="13">
                  <c:v>13720207</c:v>
                </c:pt>
                <c:pt idx="14">
                  <c:v>12329845</c:v>
                </c:pt>
                <c:pt idx="15">
                  <c:v>11041934</c:v>
                </c:pt>
                <c:pt idx="16">
                  <c:v>9854924</c:v>
                </c:pt>
                <c:pt idx="17">
                  <c:v>8738306</c:v>
                </c:pt>
                <c:pt idx="18">
                  <c:v>7730808</c:v>
                </c:pt>
                <c:pt idx="19">
                  <c:v>6816337</c:v>
                </c:pt>
                <c:pt idx="20">
                  <c:v>5970991</c:v>
                </c:pt>
                <c:pt idx="21">
                  <c:v>5200975</c:v>
                </c:pt>
                <c:pt idx="22">
                  <c:v>4520942</c:v>
                </c:pt>
                <c:pt idx="23">
                  <c:v>3924584</c:v>
                </c:pt>
                <c:pt idx="24">
                  <c:v>3414477</c:v>
                </c:pt>
                <c:pt idx="25">
                  <c:v>2982609</c:v>
                </c:pt>
                <c:pt idx="26">
                  <c:v>2617482</c:v>
                </c:pt>
                <c:pt idx="27">
                  <c:v>2300566</c:v>
                </c:pt>
                <c:pt idx="28">
                  <c:v>2038097</c:v>
                </c:pt>
                <c:pt idx="29">
                  <c:v>1817244</c:v>
                </c:pt>
                <c:pt idx="30">
                  <c:v>1632403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B-4D64-AC88-A666B44111CD}"/>
            </c:ext>
          </c:extLst>
        </c:ser>
        <c:ser>
          <c:idx val="1"/>
          <c:order val="1"/>
          <c:tx>
            <c:strRef>
              <c:f>'S100'!$A$25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'S100'!$H$25:$AL$25</c:f>
              <c:numCache>
                <c:formatCode>_-* #,##0_-;\-* #,##0_-;_-* "-"??_-;_-@_-</c:formatCode>
                <c:ptCount val="31"/>
                <c:pt idx="0">
                  <c:v>15060122</c:v>
                </c:pt>
                <c:pt idx="1">
                  <c:v>14538303</c:v>
                </c:pt>
                <c:pt idx="2">
                  <c:v>13952187</c:v>
                </c:pt>
                <c:pt idx="3">
                  <c:v>13409131</c:v>
                </c:pt>
                <c:pt idx="4">
                  <c:v>12835138</c:v>
                </c:pt>
                <c:pt idx="5">
                  <c:v>12257313</c:v>
                </c:pt>
                <c:pt idx="6">
                  <c:v>11592772</c:v>
                </c:pt>
                <c:pt idx="7">
                  <c:v>10882583</c:v>
                </c:pt>
                <c:pt idx="8">
                  <c:v>10129157</c:v>
                </c:pt>
                <c:pt idx="9">
                  <c:v>9373026</c:v>
                </c:pt>
                <c:pt idx="10">
                  <c:v>8589438</c:v>
                </c:pt>
                <c:pt idx="11">
                  <c:v>7824312</c:v>
                </c:pt>
                <c:pt idx="12">
                  <c:v>7049018</c:v>
                </c:pt>
                <c:pt idx="13">
                  <c:v>6301110</c:v>
                </c:pt>
                <c:pt idx="14">
                  <c:v>5578600</c:v>
                </c:pt>
                <c:pt idx="15">
                  <c:v>4915520</c:v>
                </c:pt>
                <c:pt idx="16">
                  <c:v>4311561</c:v>
                </c:pt>
                <c:pt idx="17">
                  <c:v>3762362</c:v>
                </c:pt>
                <c:pt idx="18">
                  <c:v>3265217</c:v>
                </c:pt>
                <c:pt idx="19">
                  <c:v>2819886</c:v>
                </c:pt>
                <c:pt idx="20">
                  <c:v>2426055</c:v>
                </c:pt>
                <c:pt idx="21">
                  <c:v>2078664</c:v>
                </c:pt>
                <c:pt idx="22">
                  <c:v>1769582</c:v>
                </c:pt>
                <c:pt idx="23">
                  <c:v>1498387</c:v>
                </c:pt>
                <c:pt idx="24">
                  <c:v>1267386</c:v>
                </c:pt>
                <c:pt idx="25">
                  <c:v>1072971</c:v>
                </c:pt>
                <c:pt idx="26">
                  <c:v>909058</c:v>
                </c:pt>
                <c:pt idx="27">
                  <c:v>768496</c:v>
                </c:pt>
                <c:pt idx="28">
                  <c:v>651948</c:v>
                </c:pt>
                <c:pt idx="29">
                  <c:v>555107</c:v>
                </c:pt>
                <c:pt idx="30">
                  <c:v>473904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B-4D64-AC88-A666B44111CD}"/>
            </c:ext>
          </c:extLst>
        </c:ser>
        <c:ser>
          <c:idx val="2"/>
          <c:order val="2"/>
          <c:tx>
            <c:strRef>
              <c:f>'S100'!$A$26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'S100'!$H$26:$AL$26</c:f>
              <c:numCache>
                <c:formatCode>_-* #,##0_-;\-* #,##0_-;_-* "-"??_-;_-@_-</c:formatCode>
                <c:ptCount val="31"/>
                <c:pt idx="0">
                  <c:v>309081</c:v>
                </c:pt>
                <c:pt idx="1">
                  <c:v>643149</c:v>
                </c:pt>
                <c:pt idx="2">
                  <c:v>1079489</c:v>
                </c:pt>
                <c:pt idx="3">
                  <c:v>1576641</c:v>
                </c:pt>
                <c:pt idx="4">
                  <c:v>2158431</c:v>
                </c:pt>
                <c:pt idx="5">
                  <c:v>2787818</c:v>
                </c:pt>
                <c:pt idx="6">
                  <c:v>3491970</c:v>
                </c:pt>
                <c:pt idx="7">
                  <c:v>4392446</c:v>
                </c:pt>
                <c:pt idx="8">
                  <c:v>5515926</c:v>
                </c:pt>
                <c:pt idx="9">
                  <c:v>6975204</c:v>
                </c:pt>
                <c:pt idx="10">
                  <c:v>8727421</c:v>
                </c:pt>
                <c:pt idx="11">
                  <c:v>10821527</c:v>
                </c:pt>
                <c:pt idx="12">
                  <c:v>13213374</c:v>
                </c:pt>
                <c:pt idx="13">
                  <c:v>15733334</c:v>
                </c:pt>
                <c:pt idx="14">
                  <c:v>18243993</c:v>
                </c:pt>
                <c:pt idx="15">
                  <c:v>20709309</c:v>
                </c:pt>
                <c:pt idx="16">
                  <c:v>23061439</c:v>
                </c:pt>
                <c:pt idx="17">
                  <c:v>25292117</c:v>
                </c:pt>
                <c:pt idx="18">
                  <c:v>27391967</c:v>
                </c:pt>
                <c:pt idx="19">
                  <c:v>29353893</c:v>
                </c:pt>
                <c:pt idx="20">
                  <c:v>31167178</c:v>
                </c:pt>
                <c:pt idx="21">
                  <c:v>32824364</c:v>
                </c:pt>
                <c:pt idx="22">
                  <c:v>34319592</c:v>
                </c:pt>
                <c:pt idx="23">
                  <c:v>35650201</c:v>
                </c:pt>
                <c:pt idx="24">
                  <c:v>36817286</c:v>
                </c:pt>
                <c:pt idx="25">
                  <c:v>37825958</c:v>
                </c:pt>
                <c:pt idx="26">
                  <c:v>38686732</c:v>
                </c:pt>
                <c:pt idx="27">
                  <c:v>39413731</c:v>
                </c:pt>
                <c:pt idx="28">
                  <c:v>40022026</c:v>
                </c:pt>
                <c:pt idx="29">
                  <c:v>40527712</c:v>
                </c:pt>
                <c:pt idx="30">
                  <c:v>40946413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4B-4D64-AC88-A666B44111CD}"/>
            </c:ext>
          </c:extLst>
        </c:ser>
        <c:ser>
          <c:idx val="3"/>
          <c:order val="3"/>
          <c:tx>
            <c:strRef>
              <c:f>'S100'!$A$27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'S100'!$H$27:$AL$27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785391</c:v>
                </c:pt>
                <c:pt idx="2">
                  <c:v>1042458</c:v>
                </c:pt>
                <c:pt idx="3">
                  <c:v>1467101</c:v>
                </c:pt>
                <c:pt idx="4">
                  <c:v>1861600</c:v>
                </c:pt>
                <c:pt idx="5">
                  <c:v>2179208</c:v>
                </c:pt>
                <c:pt idx="6">
                  <c:v>2453022</c:v>
                </c:pt>
                <c:pt idx="7">
                  <c:v>2687488</c:v>
                </c:pt>
                <c:pt idx="8">
                  <c:v>2816394</c:v>
                </c:pt>
                <c:pt idx="9">
                  <c:v>2838289</c:v>
                </c:pt>
                <c:pt idx="10">
                  <c:v>2817810</c:v>
                </c:pt>
                <c:pt idx="11">
                  <c:v>2724626</c:v>
                </c:pt>
                <c:pt idx="12">
                  <c:v>2585080</c:v>
                </c:pt>
                <c:pt idx="13">
                  <c:v>2431872</c:v>
                </c:pt>
                <c:pt idx="14">
                  <c:v>2266030</c:v>
                </c:pt>
                <c:pt idx="15">
                  <c:v>2088459</c:v>
                </c:pt>
                <c:pt idx="16">
                  <c:v>1900507</c:v>
                </c:pt>
                <c:pt idx="17">
                  <c:v>1706972</c:v>
                </c:pt>
                <c:pt idx="18">
                  <c:v>1513840</c:v>
                </c:pt>
                <c:pt idx="19">
                  <c:v>1324588</c:v>
                </c:pt>
                <c:pt idx="20">
                  <c:v>1144631</c:v>
                </c:pt>
                <c:pt idx="21">
                  <c:v>977115</c:v>
                </c:pt>
                <c:pt idx="22">
                  <c:v>825451</c:v>
                </c:pt>
                <c:pt idx="23">
                  <c:v>691176</c:v>
                </c:pt>
                <c:pt idx="24">
                  <c:v>574903</c:v>
                </c:pt>
                <c:pt idx="25">
                  <c:v>475757</c:v>
                </c:pt>
                <c:pt idx="26">
                  <c:v>391871</c:v>
                </c:pt>
                <c:pt idx="27">
                  <c:v>322005</c:v>
                </c:pt>
                <c:pt idx="28">
                  <c:v>264849</c:v>
                </c:pt>
                <c:pt idx="29">
                  <c:v>218156</c:v>
                </c:pt>
                <c:pt idx="30">
                  <c:v>181399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4B-4D64-AC88-A666B44111CD}"/>
            </c:ext>
          </c:extLst>
        </c:ser>
        <c:ser>
          <c:idx val="4"/>
          <c:order val="4"/>
          <c:tx>
            <c:strRef>
              <c:f>'S100'!$A$28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'S100'!$H$28:$AL$28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816923</c:v>
                </c:pt>
                <c:pt idx="2">
                  <c:v>1125880</c:v>
                </c:pt>
                <c:pt idx="3">
                  <c:v>1255177</c:v>
                </c:pt>
                <c:pt idx="4">
                  <c:v>1400887</c:v>
                </c:pt>
                <c:pt idx="5">
                  <c:v>1606497</c:v>
                </c:pt>
                <c:pt idx="6">
                  <c:v>1867755</c:v>
                </c:pt>
                <c:pt idx="7">
                  <c:v>2208649</c:v>
                </c:pt>
                <c:pt idx="8">
                  <c:v>2567982</c:v>
                </c:pt>
                <c:pt idx="9">
                  <c:v>2941852</c:v>
                </c:pt>
                <c:pt idx="10">
                  <c:v>3203396</c:v>
                </c:pt>
                <c:pt idx="11">
                  <c:v>3289537</c:v>
                </c:pt>
                <c:pt idx="12">
                  <c:v>3237261</c:v>
                </c:pt>
                <c:pt idx="13">
                  <c:v>3143445</c:v>
                </c:pt>
                <c:pt idx="14">
                  <c:v>3008218</c:v>
                </c:pt>
                <c:pt idx="15">
                  <c:v>2829654</c:v>
                </c:pt>
                <c:pt idx="16">
                  <c:v>2641162</c:v>
                </c:pt>
                <c:pt idx="17">
                  <c:v>2445743</c:v>
                </c:pt>
                <c:pt idx="18">
                  <c:v>2240958</c:v>
                </c:pt>
                <c:pt idx="19">
                  <c:v>2030005</c:v>
                </c:pt>
                <c:pt idx="20">
                  <c:v>1816401</c:v>
                </c:pt>
                <c:pt idx="21">
                  <c:v>1606439</c:v>
                </c:pt>
                <c:pt idx="22">
                  <c:v>1403391</c:v>
                </c:pt>
                <c:pt idx="23">
                  <c:v>1210345</c:v>
                </c:pt>
                <c:pt idx="24">
                  <c:v>1030501</c:v>
                </c:pt>
                <c:pt idx="25">
                  <c:v>867472</c:v>
                </c:pt>
                <c:pt idx="26">
                  <c:v>724060</c:v>
                </c:pt>
                <c:pt idx="27">
                  <c:v>601408</c:v>
                </c:pt>
                <c:pt idx="28">
                  <c:v>497859</c:v>
                </c:pt>
                <c:pt idx="29">
                  <c:v>412131</c:v>
                </c:pt>
                <c:pt idx="30">
                  <c:v>340657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4B-4D64-AC88-A666B44111CD}"/>
            </c:ext>
          </c:extLst>
        </c:ser>
        <c:ser>
          <c:idx val="5"/>
          <c:order val="5"/>
          <c:tx>
            <c:strRef>
              <c:f>'S100'!$A$29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'S100'!$H$29:$AL$29</c:f>
              <c:numCache>
                <c:formatCode>_-* #,##0_-;\-* #,##0_-;_-* "-"??_-;_-@_-</c:formatCode>
                <c:ptCount val="31"/>
                <c:pt idx="0">
                  <c:v>180372</c:v>
                </c:pt>
                <c:pt idx="1">
                  <c:v>308372</c:v>
                </c:pt>
                <c:pt idx="2">
                  <c:v>439263</c:v>
                </c:pt>
                <c:pt idx="3">
                  <c:v>636356</c:v>
                </c:pt>
                <c:pt idx="4">
                  <c:v>838704</c:v>
                </c:pt>
                <c:pt idx="5">
                  <c:v>1096785</c:v>
                </c:pt>
                <c:pt idx="6">
                  <c:v>1347686</c:v>
                </c:pt>
                <c:pt idx="7">
                  <c:v>1373075</c:v>
                </c:pt>
                <c:pt idx="8">
                  <c:v>1360124</c:v>
                </c:pt>
                <c:pt idx="9">
                  <c:v>1315827</c:v>
                </c:pt>
                <c:pt idx="10">
                  <c:v>1268026</c:v>
                </c:pt>
                <c:pt idx="11">
                  <c:v>1212312</c:v>
                </c:pt>
                <c:pt idx="12">
                  <c:v>1149969</c:v>
                </c:pt>
                <c:pt idx="13">
                  <c:v>1080457</c:v>
                </c:pt>
                <c:pt idx="14">
                  <c:v>1002611</c:v>
                </c:pt>
                <c:pt idx="15">
                  <c:v>916806</c:v>
                </c:pt>
                <c:pt idx="16">
                  <c:v>826856</c:v>
                </c:pt>
                <c:pt idx="17">
                  <c:v>733866</c:v>
                </c:pt>
                <c:pt idx="18">
                  <c:v>641614</c:v>
                </c:pt>
                <c:pt idx="19">
                  <c:v>551572</c:v>
                </c:pt>
                <c:pt idx="20">
                  <c:v>468743</c:v>
                </c:pt>
                <c:pt idx="21">
                  <c:v>394305</c:v>
                </c:pt>
                <c:pt idx="22">
                  <c:v>328122</c:v>
                </c:pt>
                <c:pt idx="23">
                  <c:v>270797</c:v>
                </c:pt>
                <c:pt idx="24">
                  <c:v>221767</c:v>
                </c:pt>
                <c:pt idx="25">
                  <c:v>181969</c:v>
                </c:pt>
                <c:pt idx="26">
                  <c:v>150147</c:v>
                </c:pt>
                <c:pt idx="27">
                  <c:v>123978</c:v>
                </c:pt>
                <c:pt idx="28">
                  <c:v>101775</c:v>
                </c:pt>
                <c:pt idx="29">
                  <c:v>82994</c:v>
                </c:pt>
                <c:pt idx="30">
                  <c:v>68432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4B-4D64-AC88-A666B44111CD}"/>
            </c:ext>
          </c:extLst>
        </c:ser>
        <c:ser>
          <c:idx val="6"/>
          <c:order val="6"/>
          <c:tx>
            <c:strRef>
              <c:f>'S100'!$A$30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'S100'!$H$30:$AL$30</c:f>
              <c:numCache>
                <c:formatCode>_-* #,##0_-;\-* #,##0_-;_-* "-"??_-;_-@_-</c:formatCode>
                <c:ptCount val="31"/>
                <c:pt idx="0">
                  <c:v>29846</c:v>
                </c:pt>
                <c:pt idx="1">
                  <c:v>51485</c:v>
                </c:pt>
                <c:pt idx="2">
                  <c:v>66217</c:v>
                </c:pt>
                <c:pt idx="3">
                  <c:v>77259</c:v>
                </c:pt>
                <c:pt idx="4">
                  <c:v>168600</c:v>
                </c:pt>
                <c:pt idx="5">
                  <c:v>227700</c:v>
                </c:pt>
                <c:pt idx="6">
                  <c:v>314462</c:v>
                </c:pt>
                <c:pt idx="7">
                  <c:v>430370</c:v>
                </c:pt>
                <c:pt idx="8">
                  <c:v>575409</c:v>
                </c:pt>
                <c:pt idx="9">
                  <c:v>621779</c:v>
                </c:pt>
                <c:pt idx="10">
                  <c:v>664216</c:v>
                </c:pt>
                <c:pt idx="11">
                  <c:v>705807</c:v>
                </c:pt>
                <c:pt idx="12">
                  <c:v>745613</c:v>
                </c:pt>
                <c:pt idx="13">
                  <c:v>748371</c:v>
                </c:pt>
                <c:pt idx="14">
                  <c:v>748060</c:v>
                </c:pt>
                <c:pt idx="15">
                  <c:v>713308</c:v>
                </c:pt>
                <c:pt idx="16">
                  <c:v>674997</c:v>
                </c:pt>
                <c:pt idx="17">
                  <c:v>631788</c:v>
                </c:pt>
                <c:pt idx="18">
                  <c:v>585899</c:v>
                </c:pt>
                <c:pt idx="19">
                  <c:v>537042</c:v>
                </c:pt>
                <c:pt idx="20">
                  <c:v>486336</c:v>
                </c:pt>
                <c:pt idx="21">
                  <c:v>434677</c:v>
                </c:pt>
                <c:pt idx="22">
                  <c:v>383535</c:v>
                </c:pt>
                <c:pt idx="23">
                  <c:v>334243</c:v>
                </c:pt>
                <c:pt idx="24">
                  <c:v>287638</c:v>
                </c:pt>
                <c:pt idx="25">
                  <c:v>244978</c:v>
                </c:pt>
                <c:pt idx="26">
                  <c:v>206341</c:v>
                </c:pt>
                <c:pt idx="27">
                  <c:v>172676</c:v>
                </c:pt>
                <c:pt idx="28">
                  <c:v>143564</c:v>
                </c:pt>
                <c:pt idx="29">
                  <c:v>119270</c:v>
                </c:pt>
                <c:pt idx="30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4B-4D64-AC88-A666B44111CD}"/>
            </c:ext>
          </c:extLst>
        </c:ser>
        <c:ser>
          <c:idx val="7"/>
          <c:order val="7"/>
          <c:tx>
            <c:strRef>
              <c:f>'S100'!$A$31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'S100'!$H$31:$AL$31</c:f>
              <c:numCache>
                <c:formatCode>_-* #,##0_-;\-* #,##0_-;_-* "-"??_-;_-@_-</c:formatCode>
                <c:ptCount val="31"/>
                <c:pt idx="0">
                  <c:v>28727</c:v>
                </c:pt>
                <c:pt idx="1">
                  <c:v>26768</c:v>
                </c:pt>
                <c:pt idx="2">
                  <c:v>24933</c:v>
                </c:pt>
                <c:pt idx="3">
                  <c:v>24291</c:v>
                </c:pt>
                <c:pt idx="4">
                  <c:v>22366</c:v>
                </c:pt>
                <c:pt idx="5">
                  <c:v>20469</c:v>
                </c:pt>
                <c:pt idx="6">
                  <c:v>18653</c:v>
                </c:pt>
                <c:pt idx="7">
                  <c:v>16784</c:v>
                </c:pt>
                <c:pt idx="8">
                  <c:v>14974</c:v>
                </c:pt>
                <c:pt idx="9">
                  <c:v>13230</c:v>
                </c:pt>
                <c:pt idx="10">
                  <c:v>11611</c:v>
                </c:pt>
                <c:pt idx="11">
                  <c:v>10055</c:v>
                </c:pt>
                <c:pt idx="12">
                  <c:v>8599</c:v>
                </c:pt>
                <c:pt idx="13">
                  <c:v>7330</c:v>
                </c:pt>
                <c:pt idx="14">
                  <c:v>6172</c:v>
                </c:pt>
                <c:pt idx="15">
                  <c:v>5203</c:v>
                </c:pt>
                <c:pt idx="16">
                  <c:v>4313</c:v>
                </c:pt>
                <c:pt idx="17">
                  <c:v>3551</c:v>
                </c:pt>
                <c:pt idx="18">
                  <c:v>2958</c:v>
                </c:pt>
                <c:pt idx="19">
                  <c:v>2497</c:v>
                </c:pt>
                <c:pt idx="20">
                  <c:v>2069</c:v>
                </c:pt>
                <c:pt idx="21">
                  <c:v>1689</c:v>
                </c:pt>
                <c:pt idx="22">
                  <c:v>1361</c:v>
                </c:pt>
                <c:pt idx="23">
                  <c:v>1143</c:v>
                </c:pt>
                <c:pt idx="24">
                  <c:v>974</c:v>
                </c:pt>
                <c:pt idx="25">
                  <c:v>871</c:v>
                </c:pt>
                <c:pt idx="26">
                  <c:v>698</c:v>
                </c:pt>
                <c:pt idx="27">
                  <c:v>610</c:v>
                </c:pt>
                <c:pt idx="28">
                  <c:v>547</c:v>
                </c:pt>
                <c:pt idx="29">
                  <c:v>424</c:v>
                </c:pt>
                <c:pt idx="30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34B-4D64-AC88-A666B44111CD}"/>
            </c:ext>
          </c:extLst>
        </c:ser>
        <c:ser>
          <c:idx val="8"/>
          <c:order val="8"/>
          <c:tx>
            <c:strRef>
              <c:f>'S100'!$A$32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'S100'!$H$32:$AL$32</c:f>
              <c:numCache>
                <c:formatCode>_-* #,##0_-;\-* #,##0_-;_-* "-"??_-;_-@_-</c:formatCode>
                <c:ptCount val="31"/>
                <c:pt idx="0">
                  <c:v>346195</c:v>
                </c:pt>
                <c:pt idx="1">
                  <c:v>314394</c:v>
                </c:pt>
                <c:pt idx="2">
                  <c:v>291177</c:v>
                </c:pt>
                <c:pt idx="3">
                  <c:v>269130</c:v>
                </c:pt>
                <c:pt idx="4">
                  <c:v>237154</c:v>
                </c:pt>
                <c:pt idx="5">
                  <c:v>208649</c:v>
                </c:pt>
                <c:pt idx="6">
                  <c:v>183533</c:v>
                </c:pt>
                <c:pt idx="7">
                  <c:v>161452</c:v>
                </c:pt>
                <c:pt idx="8">
                  <c:v>142007</c:v>
                </c:pt>
                <c:pt idx="9">
                  <c:v>124947</c:v>
                </c:pt>
                <c:pt idx="10">
                  <c:v>109648</c:v>
                </c:pt>
                <c:pt idx="11">
                  <c:v>95936</c:v>
                </c:pt>
                <c:pt idx="12">
                  <c:v>83568</c:v>
                </c:pt>
                <c:pt idx="13">
                  <c:v>72622</c:v>
                </c:pt>
                <c:pt idx="14">
                  <c:v>62851</c:v>
                </c:pt>
                <c:pt idx="15">
                  <c:v>54197</c:v>
                </c:pt>
                <c:pt idx="16">
                  <c:v>46280</c:v>
                </c:pt>
                <c:pt idx="17">
                  <c:v>39354</c:v>
                </c:pt>
                <c:pt idx="18">
                  <c:v>33457</c:v>
                </c:pt>
                <c:pt idx="19">
                  <c:v>28353</c:v>
                </c:pt>
                <c:pt idx="20">
                  <c:v>23928</c:v>
                </c:pt>
                <c:pt idx="21">
                  <c:v>20431</c:v>
                </c:pt>
                <c:pt idx="22">
                  <c:v>17745</c:v>
                </c:pt>
                <c:pt idx="23">
                  <c:v>15540</c:v>
                </c:pt>
                <c:pt idx="24">
                  <c:v>13699</c:v>
                </c:pt>
                <c:pt idx="25">
                  <c:v>12113</c:v>
                </c:pt>
                <c:pt idx="26">
                  <c:v>10736</c:v>
                </c:pt>
                <c:pt idx="27">
                  <c:v>9690</c:v>
                </c:pt>
                <c:pt idx="28">
                  <c:v>9023</c:v>
                </c:pt>
                <c:pt idx="29">
                  <c:v>8533</c:v>
                </c:pt>
                <c:pt idx="30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34B-4D64-AC88-A666B44111CD}"/>
            </c:ext>
          </c:extLst>
        </c:ser>
        <c:ser>
          <c:idx val="9"/>
          <c:order val="9"/>
          <c:tx>
            <c:strRef>
              <c:f>'S100'!$A$33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'S100'!$H$33:$AL$33</c:f>
              <c:numCache>
                <c:formatCode>_-* #,##0_-;\-* #,##0_-;_-* "-"??_-;_-@_-</c:formatCode>
                <c:ptCount val="31"/>
                <c:pt idx="0">
                  <c:v>797</c:v>
                </c:pt>
                <c:pt idx="1">
                  <c:v>1245</c:v>
                </c:pt>
                <c:pt idx="2">
                  <c:v>2017</c:v>
                </c:pt>
                <c:pt idx="3">
                  <c:v>1969</c:v>
                </c:pt>
                <c:pt idx="4">
                  <c:v>1902</c:v>
                </c:pt>
                <c:pt idx="5">
                  <c:v>1846</c:v>
                </c:pt>
                <c:pt idx="6">
                  <c:v>1795</c:v>
                </c:pt>
                <c:pt idx="7">
                  <c:v>1725</c:v>
                </c:pt>
                <c:pt idx="8">
                  <c:v>1649</c:v>
                </c:pt>
                <c:pt idx="9">
                  <c:v>1566</c:v>
                </c:pt>
                <c:pt idx="10">
                  <c:v>1471</c:v>
                </c:pt>
                <c:pt idx="11">
                  <c:v>1357</c:v>
                </c:pt>
                <c:pt idx="12">
                  <c:v>1237</c:v>
                </c:pt>
                <c:pt idx="13">
                  <c:v>1108</c:v>
                </c:pt>
                <c:pt idx="14">
                  <c:v>977</c:v>
                </c:pt>
                <c:pt idx="15">
                  <c:v>844</c:v>
                </c:pt>
                <c:pt idx="16">
                  <c:v>719</c:v>
                </c:pt>
                <c:pt idx="17">
                  <c:v>608</c:v>
                </c:pt>
                <c:pt idx="18">
                  <c:v>506</c:v>
                </c:pt>
                <c:pt idx="19">
                  <c:v>417</c:v>
                </c:pt>
                <c:pt idx="20">
                  <c:v>340</c:v>
                </c:pt>
                <c:pt idx="21">
                  <c:v>278</c:v>
                </c:pt>
                <c:pt idx="22">
                  <c:v>231</c:v>
                </c:pt>
                <c:pt idx="23">
                  <c:v>192</c:v>
                </c:pt>
                <c:pt idx="24">
                  <c:v>157</c:v>
                </c:pt>
                <c:pt idx="25">
                  <c:v>126</c:v>
                </c:pt>
                <c:pt idx="26">
                  <c:v>100</c:v>
                </c:pt>
                <c:pt idx="27">
                  <c:v>84</c:v>
                </c:pt>
                <c:pt idx="28">
                  <c:v>72</c:v>
                </c:pt>
                <c:pt idx="29">
                  <c:v>65</c:v>
                </c:pt>
                <c:pt idx="3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34B-4D64-AC88-A666B4411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 [millions]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905381944444432E-2"/>
          <c:y val="0.11578364197530865"/>
          <c:w val="0.89466059027777778"/>
          <c:h val="0.723068209876543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'S100'!$A$312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'S100'!$H$312:$AL$312</c:f>
              <c:numCache>
                <c:formatCode>0</c:formatCode>
                <c:ptCount val="31"/>
                <c:pt idx="0">
                  <c:v>61.197623794676645</c:v>
                </c:pt>
                <c:pt idx="1">
                  <c:v>56.720031963794284</c:v>
                </c:pt>
                <c:pt idx="2">
                  <c:v>52.656572009095768</c:v>
                </c:pt>
                <c:pt idx="3">
                  <c:v>49.347786246546193</c:v>
                </c:pt>
                <c:pt idx="4">
                  <c:v>46.6126746482255</c:v>
                </c:pt>
                <c:pt idx="5">
                  <c:v>43.934236876865803</c:v>
                </c:pt>
                <c:pt idx="6">
                  <c:v>41.36155213809667</c:v>
                </c:pt>
                <c:pt idx="7">
                  <c:v>38.946671262899841</c:v>
                </c:pt>
                <c:pt idx="8">
                  <c:v>36.474428989296008</c:v>
                </c:pt>
                <c:pt idx="9">
                  <c:v>33.866173564205553</c:v>
                </c:pt>
                <c:pt idx="10">
                  <c:v>31.141342787809592</c:v>
                </c:pt>
                <c:pt idx="11">
                  <c:v>28.323200754275174</c:v>
                </c:pt>
                <c:pt idx="12">
                  <c:v>25.406895284036938</c:v>
                </c:pt>
                <c:pt idx="13">
                  <c:v>22.479055990580264</c:v>
                </c:pt>
                <c:pt idx="14">
                  <c:v>19.753119938771235</c:v>
                </c:pt>
                <c:pt idx="15">
                  <c:v>17.272932093411299</c:v>
                </c:pt>
                <c:pt idx="16">
                  <c:v>15.020319141155223</c:v>
                </c:pt>
                <c:pt idx="17">
                  <c:v>12.96191543470581</c:v>
                </c:pt>
                <c:pt idx="18">
                  <c:v>11.124080379908863</c:v>
                </c:pt>
                <c:pt idx="19">
                  <c:v>9.4801485538365018</c:v>
                </c:pt>
                <c:pt idx="20">
                  <c:v>7.9978474778255277</c:v>
                </c:pt>
                <c:pt idx="21">
                  <c:v>6.672582476160354</c:v>
                </c:pt>
                <c:pt idx="22">
                  <c:v>5.5147673987978587</c:v>
                </c:pt>
                <c:pt idx="23">
                  <c:v>4.5158649391342056</c:v>
                </c:pt>
                <c:pt idx="24">
                  <c:v>3.6736714954138598</c:v>
                </c:pt>
                <c:pt idx="25">
                  <c:v>2.9750393848819576</c:v>
                </c:pt>
                <c:pt idx="26">
                  <c:v>2.3987423256632106</c:v>
                </c:pt>
                <c:pt idx="27">
                  <c:v>1.9163158839129542</c:v>
                </c:pt>
                <c:pt idx="28">
                  <c:v>1.5308453757695073</c:v>
                </c:pt>
                <c:pt idx="29">
                  <c:v>1.2150692936126755</c:v>
                </c:pt>
                <c:pt idx="30">
                  <c:v>0.96002866402485876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6-45A0-AF7A-E55B91080098}"/>
            </c:ext>
          </c:extLst>
        </c:ser>
        <c:ser>
          <c:idx val="1"/>
          <c:order val="1"/>
          <c:tx>
            <c:strRef>
              <c:f>'S100'!$A$313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'S100'!$H$313:$AL$313</c:f>
              <c:numCache>
                <c:formatCode>0</c:formatCode>
                <c:ptCount val="31"/>
                <c:pt idx="0">
                  <c:v>52.278843882690396</c:v>
                </c:pt>
                <c:pt idx="1">
                  <c:v>49.71488840560113</c:v>
                </c:pt>
                <c:pt idx="2">
                  <c:v>46.996912599596847</c:v>
                </c:pt>
                <c:pt idx="3">
                  <c:v>44.639536246359285</c:v>
                </c:pt>
                <c:pt idx="4">
                  <c:v>42.280650001887132</c:v>
                </c:pt>
                <c:pt idx="5">
                  <c:v>40.009896314657965</c:v>
                </c:pt>
                <c:pt idx="6">
                  <c:v>37.436561629831928</c:v>
                </c:pt>
                <c:pt idx="7">
                  <c:v>34.736980959643986</c:v>
                </c:pt>
                <c:pt idx="8">
                  <c:v>31.920387965636749</c:v>
                </c:pt>
                <c:pt idx="9">
                  <c:v>29.156032243440684</c:v>
                </c:pt>
                <c:pt idx="10">
                  <c:v>26.325635538216744</c:v>
                </c:pt>
                <c:pt idx="11">
                  <c:v>23.605017605185832</c:v>
                </c:pt>
                <c:pt idx="12">
                  <c:v>20.862247904191694</c:v>
                </c:pt>
                <c:pt idx="13">
                  <c:v>18.249294929035528</c:v>
                </c:pt>
                <c:pt idx="14">
                  <c:v>15.765003150006809</c:v>
                </c:pt>
                <c:pt idx="15">
                  <c:v>13.543046734780294</c:v>
                </c:pt>
                <c:pt idx="16">
                  <c:v>11.565235159507221</c:v>
                </c:pt>
                <c:pt idx="17">
                  <c:v>9.8085312789686281</c:v>
                </c:pt>
                <c:pt idx="18">
                  <c:v>8.2550829351741939</c:v>
                </c:pt>
                <c:pt idx="19">
                  <c:v>6.8976756530434269</c:v>
                </c:pt>
                <c:pt idx="20">
                  <c:v>5.7206877409242827</c:v>
                </c:pt>
                <c:pt idx="21">
                  <c:v>4.7028355057969113</c:v>
                </c:pt>
                <c:pt idx="22">
                  <c:v>3.8254980255342872</c:v>
                </c:pt>
                <c:pt idx="23">
                  <c:v>3.0823008960057545</c:v>
                </c:pt>
                <c:pt idx="24">
                  <c:v>2.4659335891182539</c:v>
                </c:pt>
                <c:pt idx="25">
                  <c:v>1.961172205457631</c:v>
                </c:pt>
                <c:pt idx="26">
                  <c:v>1.5508147141132285</c:v>
                </c:pt>
                <c:pt idx="27">
                  <c:v>1.217492459018364</c:v>
                </c:pt>
                <c:pt idx="28">
                  <c:v>0.95044317040630533</c:v>
                </c:pt>
                <c:pt idx="29">
                  <c:v>0.73504292776206515</c:v>
                </c:pt>
                <c:pt idx="30">
                  <c:v>0.56393436533746544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6-45A0-AF7A-E55B91080098}"/>
            </c:ext>
          </c:extLst>
        </c:ser>
        <c:ser>
          <c:idx val="2"/>
          <c:order val="2"/>
          <c:tx>
            <c:strRef>
              <c:f>'S100'!$A$314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'S100'!$H$314:$AL$314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6-45A0-AF7A-E55B91080098}"/>
            </c:ext>
          </c:extLst>
        </c:ser>
        <c:ser>
          <c:idx val="3"/>
          <c:order val="3"/>
          <c:tx>
            <c:strRef>
              <c:f>'S100'!$A$315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'S100'!$H$315:$AL$315</c:f>
              <c:numCache>
                <c:formatCode>0</c:formatCode>
                <c:ptCount val="31"/>
                <c:pt idx="0">
                  <c:v>0.75008424020093711</c:v>
                </c:pt>
                <c:pt idx="1">
                  <c:v>1.0752406933302083</c:v>
                </c:pt>
                <c:pt idx="2">
                  <c:v>1.4085724725646001</c:v>
                </c:pt>
                <c:pt idx="3">
                  <c:v>1.9607310825835216</c:v>
                </c:pt>
                <c:pt idx="4">
                  <c:v>2.4483987761230486</c:v>
                </c:pt>
                <c:pt idx="5">
                  <c:v>2.8136117007366757</c:v>
                </c:pt>
                <c:pt idx="6">
                  <c:v>3.0937751866344474</c:v>
                </c:pt>
                <c:pt idx="7">
                  <c:v>3.3021531116913949</c:v>
                </c:pt>
                <c:pt idx="8">
                  <c:v>3.3689119237109089</c:v>
                </c:pt>
                <c:pt idx="9">
                  <c:v>3.3090372302066133</c:v>
                </c:pt>
                <c:pt idx="10">
                  <c:v>3.2049385602156737</c:v>
                </c:pt>
                <c:pt idx="11">
                  <c:v>3.0334594396090857</c:v>
                </c:pt>
                <c:pt idx="12">
                  <c:v>2.8227183025191094</c:v>
                </c:pt>
                <c:pt idx="13">
                  <c:v>2.6066743247891617</c:v>
                </c:pt>
                <c:pt idx="14">
                  <c:v>2.3853916512708309</c:v>
                </c:pt>
                <c:pt idx="15">
                  <c:v>2.1596070686603683</c:v>
                </c:pt>
                <c:pt idx="16">
                  <c:v>1.9302347739133492</c:v>
                </c:pt>
                <c:pt idx="17">
                  <c:v>1.7019648846328028</c:v>
                </c:pt>
                <c:pt idx="18">
                  <c:v>1.4805942072844993</c:v>
                </c:pt>
                <c:pt idx="19">
                  <c:v>1.2693479412314332</c:v>
                </c:pt>
                <c:pt idx="20">
                  <c:v>1.0731274001950522</c:v>
                </c:pt>
                <c:pt idx="21">
                  <c:v>0.89442886347883255</c:v>
                </c:pt>
                <c:pt idx="22">
                  <c:v>0.73582204203461532</c:v>
                </c:pt>
                <c:pt idx="23">
                  <c:v>0.59801517769437673</c:v>
                </c:pt>
                <c:pt idx="24">
                  <c:v>0.48090212594649523</c:v>
                </c:pt>
                <c:pt idx="25">
                  <c:v>0.38284423164587644</c:v>
                </c:pt>
                <c:pt idx="26">
                  <c:v>0.30153882103226265</c:v>
                </c:pt>
                <c:pt idx="27">
                  <c:v>0.23515298170658969</c:v>
                </c:pt>
                <c:pt idx="28">
                  <c:v>0.18219373524866822</c:v>
                </c:pt>
                <c:pt idx="29">
                  <c:v>0.1403118184397549</c:v>
                </c:pt>
                <c:pt idx="30">
                  <c:v>0.10815995743089872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16-45A0-AF7A-E55B91080098}"/>
            </c:ext>
          </c:extLst>
        </c:ser>
        <c:ser>
          <c:idx val="4"/>
          <c:order val="4"/>
          <c:tx>
            <c:strRef>
              <c:f>'S100'!$A$316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'S100'!$H$316:$AL$316</c:f>
              <c:numCache>
                <c:formatCode>0</c:formatCode>
                <c:ptCount val="31"/>
                <c:pt idx="0">
                  <c:v>1.0953268840444292</c:v>
                </c:pt>
                <c:pt idx="1">
                  <c:v>1.6487651943777919</c:v>
                </c:pt>
                <c:pt idx="2">
                  <c:v>2.2366565725860421</c:v>
                </c:pt>
                <c:pt idx="3">
                  <c:v>2.4400888524335054</c:v>
                </c:pt>
                <c:pt idx="4">
                  <c:v>2.6742426427136454</c:v>
                </c:pt>
                <c:pt idx="5">
                  <c:v>3.024021933065649</c:v>
                </c:pt>
                <c:pt idx="6">
                  <c:v>3.4752834517004954</c:v>
                </c:pt>
                <c:pt idx="7">
                  <c:v>4.0716703420957803</c:v>
                </c:pt>
                <c:pt idx="8">
                  <c:v>4.6866128483885063</c:v>
                </c:pt>
                <c:pt idx="9">
                  <c:v>5.3127585263705575</c:v>
                </c:pt>
                <c:pt idx="10">
                  <c:v>5.7070374575078846</c:v>
                </c:pt>
                <c:pt idx="11">
                  <c:v>5.7619365777387754</c:v>
                </c:pt>
                <c:pt idx="12">
                  <c:v>5.5630821928180705</c:v>
                </c:pt>
                <c:pt idx="13">
                  <c:v>5.3033862398964393</c:v>
                </c:pt>
                <c:pt idx="14">
                  <c:v>4.9843576391344051</c:v>
                </c:pt>
                <c:pt idx="15">
                  <c:v>4.6041184939802333</c:v>
                </c:pt>
                <c:pt idx="16">
                  <c:v>4.2244004157373656</c:v>
                </c:pt>
                <c:pt idx="17">
                  <c:v>3.8482311274128347</c:v>
                </c:pt>
                <c:pt idx="18">
                  <c:v>3.4702040847830209</c:v>
                </c:pt>
                <c:pt idx="19">
                  <c:v>3.0938805018642892</c:v>
                </c:pt>
                <c:pt idx="20">
                  <c:v>2.7238724893156072</c:v>
                </c:pt>
                <c:pt idx="21">
                  <c:v>2.3685951371626142</c:v>
                </c:pt>
                <c:pt idx="22">
                  <c:v>2.0319421998149925</c:v>
                </c:pt>
                <c:pt idx="23">
                  <c:v>1.7177575629735167</c:v>
                </c:pt>
                <c:pt idx="24">
                  <c:v>1.430524026620305</c:v>
                </c:pt>
                <c:pt idx="25">
                  <c:v>1.1745246178520328</c:v>
                </c:pt>
                <c:pt idx="26">
                  <c:v>0.95256427325452642</c:v>
                </c:pt>
                <c:pt idx="27">
                  <c:v>0.76470651959798919</c:v>
                </c:pt>
                <c:pt idx="28">
                  <c:v>0.60872207099280151</c:v>
                </c:pt>
                <c:pt idx="29">
                  <c:v>0.48195145032714221</c:v>
                </c:pt>
                <c:pt idx="30">
                  <c:v>0.37961291049676954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16-45A0-AF7A-E55B91080098}"/>
            </c:ext>
          </c:extLst>
        </c:ser>
        <c:ser>
          <c:idx val="5"/>
          <c:order val="5"/>
          <c:tx>
            <c:strRef>
              <c:f>'S100'!$A$317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'S100'!$H$317:$AL$317</c:f>
              <c:numCache>
                <c:formatCode>0</c:formatCode>
                <c:ptCount val="31"/>
                <c:pt idx="0">
                  <c:v>0.48647256679340833</c:v>
                </c:pt>
                <c:pt idx="1">
                  <c:v>0.81353339691316262</c:v>
                </c:pt>
                <c:pt idx="2">
                  <c:v>1.1293434848674888</c:v>
                </c:pt>
                <c:pt idx="3">
                  <c:v>1.6034378898368729</c:v>
                </c:pt>
                <c:pt idx="4">
                  <c:v>2.0645156566933638</c:v>
                </c:pt>
                <c:pt idx="5">
                  <c:v>2.6449935668205136</c:v>
                </c:pt>
                <c:pt idx="6">
                  <c:v>3.1535362027937577</c:v>
                </c:pt>
                <c:pt idx="7">
                  <c:v>3.0848185418128149</c:v>
                </c:pt>
                <c:pt idx="8">
                  <c:v>2.9387169176704879</c:v>
                </c:pt>
                <c:pt idx="9">
                  <c:v>2.7413798014747877</c:v>
                </c:pt>
                <c:pt idx="10">
                  <c:v>2.5556495712829181</c:v>
                </c:pt>
                <c:pt idx="11">
                  <c:v>2.3705561898270884</c:v>
                </c:pt>
                <c:pt idx="12">
                  <c:v>2.1872844346516893</c:v>
                </c:pt>
                <c:pt idx="13">
                  <c:v>2.0032260218417317</c:v>
                </c:pt>
                <c:pt idx="14">
                  <c:v>1.8147945124752556</c:v>
                </c:pt>
                <c:pt idx="15">
                  <c:v>1.6219444911804044</c:v>
                </c:pt>
                <c:pt idx="16">
                  <c:v>1.4305127260103958</c:v>
                </c:pt>
                <c:pt idx="17">
                  <c:v>1.2416397278537403</c:v>
                </c:pt>
                <c:pt idx="18">
                  <c:v>1.0608797427550951</c:v>
                </c:pt>
                <c:pt idx="19">
                  <c:v>0.89004752700174272</c:v>
                </c:pt>
                <c:pt idx="20">
                  <c:v>0.73654862934604648</c:v>
                </c:pt>
                <c:pt idx="21">
                  <c:v>0.60133609914404351</c:v>
                </c:pt>
                <c:pt idx="22">
                  <c:v>0.48351754519448464</c:v>
                </c:pt>
                <c:pt idx="23">
                  <c:v>0.38343706886141038</c:v>
                </c:pt>
                <c:pt idx="24">
                  <c:v>0.29953747204242237</c:v>
                </c:pt>
                <c:pt idx="25">
                  <c:v>0.23231248462380966</c:v>
                </c:pt>
                <c:pt idx="26">
                  <c:v>0.17908833151596329</c:v>
                </c:pt>
                <c:pt idx="27">
                  <c:v>0.13638260080993475</c:v>
                </c:pt>
                <c:pt idx="28">
                  <c:v>0.10149536161777552</c:v>
                </c:pt>
                <c:pt idx="29">
                  <c:v>7.3665518976041774E-2</c:v>
                </c:pt>
                <c:pt idx="30">
                  <c:v>5.30184700297575E-2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16-45A0-AF7A-E55B91080098}"/>
            </c:ext>
          </c:extLst>
        </c:ser>
        <c:ser>
          <c:idx val="6"/>
          <c:order val="6"/>
          <c:tx>
            <c:strRef>
              <c:f>'S100'!$A$318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'S100'!$H$318:$AL$318</c:f>
              <c:numCache>
                <c:formatCode>0</c:formatCode>
                <c:ptCount val="31"/>
                <c:pt idx="0">
                  <c:v>0.12193215753630526</c:v>
                </c:pt>
                <c:pt idx="1">
                  <c:v>0.20632448468003045</c:v>
                </c:pt>
                <c:pt idx="2">
                  <c:v>0.25602817266849992</c:v>
                </c:pt>
                <c:pt idx="3">
                  <c:v>0.28918389141710954</c:v>
                </c:pt>
                <c:pt idx="4">
                  <c:v>0.64275691014558656</c:v>
                </c:pt>
                <c:pt idx="5">
                  <c:v>0.85042284935661683</c:v>
                </c:pt>
                <c:pt idx="6">
                  <c:v>1.1607297127549998</c:v>
                </c:pt>
                <c:pt idx="7">
                  <c:v>1.5741730421605507</c:v>
                </c:pt>
                <c:pt idx="8">
                  <c:v>2.0856151653883663</c:v>
                </c:pt>
                <c:pt idx="9">
                  <c:v>2.1876985503964241</c:v>
                </c:pt>
                <c:pt idx="10">
                  <c:v>2.2776027062806956</c:v>
                </c:pt>
                <c:pt idx="11">
                  <c:v>2.3672754112037682</c:v>
                </c:pt>
                <c:pt idx="12">
                  <c:v>2.4531729026922449</c:v>
                </c:pt>
                <c:pt idx="13">
                  <c:v>2.4004185119817043</c:v>
                </c:pt>
                <c:pt idx="14">
                  <c:v>2.3469314509640773</c:v>
                </c:pt>
                <c:pt idx="15">
                  <c:v>2.1705052366638515</c:v>
                </c:pt>
                <c:pt idx="16">
                  <c:v>1.9972508142273586</c:v>
                </c:pt>
                <c:pt idx="17">
                  <c:v>1.8223516949492231</c:v>
                </c:pt>
                <c:pt idx="18">
                  <c:v>1.6507514756695782</c:v>
                </c:pt>
                <c:pt idx="19">
                  <c:v>1.4797647708274233</c:v>
                </c:pt>
                <c:pt idx="20">
                  <c:v>1.3117179082607819</c:v>
                </c:pt>
                <c:pt idx="21">
                  <c:v>1.1477865213981535</c:v>
                </c:pt>
                <c:pt idx="22">
                  <c:v>0.99127550273772957</c:v>
                </c:pt>
                <c:pt idx="23">
                  <c:v>0.8447262686545377</c:v>
                </c:pt>
                <c:pt idx="24">
                  <c:v>0.70971716027339304</c:v>
                </c:pt>
                <c:pt idx="25">
                  <c:v>0.58844861720260211</c:v>
                </c:pt>
                <c:pt idx="26">
                  <c:v>0.48071643068201642</c:v>
                </c:pt>
                <c:pt idx="27">
                  <c:v>0.38823941543614893</c:v>
                </c:pt>
                <c:pt idx="28">
                  <c:v>0.30994103748671126</c:v>
                </c:pt>
                <c:pt idx="29">
                  <c:v>0.24534592412845926</c:v>
                </c:pt>
                <c:pt idx="30">
                  <c:v>0.19022148158308541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16-45A0-AF7A-E55B91080098}"/>
            </c:ext>
          </c:extLst>
        </c:ser>
        <c:ser>
          <c:idx val="7"/>
          <c:order val="7"/>
          <c:tx>
            <c:strRef>
              <c:f>'S100'!$A$319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'S100'!$H$319:$AL$319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16-45A0-AF7A-E55B91080098}"/>
            </c:ext>
          </c:extLst>
        </c:ser>
        <c:ser>
          <c:idx val="8"/>
          <c:order val="8"/>
          <c:tx>
            <c:strRef>
              <c:f>'S100'!$A$320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'S100'!$H$320:$AL$320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C16-45A0-AF7A-E55B91080098}"/>
            </c:ext>
          </c:extLst>
        </c:ser>
        <c:ser>
          <c:idx val="9"/>
          <c:order val="9"/>
          <c:tx>
            <c:strRef>
              <c:f>'S100'!$A$321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'S100'!$H$321:$AL$321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C16-45A0-AF7A-E55B91080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/>
                  <a:t> emissions [million tons]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03854166666669"/>
          <c:y val="0.17473086419753087"/>
          <c:w val="0.87170798611111111"/>
          <c:h val="0.6523617283950619"/>
        </c:manualLayout>
      </c:layout>
      <c:lineChart>
        <c:grouping val="standard"/>
        <c:varyColors val="0"/>
        <c:ser>
          <c:idx val="0"/>
          <c:order val="0"/>
          <c:tx>
            <c:strRef>
              <c:f>'S100'!$A$42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'S100'!$H$42:$AL$42</c:f>
              <c:numCache>
                <c:formatCode>0%</c:formatCode>
                <c:ptCount val="31"/>
                <c:pt idx="0">
                  <c:v>0.64844436183207677</c:v>
                </c:pt>
                <c:pt idx="1">
                  <c:v>0.62929898281053476</c:v>
                </c:pt>
                <c:pt idx="2">
                  <c:v>0.60774249973481143</c:v>
                </c:pt>
                <c:pt idx="3">
                  <c:v>0.58566073348836756</c:v>
                </c:pt>
                <c:pt idx="4">
                  <c:v>0.56371768257116139</c:v>
                </c:pt>
                <c:pt idx="5">
                  <c:v>0.54088218527295584</c:v>
                </c:pt>
                <c:pt idx="6">
                  <c:v>0.51773210631698185</c:v>
                </c:pt>
                <c:pt idx="7">
                  <c:v>0.49489781075750056</c:v>
                </c:pt>
                <c:pt idx="8">
                  <c:v>0.47048661115738027</c:v>
                </c:pt>
                <c:pt idx="9">
                  <c:v>0.44372591480120072</c:v>
                </c:pt>
                <c:pt idx="10">
                  <c:v>0.41477343124569255</c:v>
                </c:pt>
                <c:pt idx="11">
                  <c:v>0.38384588442722029</c:v>
                </c:pt>
                <c:pt idx="12">
                  <c:v>0.35105963332537465</c:v>
                </c:pt>
                <c:pt idx="13">
                  <c:v>0.31730464134755676</c:v>
                </c:pt>
                <c:pt idx="14">
                  <c:v>0.28510054383207739</c:v>
                </c:pt>
                <c:pt idx="15">
                  <c:v>0.25515596287705805</c:v>
                </c:pt>
                <c:pt idx="16">
                  <c:v>0.22747683792430759</c:v>
                </c:pt>
                <c:pt idx="17">
                  <c:v>0.20155398725585874</c:v>
                </c:pt>
                <c:pt idx="18">
                  <c:v>0.17809957162890674</c:v>
                </c:pt>
                <c:pt idx="19">
                  <c:v>0.15682506150408873</c:v>
                </c:pt>
                <c:pt idx="20">
                  <c:v>0.13724311066587672</c:v>
                </c:pt>
                <c:pt idx="21">
                  <c:v>0.11945571845265768</c:v>
                </c:pt>
                <c:pt idx="22">
                  <c:v>0.10376284095975134</c:v>
                </c:pt>
                <c:pt idx="23">
                  <c:v>9.0020397917195766E-2</c:v>
                </c:pt>
                <c:pt idx="24">
                  <c:v>7.8262018188541019E-2</c:v>
                </c:pt>
                <c:pt idx="25">
                  <c:v>6.8306905347883681E-2</c:v>
                </c:pt>
                <c:pt idx="26">
                  <c:v>5.9900417017327762E-2</c:v>
                </c:pt>
                <c:pt idx="27">
                  <c:v>5.2628580939909193E-2</c:v>
                </c:pt>
                <c:pt idx="28">
                  <c:v>4.6606635847075313E-2</c:v>
                </c:pt>
                <c:pt idx="29">
                  <c:v>4.154494815877486E-2</c:v>
                </c:pt>
                <c:pt idx="30">
                  <c:v>3.7312412272049046E-2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97-41B6-9582-C341164F6DAC}"/>
            </c:ext>
          </c:extLst>
        </c:ser>
        <c:ser>
          <c:idx val="1"/>
          <c:order val="1"/>
          <c:tx>
            <c:strRef>
              <c:f>'S100'!$A$43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'S100'!$H$43:$AL$43</c:f>
              <c:numCache>
                <c:formatCode>0%</c:formatCode>
                <c:ptCount val="31"/>
                <c:pt idx="0">
                  <c:v>0.31065839056865269</c:v>
                </c:pt>
                <c:pt idx="1">
                  <c:v>0.3082096799735935</c:v>
                </c:pt>
                <c:pt idx="2">
                  <c:v>0.3036487504842928</c:v>
                </c:pt>
                <c:pt idx="3">
                  <c:v>0.29683780397602044</c:v>
                </c:pt>
                <c:pt idx="4">
                  <c:v>0.28680185782145728</c:v>
                </c:pt>
                <c:pt idx="5">
                  <c:v>0.27604591807606876</c:v>
                </c:pt>
                <c:pt idx="6">
                  <c:v>0.2628297409955011</c:v>
                </c:pt>
                <c:pt idx="7">
                  <c:v>0.24811206002594891</c:v>
                </c:pt>
                <c:pt idx="8">
                  <c:v>0.23195000546146893</c:v>
                </c:pt>
                <c:pt idx="9">
                  <c:v>0.2154024529613067</c:v>
                </c:pt>
                <c:pt idx="10">
                  <c:v>0.19795849264772311</c:v>
                </c:pt>
                <c:pt idx="11">
                  <c:v>0.18065944579521864</c:v>
                </c:pt>
                <c:pt idx="12">
                  <c:v>0.16294215688402502</c:v>
                </c:pt>
                <c:pt idx="13">
                  <c:v>0.14572458335661431</c:v>
                </c:pt>
                <c:pt idx="14">
                  <c:v>0.1289928538291947</c:v>
                </c:pt>
                <c:pt idx="15">
                  <c:v>0.11358736962577719</c:v>
                </c:pt>
                <c:pt idx="16">
                  <c:v>9.9521849463046652E-2</c:v>
                </c:pt>
                <c:pt idx="17">
                  <c:v>8.6781014832843714E-2</c:v>
                </c:pt>
                <c:pt idx="18">
                  <c:v>7.5222893774547758E-2</c:v>
                </c:pt>
                <c:pt idx="19">
                  <c:v>6.4877777519585483E-2</c:v>
                </c:pt>
                <c:pt idx="20">
                  <c:v>5.5762826446481589E-2</c:v>
                </c:pt>
                <c:pt idx="21">
                  <c:v>4.7742644704440076E-2</c:v>
                </c:pt>
                <c:pt idx="22">
                  <c:v>4.0614733750452603E-2</c:v>
                </c:pt>
                <c:pt idx="23">
                  <c:v>3.4369348184152305E-2</c:v>
                </c:pt>
                <c:pt idx="24">
                  <c:v>2.9049305701547335E-2</c:v>
                </c:pt>
                <c:pt idx="25">
                  <c:v>2.4572891900354391E-2</c:v>
                </c:pt>
                <c:pt idx="26">
                  <c:v>2.0803563613021193E-2</c:v>
                </c:pt>
                <c:pt idx="27">
                  <c:v>1.7580392798118575E-2</c:v>
                </c:pt>
                <c:pt idx="28">
                  <c:v>1.4908565699880355E-2</c:v>
                </c:pt>
                <c:pt idx="29">
                  <c:v>1.269058615000134E-2</c:v>
                </c:pt>
                <c:pt idx="30">
                  <c:v>1.0832191208527018E-2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97-41B6-9582-C341164F6DAC}"/>
            </c:ext>
          </c:extLst>
        </c:ser>
        <c:ser>
          <c:idx val="2"/>
          <c:order val="2"/>
          <c:tx>
            <c:strRef>
              <c:f>'S100'!$A$44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'S100'!$H$44:$AL$44</c:f>
              <c:numCache>
                <c:formatCode>0%</c:formatCode>
                <c:ptCount val="31"/>
                <c:pt idx="0">
                  <c:v>6.3756858022365115E-3</c:v>
                </c:pt>
                <c:pt idx="1">
                  <c:v>1.3634655122082453E-2</c:v>
                </c:pt>
                <c:pt idx="2">
                  <c:v>2.3493484283972021E-2</c:v>
                </c:pt>
                <c:pt idx="3">
                  <c:v>3.4902086652636687E-2</c:v>
                </c:pt>
                <c:pt idx="4">
                  <c:v>4.823025827844047E-2</c:v>
                </c:pt>
                <c:pt idx="5">
                  <c:v>6.2784215369142471E-2</c:v>
                </c:pt>
                <c:pt idx="6">
                  <c:v>7.9169466169442482E-2</c:v>
                </c:pt>
                <c:pt idx="7">
                  <c:v>0.10014339661941832</c:v>
                </c:pt>
                <c:pt idx="8">
                  <c:v>0.12631051782740246</c:v>
                </c:pt>
                <c:pt idx="9">
                  <c:v>0.16029786447893329</c:v>
                </c:pt>
                <c:pt idx="10">
                  <c:v>0.20113855014287133</c:v>
                </c:pt>
                <c:pt idx="11">
                  <c:v>0.24986363919000099</c:v>
                </c:pt>
                <c:pt idx="12">
                  <c:v>0.30543483635242491</c:v>
                </c:pt>
                <c:pt idx="13">
                  <c:v>0.3638618500487143</c:v>
                </c:pt>
                <c:pt idx="14">
                  <c:v>0.42185220706088467</c:v>
                </c:pt>
                <c:pt idx="15">
                  <c:v>0.47854874684213144</c:v>
                </c:pt>
                <c:pt idx="16">
                  <c:v>0.53231696375378501</c:v>
                </c:pt>
                <c:pt idx="17">
                  <c:v>0.58337703297317445</c:v>
                </c:pt>
                <c:pt idx="18">
                  <c:v>0.63104627469381591</c:v>
                </c:pt>
                <c:pt idx="19">
                  <c:v>0.6753518898947396</c:v>
                </c:pt>
                <c:pt idx="20">
                  <c:v>0.71637697316862115</c:v>
                </c:pt>
                <c:pt idx="21">
                  <c:v>0.75390825458141064</c:v>
                </c:pt>
                <c:pt idx="22">
                  <c:v>0.78768946084677804</c:v>
                </c:pt>
                <c:pt idx="23">
                  <c:v>0.81772877834899449</c:v>
                </c:pt>
                <c:pt idx="24">
                  <c:v>0.8438759747348471</c:v>
                </c:pt>
                <c:pt idx="25">
                  <c:v>0.86627986866499218</c:v>
                </c:pt>
                <c:pt idx="26">
                  <c:v>0.88533612832393815</c:v>
                </c:pt>
                <c:pt idx="27">
                  <c:v>0.90164278359208483</c:v>
                </c:pt>
                <c:pt idx="28">
                  <c:v>0.91521256919772709</c:v>
                </c:pt>
                <c:pt idx="29">
                  <c:v>0.92652483322754553</c:v>
                </c:pt>
                <c:pt idx="30">
                  <c:v>0.93592663264989617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97-41B6-9582-C341164F6DAC}"/>
            </c:ext>
          </c:extLst>
        </c:ser>
        <c:ser>
          <c:idx val="3"/>
          <c:order val="3"/>
          <c:tx>
            <c:strRef>
              <c:f>'S100'!$A$45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'S100'!$H$45:$AL$45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1.6650162592163648E-2</c:v>
                </c:pt>
                <c:pt idx="2">
                  <c:v>2.268755924303157E-2</c:v>
                </c:pt>
                <c:pt idx="3">
                  <c:v>3.2477200726208397E-2</c:v>
                </c:pt>
                <c:pt idx="4">
                  <c:v>4.1597553413171319E-2</c:v>
                </c:pt>
                <c:pt idx="5">
                  <c:v>4.907776060207597E-2</c:v>
                </c:pt>
                <c:pt idx="6">
                  <c:v>5.5614579232323907E-2</c:v>
                </c:pt>
                <c:pt idx="7">
                  <c:v>6.1272051311257389E-2</c:v>
                </c:pt>
                <c:pt idx="8">
                  <c:v>6.4493284454140487E-2</c:v>
                </c:pt>
                <c:pt idx="9">
                  <c:v>6.5227004898214758E-2</c:v>
                </c:pt>
                <c:pt idx="10">
                  <c:v>6.4941317484063649E-2</c:v>
                </c:pt>
                <c:pt idx="11">
                  <c:v>6.2910249892801223E-2</c:v>
                </c:pt>
                <c:pt idx="12">
                  <c:v>5.9755629921466429E-2</c:v>
                </c:pt>
                <c:pt idx="13">
                  <c:v>5.6241445392417586E-2</c:v>
                </c:pt>
                <c:pt idx="14">
                  <c:v>5.2396959194523723E-2</c:v>
                </c:pt>
                <c:pt idx="15">
                  <c:v>4.8259912355413263E-2</c:v>
                </c:pt>
                <c:pt idx="16">
                  <c:v>4.3868559799447669E-2</c:v>
                </c:pt>
                <c:pt idx="17">
                  <c:v>3.9372277960294334E-2</c:v>
                </c:pt>
                <c:pt idx="18">
                  <c:v>3.4875300940691349E-2</c:v>
                </c:pt>
                <c:pt idx="19">
                  <c:v>3.0475106287670032E-2</c:v>
                </c:pt>
                <c:pt idx="20">
                  <c:v>2.6309321016325955E-2</c:v>
                </c:pt>
                <c:pt idx="21">
                  <c:v>2.2442325590080438E-2</c:v>
                </c:pt>
                <c:pt idx="22">
                  <c:v>1.894541908148074E-2</c:v>
                </c:pt>
                <c:pt idx="23">
                  <c:v>1.5853893954318649E-2</c:v>
                </c:pt>
                <c:pt idx="24">
                  <c:v>1.3177148079382814E-2</c:v>
                </c:pt>
                <c:pt idx="25">
                  <c:v>1.0895658253426145E-2</c:v>
                </c:pt>
                <c:pt idx="26">
                  <c:v>8.9678692411245802E-3</c:v>
                </c:pt>
                <c:pt idx="27">
                  <c:v>7.3663029904621124E-3</c:v>
                </c:pt>
                <c:pt idx="28">
                  <c:v>6.0564933354310653E-3</c:v>
                </c:pt>
                <c:pt idx="29">
                  <c:v>4.9873763294998839E-3</c:v>
                </c:pt>
                <c:pt idx="30">
                  <c:v>4.1463010504988193E-3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97-41B6-9582-C341164F6DAC}"/>
            </c:ext>
          </c:extLst>
        </c:ser>
        <c:ser>
          <c:idx val="4"/>
          <c:order val="4"/>
          <c:tx>
            <c:strRef>
              <c:f>'S100'!$A$46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'S100'!$H$46:$AL$46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1.7318635909092547E-2</c:v>
                </c:pt>
                <c:pt idx="2">
                  <c:v>2.4503115905431569E-2</c:v>
                </c:pt>
                <c:pt idx="3">
                  <c:v>2.7785841176524367E-2</c:v>
                </c:pt>
                <c:pt idx="4">
                  <c:v>3.1302896330209135E-2</c:v>
                </c:pt>
                <c:pt idx="5">
                  <c:v>3.617978420323037E-2</c:v>
                </c:pt>
                <c:pt idx="6">
                  <c:v>4.2345485867664109E-2</c:v>
                </c:pt>
                <c:pt idx="7">
                  <c:v>5.0354998741038964E-2</c:v>
                </c:pt>
                <c:pt idx="8">
                  <c:v>5.8804838243197724E-2</c:v>
                </c:pt>
                <c:pt idx="9">
                  <c:v>6.7606996614447246E-2</c:v>
                </c:pt>
                <c:pt idx="10">
                  <c:v>7.3827815453554199E-2</c:v>
                </c:pt>
                <c:pt idx="11">
                  <c:v>7.5953761984806606E-2</c:v>
                </c:pt>
                <c:pt idx="12">
                  <c:v>7.483117360979015E-2</c:v>
                </c:pt>
                <c:pt idx="13">
                  <c:v>7.2697860048377583E-2</c:v>
                </c:pt>
                <c:pt idx="14">
                  <c:v>6.9558424113640049E-2</c:v>
                </c:pt>
                <c:pt idx="15">
                  <c:v>6.5387376068261116E-2</c:v>
                </c:pt>
                <c:pt idx="16">
                  <c:v>6.0964770525459157E-2</c:v>
                </c:pt>
                <c:pt idx="17">
                  <c:v>5.6412450359727133E-2</c:v>
                </c:pt>
                <c:pt idx="18">
                  <c:v>5.1626383663696165E-2</c:v>
                </c:pt>
                <c:pt idx="19">
                  <c:v>4.6704800390386748E-2</c:v>
                </c:pt>
                <c:pt idx="20">
                  <c:v>4.1749941250390284E-2</c:v>
                </c:pt>
                <c:pt idx="21">
                  <c:v>3.6896605904733044E-2</c:v>
                </c:pt>
                <c:pt idx="22">
                  <c:v>3.2210065322082523E-2</c:v>
                </c:pt>
                <c:pt idx="23">
                  <c:v>2.7762366283175056E-2</c:v>
                </c:pt>
                <c:pt idx="24">
                  <c:v>2.3619748501837824E-2</c:v>
                </c:pt>
                <c:pt idx="25">
                  <c:v>1.9866609332949561E-2</c:v>
                </c:pt>
                <c:pt idx="26">
                  <c:v>1.6569930928108136E-2</c:v>
                </c:pt>
                <c:pt idx="27">
                  <c:v>1.3758027201092649E-2</c:v>
                </c:pt>
                <c:pt idx="28">
                  <c:v>1.138490126632298E-2</c:v>
                </c:pt>
                <c:pt idx="29">
                  <c:v>9.4219384021210356E-3</c:v>
                </c:pt>
                <c:pt idx="30">
                  <c:v>7.786517439234926E-3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97-41B6-9582-C341164F6DAC}"/>
            </c:ext>
          </c:extLst>
        </c:ser>
        <c:ser>
          <c:idx val="5"/>
          <c:order val="5"/>
          <c:tx>
            <c:strRef>
              <c:f>'S100'!$A$47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'S100'!$H$47:$AL$47</c:f>
              <c:numCache>
                <c:formatCode>0%</c:formatCode>
                <c:ptCount val="31"/>
                <c:pt idx="0">
                  <c:v>3.7206919853404259E-3</c:v>
                </c:pt>
                <c:pt idx="1">
                  <c:v>6.5374366893314146E-3</c:v>
                </c:pt>
                <c:pt idx="2">
                  <c:v>9.5599106494187545E-3</c:v>
                </c:pt>
                <c:pt idx="3">
                  <c:v>1.4087006651435089E-2</c:v>
                </c:pt>
                <c:pt idx="4">
                  <c:v>1.8740886569531823E-2</c:v>
                </c:pt>
                <c:pt idx="5">
                  <c:v>2.4700602999781524E-2</c:v>
                </c:pt>
                <c:pt idx="6">
                  <c:v>3.0554552640495551E-2</c:v>
                </c:pt>
                <c:pt idx="7">
                  <c:v>3.1304743259953062E-2</c:v>
                </c:pt>
                <c:pt idx="8">
                  <c:v>3.1145807023059763E-2</c:v>
                </c:pt>
                <c:pt idx="9">
                  <c:v>3.0239152593059843E-2</c:v>
                </c:pt>
                <c:pt idx="10">
                  <c:v>2.9223857905269442E-2</c:v>
                </c:pt>
                <c:pt idx="11">
                  <c:v>2.7991676974396355E-2</c:v>
                </c:pt>
                <c:pt idx="12">
                  <c:v>2.6582203252958837E-2</c:v>
                </c:pt>
                <c:pt idx="13">
                  <c:v>2.4987525397864415E-2</c:v>
                </c:pt>
                <c:pt idx="14">
                  <c:v>2.3183173945173111E-2</c:v>
                </c:pt>
                <c:pt idx="15">
                  <c:v>2.1185466033528555E-2</c:v>
                </c:pt>
                <c:pt idx="16">
                  <c:v>1.9085950160421458E-2</c:v>
                </c:pt>
                <c:pt idx="17">
                  <c:v>1.6927035790633566E-2</c:v>
                </c:pt>
                <c:pt idx="18">
                  <c:v>1.4781272352270213E-2</c:v>
                </c:pt>
                <c:pt idx="19">
                  <c:v>1.2690146162657925E-2</c:v>
                </c:pt>
                <c:pt idx="20">
                  <c:v>1.0774048633276294E-2</c:v>
                </c:pt>
                <c:pt idx="21">
                  <c:v>9.056376364907576E-3</c:v>
                </c:pt>
                <c:pt idx="22">
                  <c:v>7.5309240643643581E-3</c:v>
                </c:pt>
                <c:pt idx="23">
                  <c:v>6.2114236043317866E-3</c:v>
                </c:pt>
                <c:pt idx="24">
                  <c:v>5.0830428752685038E-3</c:v>
                </c:pt>
                <c:pt idx="25">
                  <c:v>4.1674048657564721E-3</c:v>
                </c:pt>
                <c:pt idx="26">
                  <c:v>3.4360763183474466E-3</c:v>
                </c:pt>
                <c:pt idx="27">
                  <c:v>2.8361656252279058E-3</c:v>
                </c:pt>
                <c:pt idx="28">
                  <c:v>2.3273624186366448E-3</c:v>
                </c:pt>
                <c:pt idx="29">
                  <c:v>1.8973684477645051E-3</c:v>
                </c:pt>
                <c:pt idx="30">
                  <c:v>1.5641744082808351E-3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97-41B6-9582-C341164F6DAC}"/>
            </c:ext>
          </c:extLst>
        </c:ser>
        <c:ser>
          <c:idx val="6"/>
          <c:order val="6"/>
          <c:tx>
            <c:strRef>
              <c:f>'S100'!$A$48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'S100'!$H$48:$AL$48</c:f>
              <c:numCache>
                <c:formatCode>0%</c:formatCode>
                <c:ptCount val="31"/>
                <c:pt idx="0">
                  <c:v>6.15659708793329E-4</c:v>
                </c:pt>
                <c:pt idx="1">
                  <c:v>1.091473700433982E-3</c:v>
                </c:pt>
                <c:pt idx="2">
                  <c:v>1.4411152395548037E-3</c:v>
                </c:pt>
                <c:pt idx="3">
                  <c:v>1.7102817399116588E-3</c:v>
                </c:pt>
                <c:pt idx="4">
                  <c:v>3.7673761847124435E-3</c:v>
                </c:pt>
                <c:pt idx="5">
                  <c:v>5.1280126032451695E-3</c:v>
                </c:pt>
                <c:pt idx="6">
                  <c:v>7.1294394483844992E-3</c:v>
                </c:pt>
                <c:pt idx="7">
                  <c:v>9.8120076155971091E-3</c:v>
                </c:pt>
                <c:pt idx="8">
                  <c:v>1.3176429261840683E-2</c:v>
                </c:pt>
                <c:pt idx="9">
                  <c:v>1.428916571871542E-2</c:v>
                </c:pt>
                <c:pt idx="10">
                  <c:v>1.5308009459117122E-2</c:v>
                </c:pt>
                <c:pt idx="11">
                  <c:v>1.6296730173641576E-2</c:v>
                </c:pt>
                <c:pt idx="12">
                  <c:v>1.7235278789296402E-2</c:v>
                </c:pt>
                <c:pt idx="13">
                  <c:v>1.7307435066388752E-2</c:v>
                </c:pt>
                <c:pt idx="14">
                  <c:v>1.7297242002557521E-2</c:v>
                </c:pt>
                <c:pt idx="15">
                  <c:v>1.6483053563615624E-2</c:v>
                </c:pt>
                <c:pt idx="16">
                  <c:v>1.5580656245384931E-2</c:v>
                </c:pt>
                <c:pt idx="17">
                  <c:v>1.4572548786962198E-2</c:v>
                </c:pt>
                <c:pt idx="18">
                  <c:v>1.3497730239556438E-2</c:v>
                </c:pt>
                <c:pt idx="19">
                  <c:v>1.2355851050245729E-2</c:v>
                </c:pt>
                <c:pt idx="20">
                  <c:v>1.117842339216385E-2</c:v>
                </c:pt>
                <c:pt idx="21">
                  <c:v>9.9836383235539262E-3</c:v>
                </c:pt>
                <c:pt idx="22">
                  <c:v>8.8027409348534515E-3</c:v>
                </c:pt>
                <c:pt idx="23">
                  <c:v>7.6667203099837489E-3</c:v>
                </c:pt>
                <c:pt idx="24">
                  <c:v>6.5928487401483628E-3</c:v>
                </c:pt>
                <c:pt idx="25">
                  <c:v>5.6104199572635403E-3</c:v>
                </c:pt>
                <c:pt idx="26">
                  <c:v>4.7220618700615424E-3</c:v>
                </c:pt>
                <c:pt idx="27">
                  <c:v>3.9501987086568088E-3</c:v>
                </c:pt>
                <c:pt idx="28">
                  <c:v>3.2829816582574428E-3</c:v>
                </c:pt>
                <c:pt idx="29">
                  <c:v>2.7266927098931553E-3</c:v>
                </c:pt>
                <c:pt idx="30">
                  <c:v>2.2376663263892465E-3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697-41B6-9582-C341164F6DAC}"/>
            </c:ext>
          </c:extLst>
        </c:ser>
        <c:ser>
          <c:idx val="7"/>
          <c:order val="7"/>
          <c:tx>
            <c:strRef>
              <c:f>'S100'!$A$49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'S100'!$H$49:$AL$49</c:f>
              <c:numCache>
                <c:formatCode>0%</c:formatCode>
                <c:ptCount val="31"/>
                <c:pt idx="0">
                  <c:v>5.925771109865966E-4</c:v>
                </c:pt>
                <c:pt idx="1">
                  <c:v>5.6747728490272559E-4</c:v>
                </c:pt>
                <c:pt idx="2">
                  <c:v>5.4262993291480919E-4</c:v>
                </c:pt>
                <c:pt idx="3">
                  <c:v>5.3772963336561573E-4</c:v>
                </c:pt>
                <c:pt idx="4">
                  <c:v>4.9976948841802202E-4</c:v>
                </c:pt>
                <c:pt idx="5">
                  <c:v>4.6098063230489843E-4</c:v>
                </c:pt>
                <c:pt idx="6">
                  <c:v>4.2289826443486355E-4</c:v>
                </c:pt>
                <c:pt idx="7">
                  <c:v>3.8265849343630334E-4</c:v>
                </c:pt>
                <c:pt idx="8">
                  <c:v>3.4289323206067752E-4</c:v>
                </c:pt>
                <c:pt idx="9">
                  <c:v>3.040399602730311E-4</c:v>
                </c:pt>
                <c:pt idx="10">
                  <c:v>2.6759562827424949E-4</c:v>
                </c:pt>
                <c:pt idx="11">
                  <c:v>2.3216491462392134E-4</c:v>
                </c:pt>
                <c:pt idx="12">
                  <c:v>1.9877089362599603E-4</c:v>
                </c:pt>
                <c:pt idx="13">
                  <c:v>1.6951952846466463E-4</c:v>
                </c:pt>
                <c:pt idx="14">
                  <c:v>1.4271392353525789E-4</c:v>
                </c:pt>
                <c:pt idx="15">
                  <c:v>1.2023043018092057E-4</c:v>
                </c:pt>
                <c:pt idx="16">
                  <c:v>9.9555065261542215E-5</c:v>
                </c:pt>
                <c:pt idx="17">
                  <c:v>8.1905830345784924E-5</c:v>
                </c:pt>
                <c:pt idx="18">
                  <c:v>6.8145339126040406E-5</c:v>
                </c:pt>
                <c:pt idx="19">
                  <c:v>5.7449063709102052E-5</c:v>
                </c:pt>
                <c:pt idx="20">
                  <c:v>4.7555924295933277E-5</c:v>
                </c:pt>
                <c:pt idx="21">
                  <c:v>3.879286258183106E-5</c:v>
                </c:pt>
                <c:pt idx="22">
                  <c:v>3.1237124153820504E-5</c:v>
                </c:pt>
                <c:pt idx="23">
                  <c:v>2.6217636014251383E-5</c:v>
                </c:pt>
                <c:pt idx="24">
                  <c:v>2.2324709088870403E-5</c:v>
                </c:pt>
                <c:pt idx="25">
                  <c:v>1.9947406635602151E-5</c:v>
                </c:pt>
                <c:pt idx="26">
                  <c:v>1.59735543847464E-5</c:v>
                </c:pt>
                <c:pt idx="27">
                  <c:v>1.3954580904588093E-5</c:v>
                </c:pt>
                <c:pt idx="28">
                  <c:v>1.250864399896089E-5</c:v>
                </c:pt>
                <c:pt idx="29">
                  <c:v>9.6932817053299058E-6</c:v>
                </c:pt>
                <c:pt idx="30">
                  <c:v>7.6343560376110434E-6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697-41B6-9582-C341164F6DAC}"/>
            </c:ext>
          </c:extLst>
        </c:ser>
        <c:ser>
          <c:idx val="8"/>
          <c:order val="8"/>
          <c:tx>
            <c:strRef>
              <c:f>'S100'!$A$50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'S100'!$H$50:$AL$50</c:f>
              <c:numCache>
                <c:formatCode>0%</c:formatCode>
                <c:ptCount val="31"/>
                <c:pt idx="0">
                  <c:v>7.1412689434331754E-3</c:v>
                </c:pt>
                <c:pt idx="1">
                  <c:v>6.6651021185634906E-3</c:v>
                </c:pt>
                <c:pt idx="2">
                  <c:v>6.3370374995522158E-3</c:v>
                </c:pt>
                <c:pt idx="3">
                  <c:v>5.9577282214683695E-3</c:v>
                </c:pt>
                <c:pt idx="4">
                  <c:v>5.2992190492840733E-3</c:v>
                </c:pt>
                <c:pt idx="5">
                  <c:v>4.6989666300153773E-3</c:v>
                </c:pt>
                <c:pt idx="6">
                  <c:v>4.1610350703116823E-3</c:v>
                </c:pt>
                <c:pt idx="7">
                  <c:v>3.6809448928907325E-3</c:v>
                </c:pt>
                <c:pt idx="8">
                  <c:v>3.2518524913343547E-3</c:v>
                </c:pt>
                <c:pt idx="9">
                  <c:v>2.8714195703880888E-3</c:v>
                </c:pt>
                <c:pt idx="10">
                  <c:v>2.5270282877456643E-3</c:v>
                </c:pt>
                <c:pt idx="11">
                  <c:v>2.2151141968533585E-3</c:v>
                </c:pt>
                <c:pt idx="12">
                  <c:v>1.9317229955270654E-3</c:v>
                </c:pt>
                <c:pt idx="13">
                  <c:v>1.679515306433953E-3</c:v>
                </c:pt>
                <c:pt idx="14">
                  <c:v>1.453291122507209E-3</c:v>
                </c:pt>
                <c:pt idx="15">
                  <c:v>1.2523791321382572E-3</c:v>
                </c:pt>
                <c:pt idx="16">
                  <c:v>1.0682607049163398E-3</c:v>
                </c:pt>
                <c:pt idx="17">
                  <c:v>9.0772234509378191E-4</c:v>
                </c:pt>
                <c:pt idx="18">
                  <c:v>7.7077032154832111E-4</c:v>
                </c:pt>
                <c:pt idx="19">
                  <c:v>6.5232411026999216E-4</c:v>
                </c:pt>
                <c:pt idx="20">
                  <c:v>5.4998460925717325E-4</c:v>
                </c:pt>
                <c:pt idx="21">
                  <c:v>4.6925812635251061E-4</c:v>
                </c:pt>
                <c:pt idx="22">
                  <c:v>4.0727609706799766E-4</c:v>
                </c:pt>
                <c:pt idx="23">
                  <c:v>3.5644974948509758E-4</c:v>
                </c:pt>
                <c:pt idx="24">
                  <c:v>3.1398992793473885E-4</c:v>
                </c:pt>
                <c:pt idx="25">
                  <c:v>2.7740865278650843E-4</c:v>
                </c:pt>
                <c:pt idx="26">
                  <c:v>2.4569065884618531E-4</c:v>
                </c:pt>
                <c:pt idx="27">
                  <c:v>2.2167194912370264E-4</c:v>
                </c:pt>
                <c:pt idx="28">
                  <c:v>2.0633545667755781E-4</c:v>
                </c:pt>
                <c:pt idx="29">
                  <c:v>1.9507729431976435E-4</c:v>
                </c:pt>
                <c:pt idx="30">
                  <c:v>1.852359920023949E-4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697-41B6-9582-C341164F6DAC}"/>
            </c:ext>
          </c:extLst>
        </c:ser>
        <c:ser>
          <c:idx val="9"/>
          <c:order val="9"/>
          <c:tx>
            <c:strRef>
              <c:f>'S100'!$A$51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'S100'!$H$51:$AL$51</c:f>
              <c:numCache>
                <c:formatCode>0%</c:formatCode>
                <c:ptCount val="31"/>
                <c:pt idx="0">
                  <c:v>1.6440420421774551E-5</c:v>
                </c:pt>
                <c:pt idx="1">
                  <c:v>2.6393799301550111E-5</c:v>
                </c:pt>
                <c:pt idx="2">
                  <c:v>4.3897027019980352E-5</c:v>
                </c:pt>
                <c:pt idx="3">
                  <c:v>4.3587734061870542E-5</c:v>
                </c:pt>
                <c:pt idx="4">
                  <c:v>4.2500293614015821E-5</c:v>
                </c:pt>
                <c:pt idx="5">
                  <c:v>4.1573611179580954E-5</c:v>
                </c:pt>
                <c:pt idx="6">
                  <c:v>4.0695994459903506E-5</c:v>
                </c:pt>
                <c:pt idx="7">
                  <c:v>3.9328282958628655E-5</c:v>
                </c:pt>
                <c:pt idx="8">
                  <c:v>3.7760848114602457E-5</c:v>
                </c:pt>
                <c:pt idx="9">
                  <c:v>3.5988403460889394E-5</c:v>
                </c:pt>
                <c:pt idx="10">
                  <c:v>3.3901745688693566E-5</c:v>
                </c:pt>
                <c:pt idx="11">
                  <c:v>3.1332450437062287E-5</c:v>
                </c:pt>
                <c:pt idx="12">
                  <c:v>2.8593975510566005E-5</c:v>
                </c:pt>
                <c:pt idx="13">
                  <c:v>2.5624507167646442E-5</c:v>
                </c:pt>
                <c:pt idx="14">
                  <c:v>2.2590975906342671E-5</c:v>
                </c:pt>
                <c:pt idx="15">
                  <c:v>1.9503071895578889E-5</c:v>
                </c:pt>
                <c:pt idx="16">
                  <c:v>1.6596357969638037E-5</c:v>
                </c:pt>
                <c:pt idx="17">
                  <c:v>1.4023865066245348E-5</c:v>
                </c:pt>
                <c:pt idx="18">
                  <c:v>1.1657045841033281E-5</c:v>
                </c:pt>
                <c:pt idx="19">
                  <c:v>9.5940166466542072E-6</c:v>
                </c:pt>
                <c:pt idx="20">
                  <c:v>7.814893311076517E-6</c:v>
                </c:pt>
                <c:pt idx="21">
                  <c:v>6.3850892822670432E-6</c:v>
                </c:pt>
                <c:pt idx="22">
                  <c:v>5.3018190150863608E-6</c:v>
                </c:pt>
                <c:pt idx="23">
                  <c:v>4.4040123488506261E-6</c:v>
                </c:pt>
                <c:pt idx="24">
                  <c:v>3.5985414034421494E-6</c:v>
                </c:pt>
                <c:pt idx="25">
                  <c:v>2.8856179518781525E-6</c:v>
                </c:pt>
                <c:pt idx="26">
                  <c:v>2.2884748402215474E-6</c:v>
                </c:pt>
                <c:pt idx="27">
                  <c:v>1.9216144196481965E-6</c:v>
                </c:pt>
                <c:pt idx="28">
                  <c:v>1.6464759925506108E-6</c:v>
                </c:pt>
                <c:pt idx="29">
                  <c:v>1.4859983746378394E-6</c:v>
                </c:pt>
                <c:pt idx="30">
                  <c:v>1.2342970839251388E-6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697-41B6-9582-C341164F6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841392"/>
        <c:axId val="321813072"/>
      </c:lineChart>
      <c:catAx>
        <c:axId val="32184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13072"/>
        <c:crosses val="autoZero"/>
        <c:auto val="1"/>
        <c:lblAlgn val="ctr"/>
        <c:lblOffset val="100"/>
        <c:noMultiLvlLbl val="0"/>
      </c:catAx>
      <c:valAx>
        <c:axId val="3218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registraions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2.3518518518518518E-2"/>
          <c:w val="1"/>
          <c:h val="8.32956790123456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8924209686585654E-2"/>
          <c:y val="0.1175925925925926"/>
          <c:w val="0.88682239583333333"/>
          <c:h val="0.7191484567901234"/>
        </c:manualLayout>
      </c:layout>
      <c:areaChart>
        <c:grouping val="stacked"/>
        <c:varyColors val="0"/>
        <c:ser>
          <c:idx val="0"/>
          <c:order val="0"/>
          <c:tx>
            <c:strRef>
              <c:f>'S100'!$A$24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'S100'!$H$24:$AL$24</c:f>
              <c:numCache>
                <c:formatCode>_-* #,##0_-;\-* #,##0_-;_-* "-"??_-;_-@_-</c:formatCode>
                <c:ptCount val="31"/>
                <c:pt idx="0">
                  <c:v>31435337</c:v>
                </c:pt>
                <c:pt idx="1">
                  <c:v>29684140</c:v>
                </c:pt>
                <c:pt idx="2">
                  <c:v>27924821</c:v>
                </c:pt>
                <c:pt idx="3">
                  <c:v>26456204</c:v>
                </c:pt>
                <c:pt idx="4">
                  <c:v>25227850</c:v>
                </c:pt>
                <c:pt idx="5">
                  <c:v>24016882</c:v>
                </c:pt>
                <c:pt idx="6">
                  <c:v>22835887</c:v>
                </c:pt>
                <c:pt idx="7">
                  <c:v>21706992</c:v>
                </c:pt>
                <c:pt idx="8">
                  <c:v>20545948</c:v>
                </c:pt>
                <c:pt idx="9">
                  <c:v>19308297</c:v>
                </c:pt>
                <c:pt idx="10">
                  <c:v>17997059</c:v>
                </c:pt>
                <c:pt idx="11">
                  <c:v>16624262</c:v>
                </c:pt>
                <c:pt idx="12">
                  <c:v>15187142</c:v>
                </c:pt>
                <c:pt idx="13">
                  <c:v>13720207</c:v>
                </c:pt>
                <c:pt idx="14">
                  <c:v>12329845</c:v>
                </c:pt>
                <c:pt idx="15">
                  <c:v>11041934</c:v>
                </c:pt>
                <c:pt idx="16">
                  <c:v>9854924</c:v>
                </c:pt>
                <c:pt idx="17">
                  <c:v>8738306</c:v>
                </c:pt>
                <c:pt idx="18">
                  <c:v>7730808</c:v>
                </c:pt>
                <c:pt idx="19">
                  <c:v>6816337</c:v>
                </c:pt>
                <c:pt idx="20">
                  <c:v>5970991</c:v>
                </c:pt>
                <c:pt idx="21">
                  <c:v>5200975</c:v>
                </c:pt>
                <c:pt idx="22">
                  <c:v>4520942</c:v>
                </c:pt>
                <c:pt idx="23">
                  <c:v>3924584</c:v>
                </c:pt>
                <c:pt idx="24">
                  <c:v>3414477</c:v>
                </c:pt>
                <c:pt idx="25">
                  <c:v>2982609</c:v>
                </c:pt>
                <c:pt idx="26">
                  <c:v>2617482</c:v>
                </c:pt>
                <c:pt idx="27">
                  <c:v>2300566</c:v>
                </c:pt>
                <c:pt idx="28">
                  <c:v>2038097</c:v>
                </c:pt>
                <c:pt idx="29">
                  <c:v>1817244</c:v>
                </c:pt>
                <c:pt idx="30">
                  <c:v>1632403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F5-4C6E-B97A-8E5A3AAF84C7}"/>
            </c:ext>
          </c:extLst>
        </c:ser>
        <c:ser>
          <c:idx val="1"/>
          <c:order val="1"/>
          <c:tx>
            <c:strRef>
              <c:f>'S100'!$A$25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'S100'!$H$25:$AL$25</c:f>
              <c:numCache>
                <c:formatCode>_-* #,##0_-;\-* #,##0_-;_-* "-"??_-;_-@_-</c:formatCode>
                <c:ptCount val="31"/>
                <c:pt idx="0">
                  <c:v>15060122</c:v>
                </c:pt>
                <c:pt idx="1">
                  <c:v>14538303</c:v>
                </c:pt>
                <c:pt idx="2">
                  <c:v>13952187</c:v>
                </c:pt>
                <c:pt idx="3">
                  <c:v>13409131</c:v>
                </c:pt>
                <c:pt idx="4">
                  <c:v>12835138</c:v>
                </c:pt>
                <c:pt idx="5">
                  <c:v>12257313</c:v>
                </c:pt>
                <c:pt idx="6">
                  <c:v>11592772</c:v>
                </c:pt>
                <c:pt idx="7">
                  <c:v>10882583</c:v>
                </c:pt>
                <c:pt idx="8">
                  <c:v>10129157</c:v>
                </c:pt>
                <c:pt idx="9">
                  <c:v>9373026</c:v>
                </c:pt>
                <c:pt idx="10">
                  <c:v>8589438</c:v>
                </c:pt>
                <c:pt idx="11">
                  <c:v>7824312</c:v>
                </c:pt>
                <c:pt idx="12">
                  <c:v>7049018</c:v>
                </c:pt>
                <c:pt idx="13">
                  <c:v>6301110</c:v>
                </c:pt>
                <c:pt idx="14">
                  <c:v>5578600</c:v>
                </c:pt>
                <c:pt idx="15">
                  <c:v>4915520</c:v>
                </c:pt>
                <c:pt idx="16">
                  <c:v>4311561</c:v>
                </c:pt>
                <c:pt idx="17">
                  <c:v>3762362</c:v>
                </c:pt>
                <c:pt idx="18">
                  <c:v>3265217</c:v>
                </c:pt>
                <c:pt idx="19">
                  <c:v>2819886</c:v>
                </c:pt>
                <c:pt idx="20">
                  <c:v>2426055</c:v>
                </c:pt>
                <c:pt idx="21">
                  <c:v>2078664</c:v>
                </c:pt>
                <c:pt idx="22">
                  <c:v>1769582</c:v>
                </c:pt>
                <c:pt idx="23">
                  <c:v>1498387</c:v>
                </c:pt>
                <c:pt idx="24">
                  <c:v>1267386</c:v>
                </c:pt>
                <c:pt idx="25">
                  <c:v>1072971</c:v>
                </c:pt>
                <c:pt idx="26">
                  <c:v>909058</c:v>
                </c:pt>
                <c:pt idx="27">
                  <c:v>768496</c:v>
                </c:pt>
                <c:pt idx="28">
                  <c:v>651948</c:v>
                </c:pt>
                <c:pt idx="29">
                  <c:v>555107</c:v>
                </c:pt>
                <c:pt idx="30">
                  <c:v>473904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F5-4C6E-B97A-8E5A3AAF84C7}"/>
            </c:ext>
          </c:extLst>
        </c:ser>
        <c:ser>
          <c:idx val="2"/>
          <c:order val="2"/>
          <c:tx>
            <c:strRef>
              <c:f>'S100'!$A$26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'S100'!$H$26:$AL$26</c:f>
              <c:numCache>
                <c:formatCode>_-* #,##0_-;\-* #,##0_-;_-* "-"??_-;_-@_-</c:formatCode>
                <c:ptCount val="31"/>
                <c:pt idx="0">
                  <c:v>309081</c:v>
                </c:pt>
                <c:pt idx="1">
                  <c:v>643149</c:v>
                </c:pt>
                <c:pt idx="2">
                  <c:v>1079489</c:v>
                </c:pt>
                <c:pt idx="3">
                  <c:v>1576641</c:v>
                </c:pt>
                <c:pt idx="4">
                  <c:v>2158431</c:v>
                </c:pt>
                <c:pt idx="5">
                  <c:v>2787818</c:v>
                </c:pt>
                <c:pt idx="6">
                  <c:v>3491970</c:v>
                </c:pt>
                <c:pt idx="7">
                  <c:v>4392446</c:v>
                </c:pt>
                <c:pt idx="8">
                  <c:v>5515926</c:v>
                </c:pt>
                <c:pt idx="9">
                  <c:v>6975204</c:v>
                </c:pt>
                <c:pt idx="10">
                  <c:v>8727421</c:v>
                </c:pt>
                <c:pt idx="11">
                  <c:v>10821527</c:v>
                </c:pt>
                <c:pt idx="12">
                  <c:v>13213374</c:v>
                </c:pt>
                <c:pt idx="13">
                  <c:v>15733334</c:v>
                </c:pt>
                <c:pt idx="14">
                  <c:v>18243993</c:v>
                </c:pt>
                <c:pt idx="15">
                  <c:v>20709309</c:v>
                </c:pt>
                <c:pt idx="16">
                  <c:v>23061439</c:v>
                </c:pt>
                <c:pt idx="17">
                  <c:v>25292117</c:v>
                </c:pt>
                <c:pt idx="18">
                  <c:v>27391967</c:v>
                </c:pt>
                <c:pt idx="19">
                  <c:v>29353893</c:v>
                </c:pt>
                <c:pt idx="20">
                  <c:v>31167178</c:v>
                </c:pt>
                <c:pt idx="21">
                  <c:v>32824364</c:v>
                </c:pt>
                <c:pt idx="22">
                  <c:v>34319592</c:v>
                </c:pt>
                <c:pt idx="23">
                  <c:v>35650201</c:v>
                </c:pt>
                <c:pt idx="24">
                  <c:v>36817286</c:v>
                </c:pt>
                <c:pt idx="25">
                  <c:v>37825958</c:v>
                </c:pt>
                <c:pt idx="26">
                  <c:v>38686732</c:v>
                </c:pt>
                <c:pt idx="27">
                  <c:v>39413731</c:v>
                </c:pt>
                <c:pt idx="28">
                  <c:v>40022026</c:v>
                </c:pt>
                <c:pt idx="29">
                  <c:v>40527712</c:v>
                </c:pt>
                <c:pt idx="30">
                  <c:v>40946413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F5-4C6E-B97A-8E5A3AAF84C7}"/>
            </c:ext>
          </c:extLst>
        </c:ser>
        <c:ser>
          <c:idx val="3"/>
          <c:order val="3"/>
          <c:tx>
            <c:strRef>
              <c:f>'S100'!$A$27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'S100'!$H$27:$AL$27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785391</c:v>
                </c:pt>
                <c:pt idx="2">
                  <c:v>1042458</c:v>
                </c:pt>
                <c:pt idx="3">
                  <c:v>1467101</c:v>
                </c:pt>
                <c:pt idx="4">
                  <c:v>1861600</c:v>
                </c:pt>
                <c:pt idx="5">
                  <c:v>2179208</c:v>
                </c:pt>
                <c:pt idx="6">
                  <c:v>2453022</c:v>
                </c:pt>
                <c:pt idx="7">
                  <c:v>2687488</c:v>
                </c:pt>
                <c:pt idx="8">
                  <c:v>2816394</c:v>
                </c:pt>
                <c:pt idx="9">
                  <c:v>2838289</c:v>
                </c:pt>
                <c:pt idx="10">
                  <c:v>2817810</c:v>
                </c:pt>
                <c:pt idx="11">
                  <c:v>2724626</c:v>
                </c:pt>
                <c:pt idx="12">
                  <c:v>2585080</c:v>
                </c:pt>
                <c:pt idx="13">
                  <c:v>2431872</c:v>
                </c:pt>
                <c:pt idx="14">
                  <c:v>2266030</c:v>
                </c:pt>
                <c:pt idx="15">
                  <c:v>2088459</c:v>
                </c:pt>
                <c:pt idx="16">
                  <c:v>1900507</c:v>
                </c:pt>
                <c:pt idx="17">
                  <c:v>1706972</c:v>
                </c:pt>
                <c:pt idx="18">
                  <c:v>1513840</c:v>
                </c:pt>
                <c:pt idx="19">
                  <c:v>1324588</c:v>
                </c:pt>
                <c:pt idx="20">
                  <c:v>1144631</c:v>
                </c:pt>
                <c:pt idx="21">
                  <c:v>977115</c:v>
                </c:pt>
                <c:pt idx="22">
                  <c:v>825451</c:v>
                </c:pt>
                <c:pt idx="23">
                  <c:v>691176</c:v>
                </c:pt>
                <c:pt idx="24">
                  <c:v>574903</c:v>
                </c:pt>
                <c:pt idx="25">
                  <c:v>475757</c:v>
                </c:pt>
                <c:pt idx="26">
                  <c:v>391871</c:v>
                </c:pt>
                <c:pt idx="27">
                  <c:v>322005</c:v>
                </c:pt>
                <c:pt idx="28">
                  <c:v>264849</c:v>
                </c:pt>
                <c:pt idx="29">
                  <c:v>218156</c:v>
                </c:pt>
                <c:pt idx="30">
                  <c:v>181399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F5-4C6E-B97A-8E5A3AAF84C7}"/>
            </c:ext>
          </c:extLst>
        </c:ser>
        <c:ser>
          <c:idx val="4"/>
          <c:order val="4"/>
          <c:tx>
            <c:strRef>
              <c:f>'S100'!$A$28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'S100'!$H$28:$AL$28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816923</c:v>
                </c:pt>
                <c:pt idx="2">
                  <c:v>1125880</c:v>
                </c:pt>
                <c:pt idx="3">
                  <c:v>1255177</c:v>
                </c:pt>
                <c:pt idx="4">
                  <c:v>1400887</c:v>
                </c:pt>
                <c:pt idx="5">
                  <c:v>1606497</c:v>
                </c:pt>
                <c:pt idx="6">
                  <c:v>1867755</c:v>
                </c:pt>
                <c:pt idx="7">
                  <c:v>2208649</c:v>
                </c:pt>
                <c:pt idx="8">
                  <c:v>2567982</c:v>
                </c:pt>
                <c:pt idx="9">
                  <c:v>2941852</c:v>
                </c:pt>
                <c:pt idx="10">
                  <c:v>3203396</c:v>
                </c:pt>
                <c:pt idx="11">
                  <c:v>3289537</c:v>
                </c:pt>
                <c:pt idx="12">
                  <c:v>3237261</c:v>
                </c:pt>
                <c:pt idx="13">
                  <c:v>3143445</c:v>
                </c:pt>
                <c:pt idx="14">
                  <c:v>3008218</c:v>
                </c:pt>
                <c:pt idx="15">
                  <c:v>2829654</c:v>
                </c:pt>
                <c:pt idx="16">
                  <c:v>2641162</c:v>
                </c:pt>
                <c:pt idx="17">
                  <c:v>2445743</c:v>
                </c:pt>
                <c:pt idx="18">
                  <c:v>2240958</c:v>
                </c:pt>
                <c:pt idx="19">
                  <c:v>2030005</c:v>
                </c:pt>
                <c:pt idx="20">
                  <c:v>1816401</c:v>
                </c:pt>
                <c:pt idx="21">
                  <c:v>1606439</c:v>
                </c:pt>
                <c:pt idx="22">
                  <c:v>1403391</c:v>
                </c:pt>
                <c:pt idx="23">
                  <c:v>1210345</c:v>
                </c:pt>
                <c:pt idx="24">
                  <c:v>1030501</c:v>
                </c:pt>
                <c:pt idx="25">
                  <c:v>867472</c:v>
                </c:pt>
                <c:pt idx="26">
                  <c:v>724060</c:v>
                </c:pt>
                <c:pt idx="27">
                  <c:v>601408</c:v>
                </c:pt>
                <c:pt idx="28">
                  <c:v>497859</c:v>
                </c:pt>
                <c:pt idx="29">
                  <c:v>412131</c:v>
                </c:pt>
                <c:pt idx="30">
                  <c:v>340657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F5-4C6E-B97A-8E5A3AAF84C7}"/>
            </c:ext>
          </c:extLst>
        </c:ser>
        <c:ser>
          <c:idx val="5"/>
          <c:order val="5"/>
          <c:tx>
            <c:strRef>
              <c:f>'S100'!$A$29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'S100'!$H$29:$AL$29</c:f>
              <c:numCache>
                <c:formatCode>_-* #,##0_-;\-* #,##0_-;_-* "-"??_-;_-@_-</c:formatCode>
                <c:ptCount val="31"/>
                <c:pt idx="0">
                  <c:v>180372</c:v>
                </c:pt>
                <c:pt idx="1">
                  <c:v>308372</c:v>
                </c:pt>
                <c:pt idx="2">
                  <c:v>439263</c:v>
                </c:pt>
                <c:pt idx="3">
                  <c:v>636356</c:v>
                </c:pt>
                <c:pt idx="4">
                  <c:v>838704</c:v>
                </c:pt>
                <c:pt idx="5">
                  <c:v>1096785</c:v>
                </c:pt>
                <c:pt idx="6">
                  <c:v>1347686</c:v>
                </c:pt>
                <c:pt idx="7">
                  <c:v>1373075</c:v>
                </c:pt>
                <c:pt idx="8">
                  <c:v>1360124</c:v>
                </c:pt>
                <c:pt idx="9">
                  <c:v>1315827</c:v>
                </c:pt>
                <c:pt idx="10">
                  <c:v>1268026</c:v>
                </c:pt>
                <c:pt idx="11">
                  <c:v>1212312</c:v>
                </c:pt>
                <c:pt idx="12">
                  <c:v>1149969</c:v>
                </c:pt>
                <c:pt idx="13">
                  <c:v>1080457</c:v>
                </c:pt>
                <c:pt idx="14">
                  <c:v>1002611</c:v>
                </c:pt>
                <c:pt idx="15">
                  <c:v>916806</c:v>
                </c:pt>
                <c:pt idx="16">
                  <c:v>826856</c:v>
                </c:pt>
                <c:pt idx="17">
                  <c:v>733866</c:v>
                </c:pt>
                <c:pt idx="18">
                  <c:v>641614</c:v>
                </c:pt>
                <c:pt idx="19">
                  <c:v>551572</c:v>
                </c:pt>
                <c:pt idx="20">
                  <c:v>468743</c:v>
                </c:pt>
                <c:pt idx="21">
                  <c:v>394305</c:v>
                </c:pt>
                <c:pt idx="22">
                  <c:v>328122</c:v>
                </c:pt>
                <c:pt idx="23">
                  <c:v>270797</c:v>
                </c:pt>
                <c:pt idx="24">
                  <c:v>221767</c:v>
                </c:pt>
                <c:pt idx="25">
                  <c:v>181969</c:v>
                </c:pt>
                <c:pt idx="26">
                  <c:v>150147</c:v>
                </c:pt>
                <c:pt idx="27">
                  <c:v>123978</c:v>
                </c:pt>
                <c:pt idx="28">
                  <c:v>101775</c:v>
                </c:pt>
                <c:pt idx="29">
                  <c:v>82994</c:v>
                </c:pt>
                <c:pt idx="30">
                  <c:v>68432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F5-4C6E-B97A-8E5A3AAF84C7}"/>
            </c:ext>
          </c:extLst>
        </c:ser>
        <c:ser>
          <c:idx val="6"/>
          <c:order val="6"/>
          <c:tx>
            <c:strRef>
              <c:f>'S100'!$A$30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'S100'!$H$30:$AL$30</c:f>
              <c:numCache>
                <c:formatCode>_-* #,##0_-;\-* #,##0_-;_-* "-"??_-;_-@_-</c:formatCode>
                <c:ptCount val="31"/>
                <c:pt idx="0">
                  <c:v>29846</c:v>
                </c:pt>
                <c:pt idx="1">
                  <c:v>51485</c:v>
                </c:pt>
                <c:pt idx="2">
                  <c:v>66217</c:v>
                </c:pt>
                <c:pt idx="3">
                  <c:v>77259</c:v>
                </c:pt>
                <c:pt idx="4">
                  <c:v>168600</c:v>
                </c:pt>
                <c:pt idx="5">
                  <c:v>227700</c:v>
                </c:pt>
                <c:pt idx="6">
                  <c:v>314462</c:v>
                </c:pt>
                <c:pt idx="7">
                  <c:v>430370</c:v>
                </c:pt>
                <c:pt idx="8">
                  <c:v>575409</c:v>
                </c:pt>
                <c:pt idx="9">
                  <c:v>621779</c:v>
                </c:pt>
                <c:pt idx="10">
                  <c:v>664216</c:v>
                </c:pt>
                <c:pt idx="11">
                  <c:v>705807</c:v>
                </c:pt>
                <c:pt idx="12">
                  <c:v>745613</c:v>
                </c:pt>
                <c:pt idx="13">
                  <c:v>748371</c:v>
                </c:pt>
                <c:pt idx="14">
                  <c:v>748060</c:v>
                </c:pt>
                <c:pt idx="15">
                  <c:v>713308</c:v>
                </c:pt>
                <c:pt idx="16">
                  <c:v>674997</c:v>
                </c:pt>
                <c:pt idx="17">
                  <c:v>631788</c:v>
                </c:pt>
                <c:pt idx="18">
                  <c:v>585899</c:v>
                </c:pt>
                <c:pt idx="19">
                  <c:v>537042</c:v>
                </c:pt>
                <c:pt idx="20">
                  <c:v>486336</c:v>
                </c:pt>
                <c:pt idx="21">
                  <c:v>434677</c:v>
                </c:pt>
                <c:pt idx="22">
                  <c:v>383535</c:v>
                </c:pt>
                <c:pt idx="23">
                  <c:v>334243</c:v>
                </c:pt>
                <c:pt idx="24">
                  <c:v>287638</c:v>
                </c:pt>
                <c:pt idx="25">
                  <c:v>244978</c:v>
                </c:pt>
                <c:pt idx="26">
                  <c:v>206341</c:v>
                </c:pt>
                <c:pt idx="27">
                  <c:v>172676</c:v>
                </c:pt>
                <c:pt idx="28">
                  <c:v>143564</c:v>
                </c:pt>
                <c:pt idx="29">
                  <c:v>119270</c:v>
                </c:pt>
                <c:pt idx="30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F5-4C6E-B97A-8E5A3AAF84C7}"/>
            </c:ext>
          </c:extLst>
        </c:ser>
        <c:ser>
          <c:idx val="7"/>
          <c:order val="7"/>
          <c:tx>
            <c:strRef>
              <c:f>'S100'!$A$31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'S100'!$H$31:$AL$31</c:f>
              <c:numCache>
                <c:formatCode>_-* #,##0_-;\-* #,##0_-;_-* "-"??_-;_-@_-</c:formatCode>
                <c:ptCount val="31"/>
                <c:pt idx="0">
                  <c:v>28727</c:v>
                </c:pt>
                <c:pt idx="1">
                  <c:v>26768</c:v>
                </c:pt>
                <c:pt idx="2">
                  <c:v>24933</c:v>
                </c:pt>
                <c:pt idx="3">
                  <c:v>24291</c:v>
                </c:pt>
                <c:pt idx="4">
                  <c:v>22366</c:v>
                </c:pt>
                <c:pt idx="5">
                  <c:v>20469</c:v>
                </c:pt>
                <c:pt idx="6">
                  <c:v>18653</c:v>
                </c:pt>
                <c:pt idx="7">
                  <c:v>16784</c:v>
                </c:pt>
                <c:pt idx="8">
                  <c:v>14974</c:v>
                </c:pt>
                <c:pt idx="9">
                  <c:v>13230</c:v>
                </c:pt>
                <c:pt idx="10">
                  <c:v>11611</c:v>
                </c:pt>
                <c:pt idx="11">
                  <c:v>10055</c:v>
                </c:pt>
                <c:pt idx="12">
                  <c:v>8599</c:v>
                </c:pt>
                <c:pt idx="13">
                  <c:v>7330</c:v>
                </c:pt>
                <c:pt idx="14">
                  <c:v>6172</c:v>
                </c:pt>
                <c:pt idx="15">
                  <c:v>5203</c:v>
                </c:pt>
                <c:pt idx="16">
                  <c:v>4313</c:v>
                </c:pt>
                <c:pt idx="17">
                  <c:v>3551</c:v>
                </c:pt>
                <c:pt idx="18">
                  <c:v>2958</c:v>
                </c:pt>
                <c:pt idx="19">
                  <c:v>2497</c:v>
                </c:pt>
                <c:pt idx="20">
                  <c:v>2069</c:v>
                </c:pt>
                <c:pt idx="21">
                  <c:v>1689</c:v>
                </c:pt>
                <c:pt idx="22">
                  <c:v>1361</c:v>
                </c:pt>
                <c:pt idx="23">
                  <c:v>1143</c:v>
                </c:pt>
                <c:pt idx="24">
                  <c:v>974</c:v>
                </c:pt>
                <c:pt idx="25">
                  <c:v>871</c:v>
                </c:pt>
                <c:pt idx="26">
                  <c:v>698</c:v>
                </c:pt>
                <c:pt idx="27">
                  <c:v>610</c:v>
                </c:pt>
                <c:pt idx="28">
                  <c:v>547</c:v>
                </c:pt>
                <c:pt idx="29">
                  <c:v>424</c:v>
                </c:pt>
                <c:pt idx="30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F5-4C6E-B97A-8E5A3AAF84C7}"/>
            </c:ext>
          </c:extLst>
        </c:ser>
        <c:ser>
          <c:idx val="8"/>
          <c:order val="8"/>
          <c:tx>
            <c:strRef>
              <c:f>'S100'!$A$32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'S100'!$H$32:$AL$32</c:f>
              <c:numCache>
                <c:formatCode>_-* #,##0_-;\-* #,##0_-;_-* "-"??_-;_-@_-</c:formatCode>
                <c:ptCount val="31"/>
                <c:pt idx="0">
                  <c:v>346195</c:v>
                </c:pt>
                <c:pt idx="1">
                  <c:v>314394</c:v>
                </c:pt>
                <c:pt idx="2">
                  <c:v>291177</c:v>
                </c:pt>
                <c:pt idx="3">
                  <c:v>269130</c:v>
                </c:pt>
                <c:pt idx="4">
                  <c:v>237154</c:v>
                </c:pt>
                <c:pt idx="5">
                  <c:v>208649</c:v>
                </c:pt>
                <c:pt idx="6">
                  <c:v>183533</c:v>
                </c:pt>
                <c:pt idx="7">
                  <c:v>161452</c:v>
                </c:pt>
                <c:pt idx="8">
                  <c:v>142007</c:v>
                </c:pt>
                <c:pt idx="9">
                  <c:v>124947</c:v>
                </c:pt>
                <c:pt idx="10">
                  <c:v>109648</c:v>
                </c:pt>
                <c:pt idx="11">
                  <c:v>95936</c:v>
                </c:pt>
                <c:pt idx="12">
                  <c:v>83568</c:v>
                </c:pt>
                <c:pt idx="13">
                  <c:v>72622</c:v>
                </c:pt>
                <c:pt idx="14">
                  <c:v>62851</c:v>
                </c:pt>
                <c:pt idx="15">
                  <c:v>54197</c:v>
                </c:pt>
                <c:pt idx="16">
                  <c:v>46280</c:v>
                </c:pt>
                <c:pt idx="17">
                  <c:v>39354</c:v>
                </c:pt>
                <c:pt idx="18">
                  <c:v>33457</c:v>
                </c:pt>
                <c:pt idx="19">
                  <c:v>28353</c:v>
                </c:pt>
                <c:pt idx="20">
                  <c:v>23928</c:v>
                </c:pt>
                <c:pt idx="21">
                  <c:v>20431</c:v>
                </c:pt>
                <c:pt idx="22">
                  <c:v>17745</c:v>
                </c:pt>
                <c:pt idx="23">
                  <c:v>15540</c:v>
                </c:pt>
                <c:pt idx="24">
                  <c:v>13699</c:v>
                </c:pt>
                <c:pt idx="25">
                  <c:v>12113</c:v>
                </c:pt>
                <c:pt idx="26">
                  <c:v>10736</c:v>
                </c:pt>
                <c:pt idx="27">
                  <c:v>9690</c:v>
                </c:pt>
                <c:pt idx="28">
                  <c:v>9023</c:v>
                </c:pt>
                <c:pt idx="29">
                  <c:v>8533</c:v>
                </c:pt>
                <c:pt idx="30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4F5-4C6E-B97A-8E5A3AAF84C7}"/>
            </c:ext>
          </c:extLst>
        </c:ser>
        <c:ser>
          <c:idx val="9"/>
          <c:order val="9"/>
          <c:tx>
            <c:strRef>
              <c:f>'S100'!$A$33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'S100'!$H$33:$AL$33</c:f>
              <c:numCache>
                <c:formatCode>_-* #,##0_-;\-* #,##0_-;_-* "-"??_-;_-@_-</c:formatCode>
                <c:ptCount val="31"/>
                <c:pt idx="0">
                  <c:v>797</c:v>
                </c:pt>
                <c:pt idx="1">
                  <c:v>1245</c:v>
                </c:pt>
                <c:pt idx="2">
                  <c:v>2017</c:v>
                </c:pt>
                <c:pt idx="3">
                  <c:v>1969</c:v>
                </c:pt>
                <c:pt idx="4">
                  <c:v>1902</c:v>
                </c:pt>
                <c:pt idx="5">
                  <c:v>1846</c:v>
                </c:pt>
                <c:pt idx="6">
                  <c:v>1795</c:v>
                </c:pt>
                <c:pt idx="7">
                  <c:v>1725</c:v>
                </c:pt>
                <c:pt idx="8">
                  <c:v>1649</c:v>
                </c:pt>
                <c:pt idx="9">
                  <c:v>1566</c:v>
                </c:pt>
                <c:pt idx="10">
                  <c:v>1471</c:v>
                </c:pt>
                <c:pt idx="11">
                  <c:v>1357</c:v>
                </c:pt>
                <c:pt idx="12">
                  <c:v>1237</c:v>
                </c:pt>
                <c:pt idx="13">
                  <c:v>1108</c:v>
                </c:pt>
                <c:pt idx="14">
                  <c:v>977</c:v>
                </c:pt>
                <c:pt idx="15">
                  <c:v>844</c:v>
                </c:pt>
                <c:pt idx="16">
                  <c:v>719</c:v>
                </c:pt>
                <c:pt idx="17">
                  <c:v>608</c:v>
                </c:pt>
                <c:pt idx="18">
                  <c:v>506</c:v>
                </c:pt>
                <c:pt idx="19">
                  <c:v>417</c:v>
                </c:pt>
                <c:pt idx="20">
                  <c:v>340</c:v>
                </c:pt>
                <c:pt idx="21">
                  <c:v>278</c:v>
                </c:pt>
                <c:pt idx="22">
                  <c:v>231</c:v>
                </c:pt>
                <c:pt idx="23">
                  <c:v>192</c:v>
                </c:pt>
                <c:pt idx="24">
                  <c:v>157</c:v>
                </c:pt>
                <c:pt idx="25">
                  <c:v>126</c:v>
                </c:pt>
                <c:pt idx="26">
                  <c:v>100</c:v>
                </c:pt>
                <c:pt idx="27">
                  <c:v>84</c:v>
                </c:pt>
                <c:pt idx="28">
                  <c:v>72</c:v>
                </c:pt>
                <c:pt idx="29">
                  <c:v>65</c:v>
                </c:pt>
                <c:pt idx="3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4F5-4C6E-B97A-8E5A3AAF8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 [millions]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850166490514127E-2"/>
          <c:y val="0.11367283950617284"/>
          <c:w val="0.87520972222222226"/>
          <c:h val="0.71870493827160475"/>
        </c:manualLayout>
      </c:layout>
      <c:areaChart>
        <c:grouping val="stacked"/>
        <c:varyColors val="0"/>
        <c:ser>
          <c:idx val="0"/>
          <c:order val="0"/>
          <c:tx>
            <c:strRef>
              <c:f>'S100'!$A$276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'S100'!$B$276:$AL$276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174.82484631308202</c:v>
                </c:pt>
                <c:pt idx="11">
                  <c:v>164.77913502809486</c:v>
                </c:pt>
                <c:pt idx="12">
                  <c:v>155.13005958967335</c:v>
                </c:pt>
                <c:pt idx="13">
                  <c:v>146.07284111729899</c:v>
                </c:pt>
                <c:pt idx="14">
                  <c:v>136.80048378545152</c:v>
                </c:pt>
                <c:pt idx="15">
                  <c:v>127.01799742786892</c:v>
                </c:pt>
                <c:pt idx="16">
                  <c:v>116.79828518634636</c:v>
                </c:pt>
                <c:pt idx="17">
                  <c:v>106.22860104744558</c:v>
                </c:pt>
                <c:pt idx="18">
                  <c:v>95.290746494278224</c:v>
                </c:pt>
                <c:pt idx="19">
                  <c:v>84.309633344886123</c:v>
                </c:pt>
                <c:pt idx="20">
                  <c:v>74.085775672840995</c:v>
                </c:pt>
                <c:pt idx="21">
                  <c:v>64.783617790572137</c:v>
                </c:pt>
                <c:pt idx="22">
                  <c:v>56.334999122945035</c:v>
                </c:pt>
                <c:pt idx="23">
                  <c:v>48.614778939356057</c:v>
                </c:pt>
                <c:pt idx="24">
                  <c:v>41.721820459104983</c:v>
                </c:pt>
                <c:pt idx="25">
                  <c:v>35.556112719499303</c:v>
                </c:pt>
                <c:pt idx="26">
                  <c:v>29.996615012941504</c:v>
                </c:pt>
                <c:pt idx="27">
                  <c:v>25.026094612884592</c:v>
                </c:pt>
                <c:pt idx="28">
                  <c:v>20.683609559485642</c:v>
                </c:pt>
                <c:pt idx="29">
                  <c:v>16.937139949870438</c:v>
                </c:pt>
                <c:pt idx="30">
                  <c:v>13.778420986081052</c:v>
                </c:pt>
                <c:pt idx="31">
                  <c:v>11.158141152862473</c:v>
                </c:pt>
                <c:pt idx="32">
                  <c:v>8.996689453964219</c:v>
                </c:pt>
                <c:pt idx="33">
                  <c:v>7.1873075814831848</c:v>
                </c:pt>
                <c:pt idx="34">
                  <c:v>5.7415672790229983</c:v>
                </c:pt>
                <c:pt idx="35">
                  <c:v>4.5572219169720602</c:v>
                </c:pt>
                <c:pt idx="36">
                  <c:v>3.6006700947955328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31-47DA-BEBF-ABD676D103C5}"/>
            </c:ext>
          </c:extLst>
        </c:ser>
        <c:ser>
          <c:idx val="1"/>
          <c:order val="1"/>
          <c:tx>
            <c:strRef>
              <c:f>'S100'!$A$277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'S100'!$B$277:$AL$277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141.27004388615825</c:v>
                </c:pt>
                <c:pt idx="13">
                  <c:v>131.08294701752448</c:v>
                </c:pt>
                <c:pt idx="14">
                  <c:v>120.45429420995004</c:v>
                </c:pt>
                <c:pt idx="15">
                  <c:v>110.02276318279506</c:v>
                </c:pt>
                <c:pt idx="16">
                  <c:v>99.342020898931111</c:v>
                </c:pt>
                <c:pt idx="17">
                  <c:v>89.075538132776728</c:v>
                </c:pt>
                <c:pt idx="18">
                  <c:v>78.725463789402653</c:v>
                </c:pt>
                <c:pt idx="19">
                  <c:v>68.865263883152977</c:v>
                </c:pt>
                <c:pt idx="20">
                  <c:v>59.490577924553982</c:v>
                </c:pt>
                <c:pt idx="21">
                  <c:v>51.105836735019984</c:v>
                </c:pt>
                <c:pt idx="22">
                  <c:v>43.642396828329147</c:v>
                </c:pt>
                <c:pt idx="23">
                  <c:v>37.013325581013682</c:v>
                </c:pt>
                <c:pt idx="24">
                  <c:v>31.151256359147897</c:v>
                </c:pt>
                <c:pt idx="25">
                  <c:v>26.028964728465755</c:v>
                </c:pt>
                <c:pt idx="26">
                  <c:v>21.58750090914824</c:v>
                </c:pt>
                <c:pt idx="27">
                  <c:v>17.746549078478921</c:v>
                </c:pt>
                <c:pt idx="28">
                  <c:v>14.435841605789765</c:v>
                </c:pt>
                <c:pt idx="29">
                  <c:v>11.631324135870774</c:v>
                </c:pt>
                <c:pt idx="30">
                  <c:v>9.3054097702575618</c:v>
                </c:pt>
                <c:pt idx="31">
                  <c:v>7.4006498319155876</c:v>
                </c:pt>
                <c:pt idx="32">
                  <c:v>5.8521309966536927</c:v>
                </c:pt>
                <c:pt idx="33">
                  <c:v>4.594311166107035</c:v>
                </c:pt>
                <c:pt idx="34">
                  <c:v>3.5865780015332285</c:v>
                </c:pt>
                <c:pt idx="35">
                  <c:v>2.7737468972153403</c:v>
                </c:pt>
                <c:pt idx="36">
                  <c:v>2.1280542088206249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31-47DA-BEBF-ABD676D103C5}"/>
            </c:ext>
          </c:extLst>
        </c:ser>
        <c:ser>
          <c:idx val="2"/>
          <c:order val="2"/>
          <c:tx>
            <c:strRef>
              <c:f>'S100'!$A$278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'S100'!$B$278:$AL$278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31-47DA-BEBF-ABD676D103C5}"/>
            </c:ext>
          </c:extLst>
        </c:ser>
        <c:ser>
          <c:idx val="3"/>
          <c:order val="3"/>
          <c:tx>
            <c:strRef>
              <c:f>'S100'!$A$279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'S100'!$B$279:$AL$279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9.1829302433119508</c:v>
                </c:pt>
                <c:pt idx="11">
                  <c:v>10.552692736002532</c:v>
                </c:pt>
                <c:pt idx="12">
                  <c:v>11.603469992065437</c:v>
                </c:pt>
                <c:pt idx="13">
                  <c:v>12.385009326550003</c:v>
                </c:pt>
                <c:pt idx="14">
                  <c:v>12.635393994227506</c:v>
                </c:pt>
                <c:pt idx="15">
                  <c:v>12.410828805275623</c:v>
                </c:pt>
                <c:pt idx="16">
                  <c:v>12.020397787963148</c:v>
                </c:pt>
                <c:pt idx="17">
                  <c:v>11.377250593939376</c:v>
                </c:pt>
                <c:pt idx="18">
                  <c:v>10.586847829420007</c:v>
                </c:pt>
                <c:pt idx="19">
                  <c:v>9.7765563048819946</c:v>
                </c:pt>
                <c:pt idx="20">
                  <c:v>8.946616601109536</c:v>
                </c:pt>
                <c:pt idx="21">
                  <c:v>8.0997920999920048</c:v>
                </c:pt>
                <c:pt idx="22">
                  <c:v>7.2395115758587885</c:v>
                </c:pt>
                <c:pt idx="23">
                  <c:v>6.3833657182664894</c:v>
                </c:pt>
                <c:pt idx="24">
                  <c:v>5.5530959485588332</c:v>
                </c:pt>
                <c:pt idx="25">
                  <c:v>4.7607986544076253</c:v>
                </c:pt>
                <c:pt idx="26">
                  <c:v>4.0248566345805985</c:v>
                </c:pt>
                <c:pt idx="27">
                  <c:v>3.3546323993580209</c:v>
                </c:pt>
                <c:pt idx="28">
                  <c:v>2.7597638707346097</c:v>
                </c:pt>
                <c:pt idx="29">
                  <c:v>2.2429073706305735</c:v>
                </c:pt>
                <c:pt idx="30">
                  <c:v>1.8036647949235642</c:v>
                </c:pt>
                <c:pt idx="31">
                  <c:v>1.4358902265199303</c:v>
                </c:pt>
                <c:pt idx="32">
                  <c:v>1.1309472893849513</c:v>
                </c:pt>
                <c:pt idx="33">
                  <c:v>0.88196148788219308</c:v>
                </c:pt>
                <c:pt idx="34">
                  <c:v>0.68333327800719457</c:v>
                </c:pt>
                <c:pt idx="35">
                  <c:v>0.52625154595313595</c:v>
                </c:pt>
                <c:pt idx="36">
                  <c:v>0.40566322524481463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31-47DA-BEBF-ABD676D103C5}"/>
            </c:ext>
          </c:extLst>
        </c:ser>
        <c:ser>
          <c:idx val="4"/>
          <c:order val="4"/>
          <c:tx>
            <c:strRef>
              <c:f>'S100'!$A$280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'S100'!$B$280:$AL$280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10.314340028744379</c:v>
                </c:pt>
                <c:pt idx="11">
                  <c:v>11.664478209488141</c:v>
                </c:pt>
                <c:pt idx="12">
                  <c:v>13.406594541501251</c:v>
                </c:pt>
                <c:pt idx="13">
                  <c:v>15.709332031982107</c:v>
                </c:pt>
                <c:pt idx="14">
                  <c:v>18.084217773261962</c:v>
                </c:pt>
                <c:pt idx="15">
                  <c:v>20.502931993178983</c:v>
                </c:pt>
                <c:pt idx="16">
                  <c:v>22.026774576139768</c:v>
                </c:pt>
                <c:pt idx="17">
                  <c:v>22.24018143403049</c:v>
                </c:pt>
                <c:pt idx="18">
                  <c:v>21.473502965202901</c:v>
                </c:pt>
                <c:pt idx="19">
                  <c:v>20.471840761590116</c:v>
                </c:pt>
                <c:pt idx="20">
                  <c:v>19.240947830699351</c:v>
                </c:pt>
                <c:pt idx="21">
                  <c:v>17.773485273038766</c:v>
                </c:pt>
                <c:pt idx="22">
                  <c:v>16.308007172954564</c:v>
                </c:pt>
                <c:pt idx="23">
                  <c:v>14.856191677144988</c:v>
                </c:pt>
                <c:pt idx="24">
                  <c:v>13.397150936929146</c:v>
                </c:pt>
                <c:pt idx="25">
                  <c:v>11.944613569326107</c:v>
                </c:pt>
                <c:pt idx="26">
                  <c:v>10.516385610873998</c:v>
                </c:pt>
                <c:pt idx="27">
                  <c:v>9.1449459909763249</c:v>
                </c:pt>
                <c:pt idx="28">
                  <c:v>7.8453329336975512</c:v>
                </c:pt>
                <c:pt idx="29">
                  <c:v>6.6324028035684863</c:v>
                </c:pt>
                <c:pt idx="30">
                  <c:v>5.5234842392632002</c:v>
                </c:pt>
                <c:pt idx="31">
                  <c:v>4.5351193027198891</c:v>
                </c:pt>
                <c:pt idx="32">
                  <c:v>3.6781423114705785</c:v>
                </c:pt>
                <c:pt idx="33">
                  <c:v>2.9528045739169011</c:v>
                </c:pt>
                <c:pt idx="34">
                  <c:v>2.3505166231194958</c:v>
                </c:pt>
                <c:pt idx="35">
                  <c:v>1.8610171107019142</c:v>
                </c:pt>
                <c:pt idx="36">
                  <c:v>1.4658516801462329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31-47DA-BEBF-ABD676D103C5}"/>
            </c:ext>
          </c:extLst>
        </c:ser>
        <c:ser>
          <c:idx val="5"/>
          <c:order val="5"/>
          <c:tx>
            <c:strRef>
              <c:f>'S100'!$A$281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'S100'!$B$281:$AL$281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7.7906251195975988</c:v>
                </c:pt>
                <c:pt idx="11">
                  <c:v>9.9811077993226931</c:v>
                </c:pt>
                <c:pt idx="12">
                  <c:v>11.900136614316068</c:v>
                </c:pt>
                <c:pt idx="13">
                  <c:v>11.640824686086095</c:v>
                </c:pt>
                <c:pt idx="14">
                  <c:v>11.089497802530143</c:v>
                </c:pt>
                <c:pt idx="15">
                  <c:v>10.344829439527503</c:v>
                </c:pt>
                <c:pt idx="16">
                  <c:v>9.6439606463506369</c:v>
                </c:pt>
                <c:pt idx="17">
                  <c:v>8.9454950559512767</c:v>
                </c:pt>
                <c:pt idx="18">
                  <c:v>8.2539035269875054</c:v>
                </c:pt>
                <c:pt idx="19">
                  <c:v>7.5593434786480449</c:v>
                </c:pt>
                <c:pt idx="20">
                  <c:v>6.8482811791519058</c:v>
                </c:pt>
                <c:pt idx="21">
                  <c:v>6.1205452497373756</c:v>
                </c:pt>
                <c:pt idx="22">
                  <c:v>5.3981612302279069</c:v>
                </c:pt>
                <c:pt idx="23">
                  <c:v>4.6854329352971336</c:v>
                </c:pt>
                <c:pt idx="24">
                  <c:v>4.0033197839814907</c:v>
                </c:pt>
                <c:pt idx="25">
                  <c:v>3.3586699132141238</c:v>
                </c:pt>
                <c:pt idx="26">
                  <c:v>2.7794287899850811</c:v>
                </c:pt>
                <c:pt idx="27">
                  <c:v>2.2691928269586548</c:v>
                </c:pt>
                <c:pt idx="28">
                  <c:v>1.8245945101678664</c:v>
                </c:pt>
                <c:pt idx="29">
                  <c:v>1.4469323353260768</c:v>
                </c:pt>
                <c:pt idx="30">
                  <c:v>1.1303300831789522</c:v>
                </c:pt>
                <c:pt idx="31">
                  <c:v>0.87665088537286662</c:v>
                </c:pt>
                <c:pt idx="32">
                  <c:v>0.67580502458854075</c:v>
                </c:pt>
                <c:pt idx="33">
                  <c:v>0.51465132381107448</c:v>
                </c:pt>
                <c:pt idx="34">
                  <c:v>0.38300136459537942</c:v>
                </c:pt>
                <c:pt idx="35">
                  <c:v>0.27798309047562941</c:v>
                </c:pt>
                <c:pt idx="36">
                  <c:v>0.20006969822550003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31-47DA-BEBF-ABD676D103C5}"/>
            </c:ext>
          </c:extLst>
        </c:ser>
        <c:ser>
          <c:idx val="6"/>
          <c:order val="6"/>
          <c:tx>
            <c:strRef>
              <c:f>'S100'!$A$282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'S100'!$B$282:$AL$282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4.5015284297189879</c:v>
                </c:pt>
                <c:pt idx="13">
                  <c:v>6.104939526157076</c:v>
                </c:pt>
                <c:pt idx="14">
                  <c:v>8.0884084014401925</c:v>
                </c:pt>
                <c:pt idx="15">
                  <c:v>8.4843069941668521</c:v>
                </c:pt>
                <c:pt idx="16">
                  <c:v>8.8329722426012705</c:v>
                </c:pt>
                <c:pt idx="17">
                  <c:v>9.1807398806183187</c:v>
                </c:pt>
                <c:pt idx="18">
                  <c:v>9.5138665299389054</c:v>
                </c:pt>
                <c:pt idx="19">
                  <c:v>9.3092750673732141</c:v>
                </c:pt>
                <c:pt idx="20">
                  <c:v>9.101842171370679</c:v>
                </c:pt>
                <c:pt idx="21">
                  <c:v>8.4176280854443739</c:v>
                </c:pt>
                <c:pt idx="22">
                  <c:v>7.7457148057185607</c:v>
                </c:pt>
                <c:pt idx="23">
                  <c:v>7.0674230818902393</c:v>
                </c:pt>
                <c:pt idx="24">
                  <c:v>6.401925113547648</c:v>
                </c:pt>
                <c:pt idx="25">
                  <c:v>5.738806469738627</c:v>
                </c:pt>
                <c:pt idx="26">
                  <c:v>5.0870890879432267</c:v>
                </c:pt>
                <c:pt idx="27">
                  <c:v>4.4513322960076822</c:v>
                </c:pt>
                <c:pt idx="28">
                  <c:v>3.8443530894601472</c:v>
                </c:pt>
                <c:pt idx="29">
                  <c:v>3.2760075596354308</c:v>
                </c:pt>
                <c:pt idx="30">
                  <c:v>2.7524168106692124</c:v>
                </c:pt>
                <c:pt idx="31">
                  <c:v>2.2821145617777927</c:v>
                </c:pt>
                <c:pt idx="32">
                  <c:v>1.8643088529300793</c:v>
                </c:pt>
                <c:pt idx="33">
                  <c:v>1.5056655713371869</c:v>
                </c:pt>
                <c:pt idx="34">
                  <c:v>1.2020097154844884</c:v>
                </c:pt>
                <c:pt idx="35">
                  <c:v>0.95149770049270266</c:v>
                </c:pt>
                <c:pt idx="36">
                  <c:v>0.73771473055266412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31-47DA-BEBF-ABD676D103C5}"/>
            </c:ext>
          </c:extLst>
        </c:ser>
        <c:ser>
          <c:idx val="7"/>
          <c:order val="7"/>
          <c:tx>
            <c:strRef>
              <c:f>'S100'!$A$283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'S100'!$B$283:$AL$283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B31-47DA-BEBF-ABD676D103C5}"/>
            </c:ext>
          </c:extLst>
        </c:ser>
        <c:ser>
          <c:idx val="8"/>
          <c:order val="8"/>
          <c:tx>
            <c:strRef>
              <c:f>'S100'!$A$284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'S100'!$B$284:$AL$284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31-47DA-BEBF-ABD676D103C5}"/>
            </c:ext>
          </c:extLst>
        </c:ser>
        <c:ser>
          <c:idx val="9"/>
          <c:order val="9"/>
          <c:tx>
            <c:strRef>
              <c:f>'S100'!$A$285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'S100'!$B$285:$AL$285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31-47DA-BEBF-ABD676D10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Energy Demand [TWh]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905381944444432E-2"/>
          <c:y val="0.11578364197530865"/>
          <c:w val="0.89466059027777778"/>
          <c:h val="0.72306820987654319"/>
        </c:manualLayout>
      </c:layout>
      <c:areaChart>
        <c:grouping val="stacked"/>
        <c:varyColors val="0"/>
        <c:ser>
          <c:idx val="0"/>
          <c:order val="0"/>
          <c:tx>
            <c:strRef>
              <c:f>'S100'!$A$312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'S100'!$H$312:$AL$312</c:f>
              <c:numCache>
                <c:formatCode>0</c:formatCode>
                <c:ptCount val="31"/>
                <c:pt idx="0">
                  <c:v>61.197623794676645</c:v>
                </c:pt>
                <c:pt idx="1">
                  <c:v>56.720031963794284</c:v>
                </c:pt>
                <c:pt idx="2">
                  <c:v>52.656572009095768</c:v>
                </c:pt>
                <c:pt idx="3">
                  <c:v>49.347786246546193</c:v>
                </c:pt>
                <c:pt idx="4">
                  <c:v>46.6126746482255</c:v>
                </c:pt>
                <c:pt idx="5">
                  <c:v>43.934236876865803</c:v>
                </c:pt>
                <c:pt idx="6">
                  <c:v>41.36155213809667</c:v>
                </c:pt>
                <c:pt idx="7">
                  <c:v>38.946671262899841</c:v>
                </c:pt>
                <c:pt idx="8">
                  <c:v>36.474428989296008</c:v>
                </c:pt>
                <c:pt idx="9">
                  <c:v>33.866173564205553</c:v>
                </c:pt>
                <c:pt idx="10">
                  <c:v>31.141342787809592</c:v>
                </c:pt>
                <c:pt idx="11">
                  <c:v>28.323200754275174</c:v>
                </c:pt>
                <c:pt idx="12">
                  <c:v>25.406895284036938</c:v>
                </c:pt>
                <c:pt idx="13">
                  <c:v>22.479055990580264</c:v>
                </c:pt>
                <c:pt idx="14">
                  <c:v>19.753119938771235</c:v>
                </c:pt>
                <c:pt idx="15">
                  <c:v>17.272932093411299</c:v>
                </c:pt>
                <c:pt idx="16">
                  <c:v>15.020319141155223</c:v>
                </c:pt>
                <c:pt idx="17">
                  <c:v>12.96191543470581</c:v>
                </c:pt>
                <c:pt idx="18">
                  <c:v>11.124080379908863</c:v>
                </c:pt>
                <c:pt idx="19">
                  <c:v>9.4801485538365018</c:v>
                </c:pt>
                <c:pt idx="20">
                  <c:v>7.9978474778255277</c:v>
                </c:pt>
                <c:pt idx="21">
                  <c:v>6.672582476160354</c:v>
                </c:pt>
                <c:pt idx="22">
                  <c:v>5.5147673987978587</c:v>
                </c:pt>
                <c:pt idx="23">
                  <c:v>4.5158649391342056</c:v>
                </c:pt>
                <c:pt idx="24">
                  <c:v>3.6736714954138598</c:v>
                </c:pt>
                <c:pt idx="25">
                  <c:v>2.9750393848819576</c:v>
                </c:pt>
                <c:pt idx="26">
                  <c:v>2.3987423256632106</c:v>
                </c:pt>
                <c:pt idx="27">
                  <c:v>1.9163158839129542</c:v>
                </c:pt>
                <c:pt idx="28">
                  <c:v>1.5308453757695073</c:v>
                </c:pt>
                <c:pt idx="29">
                  <c:v>1.2150692936126755</c:v>
                </c:pt>
                <c:pt idx="30">
                  <c:v>0.96002866402485876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B6-4A15-BA21-9A9378CCC14F}"/>
            </c:ext>
          </c:extLst>
        </c:ser>
        <c:ser>
          <c:idx val="1"/>
          <c:order val="1"/>
          <c:tx>
            <c:strRef>
              <c:f>'S100'!$A$313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'S100'!$H$313:$AL$313</c:f>
              <c:numCache>
                <c:formatCode>0</c:formatCode>
                <c:ptCount val="31"/>
                <c:pt idx="0">
                  <c:v>52.278843882690396</c:v>
                </c:pt>
                <c:pt idx="1">
                  <c:v>49.71488840560113</c:v>
                </c:pt>
                <c:pt idx="2">
                  <c:v>46.996912599596847</c:v>
                </c:pt>
                <c:pt idx="3">
                  <c:v>44.639536246359285</c:v>
                </c:pt>
                <c:pt idx="4">
                  <c:v>42.280650001887132</c:v>
                </c:pt>
                <c:pt idx="5">
                  <c:v>40.009896314657965</c:v>
                </c:pt>
                <c:pt idx="6">
                  <c:v>37.436561629831928</c:v>
                </c:pt>
                <c:pt idx="7">
                  <c:v>34.736980959643986</c:v>
                </c:pt>
                <c:pt idx="8">
                  <c:v>31.920387965636749</c:v>
                </c:pt>
                <c:pt idx="9">
                  <c:v>29.156032243440684</c:v>
                </c:pt>
                <c:pt idx="10">
                  <c:v>26.325635538216744</c:v>
                </c:pt>
                <c:pt idx="11">
                  <c:v>23.605017605185832</c:v>
                </c:pt>
                <c:pt idx="12">
                  <c:v>20.862247904191694</c:v>
                </c:pt>
                <c:pt idx="13">
                  <c:v>18.249294929035528</c:v>
                </c:pt>
                <c:pt idx="14">
                  <c:v>15.765003150006809</c:v>
                </c:pt>
                <c:pt idx="15">
                  <c:v>13.543046734780294</c:v>
                </c:pt>
                <c:pt idx="16">
                  <c:v>11.565235159507221</c:v>
                </c:pt>
                <c:pt idx="17">
                  <c:v>9.8085312789686281</c:v>
                </c:pt>
                <c:pt idx="18">
                  <c:v>8.2550829351741939</c:v>
                </c:pt>
                <c:pt idx="19">
                  <c:v>6.8976756530434269</c:v>
                </c:pt>
                <c:pt idx="20">
                  <c:v>5.7206877409242827</c:v>
                </c:pt>
                <c:pt idx="21">
                  <c:v>4.7028355057969113</c:v>
                </c:pt>
                <c:pt idx="22">
                  <c:v>3.8254980255342872</c:v>
                </c:pt>
                <c:pt idx="23">
                  <c:v>3.0823008960057545</c:v>
                </c:pt>
                <c:pt idx="24">
                  <c:v>2.4659335891182539</c:v>
                </c:pt>
                <c:pt idx="25">
                  <c:v>1.961172205457631</c:v>
                </c:pt>
                <c:pt idx="26">
                  <c:v>1.5508147141132285</c:v>
                </c:pt>
                <c:pt idx="27">
                  <c:v>1.217492459018364</c:v>
                </c:pt>
                <c:pt idx="28">
                  <c:v>0.95044317040630533</c:v>
                </c:pt>
                <c:pt idx="29">
                  <c:v>0.73504292776206515</c:v>
                </c:pt>
                <c:pt idx="30">
                  <c:v>0.56393436533746544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B6-4A15-BA21-9A9378CCC14F}"/>
            </c:ext>
          </c:extLst>
        </c:ser>
        <c:ser>
          <c:idx val="2"/>
          <c:order val="2"/>
          <c:tx>
            <c:strRef>
              <c:f>'S100'!$A$314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'S100'!$H$314:$AL$314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B6-4A15-BA21-9A9378CCC14F}"/>
            </c:ext>
          </c:extLst>
        </c:ser>
        <c:ser>
          <c:idx val="3"/>
          <c:order val="3"/>
          <c:tx>
            <c:strRef>
              <c:f>'S100'!$A$315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'S100'!$H$315:$AL$315</c:f>
              <c:numCache>
                <c:formatCode>0</c:formatCode>
                <c:ptCount val="31"/>
                <c:pt idx="0">
                  <c:v>0.75008424020093711</c:v>
                </c:pt>
                <c:pt idx="1">
                  <c:v>1.0752406933302083</c:v>
                </c:pt>
                <c:pt idx="2">
                  <c:v>1.4085724725646001</c:v>
                </c:pt>
                <c:pt idx="3">
                  <c:v>1.9607310825835216</c:v>
                </c:pt>
                <c:pt idx="4">
                  <c:v>2.4483987761230486</c:v>
                </c:pt>
                <c:pt idx="5">
                  <c:v>2.8136117007366757</c:v>
                </c:pt>
                <c:pt idx="6">
                  <c:v>3.0937751866344474</c:v>
                </c:pt>
                <c:pt idx="7">
                  <c:v>3.3021531116913949</c:v>
                </c:pt>
                <c:pt idx="8">
                  <c:v>3.3689119237109089</c:v>
                </c:pt>
                <c:pt idx="9">
                  <c:v>3.3090372302066133</c:v>
                </c:pt>
                <c:pt idx="10">
                  <c:v>3.2049385602156737</c:v>
                </c:pt>
                <c:pt idx="11">
                  <c:v>3.0334594396090857</c:v>
                </c:pt>
                <c:pt idx="12">
                  <c:v>2.8227183025191094</c:v>
                </c:pt>
                <c:pt idx="13">
                  <c:v>2.6066743247891617</c:v>
                </c:pt>
                <c:pt idx="14">
                  <c:v>2.3853916512708309</c:v>
                </c:pt>
                <c:pt idx="15">
                  <c:v>2.1596070686603683</c:v>
                </c:pt>
                <c:pt idx="16">
                  <c:v>1.9302347739133492</c:v>
                </c:pt>
                <c:pt idx="17">
                  <c:v>1.7019648846328028</c:v>
                </c:pt>
                <c:pt idx="18">
                  <c:v>1.4805942072844993</c:v>
                </c:pt>
                <c:pt idx="19">
                  <c:v>1.2693479412314332</c:v>
                </c:pt>
                <c:pt idx="20">
                  <c:v>1.0731274001950522</c:v>
                </c:pt>
                <c:pt idx="21">
                  <c:v>0.89442886347883255</c:v>
                </c:pt>
                <c:pt idx="22">
                  <c:v>0.73582204203461532</c:v>
                </c:pt>
                <c:pt idx="23">
                  <c:v>0.59801517769437673</c:v>
                </c:pt>
                <c:pt idx="24">
                  <c:v>0.48090212594649523</c:v>
                </c:pt>
                <c:pt idx="25">
                  <c:v>0.38284423164587644</c:v>
                </c:pt>
                <c:pt idx="26">
                  <c:v>0.30153882103226265</c:v>
                </c:pt>
                <c:pt idx="27">
                  <c:v>0.23515298170658969</c:v>
                </c:pt>
                <c:pt idx="28">
                  <c:v>0.18219373524866822</c:v>
                </c:pt>
                <c:pt idx="29">
                  <c:v>0.1403118184397549</c:v>
                </c:pt>
                <c:pt idx="30">
                  <c:v>0.10815995743089872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B6-4A15-BA21-9A9378CCC14F}"/>
            </c:ext>
          </c:extLst>
        </c:ser>
        <c:ser>
          <c:idx val="4"/>
          <c:order val="4"/>
          <c:tx>
            <c:strRef>
              <c:f>'S100'!$A$316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'S100'!$H$316:$AL$316</c:f>
              <c:numCache>
                <c:formatCode>0</c:formatCode>
                <c:ptCount val="31"/>
                <c:pt idx="0">
                  <c:v>1.0953268840444292</c:v>
                </c:pt>
                <c:pt idx="1">
                  <c:v>1.6487651943777919</c:v>
                </c:pt>
                <c:pt idx="2">
                  <c:v>2.2366565725860421</c:v>
                </c:pt>
                <c:pt idx="3">
                  <c:v>2.4400888524335054</c:v>
                </c:pt>
                <c:pt idx="4">
                  <c:v>2.6742426427136454</c:v>
                </c:pt>
                <c:pt idx="5">
                  <c:v>3.024021933065649</c:v>
                </c:pt>
                <c:pt idx="6">
                  <c:v>3.4752834517004954</c:v>
                </c:pt>
                <c:pt idx="7">
                  <c:v>4.0716703420957803</c:v>
                </c:pt>
                <c:pt idx="8">
                  <c:v>4.6866128483885063</c:v>
                </c:pt>
                <c:pt idx="9">
                  <c:v>5.3127585263705575</c:v>
                </c:pt>
                <c:pt idx="10">
                  <c:v>5.7070374575078846</c:v>
                </c:pt>
                <c:pt idx="11">
                  <c:v>5.7619365777387754</c:v>
                </c:pt>
                <c:pt idx="12">
                  <c:v>5.5630821928180705</c:v>
                </c:pt>
                <c:pt idx="13">
                  <c:v>5.3033862398964393</c:v>
                </c:pt>
                <c:pt idx="14">
                  <c:v>4.9843576391344051</c:v>
                </c:pt>
                <c:pt idx="15">
                  <c:v>4.6041184939802333</c:v>
                </c:pt>
                <c:pt idx="16">
                  <c:v>4.2244004157373656</c:v>
                </c:pt>
                <c:pt idx="17">
                  <c:v>3.8482311274128347</c:v>
                </c:pt>
                <c:pt idx="18">
                  <c:v>3.4702040847830209</c:v>
                </c:pt>
                <c:pt idx="19">
                  <c:v>3.0938805018642892</c:v>
                </c:pt>
                <c:pt idx="20">
                  <c:v>2.7238724893156072</c:v>
                </c:pt>
                <c:pt idx="21">
                  <c:v>2.3685951371626142</c:v>
                </c:pt>
                <c:pt idx="22">
                  <c:v>2.0319421998149925</c:v>
                </c:pt>
                <c:pt idx="23">
                  <c:v>1.7177575629735167</c:v>
                </c:pt>
                <c:pt idx="24">
                  <c:v>1.430524026620305</c:v>
                </c:pt>
                <c:pt idx="25">
                  <c:v>1.1745246178520328</c:v>
                </c:pt>
                <c:pt idx="26">
                  <c:v>0.95256427325452642</c:v>
                </c:pt>
                <c:pt idx="27">
                  <c:v>0.76470651959798919</c:v>
                </c:pt>
                <c:pt idx="28">
                  <c:v>0.60872207099280151</c:v>
                </c:pt>
                <c:pt idx="29">
                  <c:v>0.48195145032714221</c:v>
                </c:pt>
                <c:pt idx="30">
                  <c:v>0.37961291049676954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B6-4A15-BA21-9A9378CCC14F}"/>
            </c:ext>
          </c:extLst>
        </c:ser>
        <c:ser>
          <c:idx val="5"/>
          <c:order val="5"/>
          <c:tx>
            <c:strRef>
              <c:f>'S100'!$A$317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'S100'!$H$317:$AL$317</c:f>
              <c:numCache>
                <c:formatCode>0</c:formatCode>
                <c:ptCount val="31"/>
                <c:pt idx="0">
                  <c:v>0.48647256679340833</c:v>
                </c:pt>
                <c:pt idx="1">
                  <c:v>0.81353339691316262</c:v>
                </c:pt>
                <c:pt idx="2">
                  <c:v>1.1293434848674888</c:v>
                </c:pt>
                <c:pt idx="3">
                  <c:v>1.6034378898368729</c:v>
                </c:pt>
                <c:pt idx="4">
                  <c:v>2.0645156566933638</c:v>
                </c:pt>
                <c:pt idx="5">
                  <c:v>2.6449935668205136</c:v>
                </c:pt>
                <c:pt idx="6">
                  <c:v>3.1535362027937577</c:v>
                </c:pt>
                <c:pt idx="7">
                  <c:v>3.0848185418128149</c:v>
                </c:pt>
                <c:pt idx="8">
                  <c:v>2.9387169176704879</c:v>
                </c:pt>
                <c:pt idx="9">
                  <c:v>2.7413798014747877</c:v>
                </c:pt>
                <c:pt idx="10">
                  <c:v>2.5556495712829181</c:v>
                </c:pt>
                <c:pt idx="11">
                  <c:v>2.3705561898270884</c:v>
                </c:pt>
                <c:pt idx="12">
                  <c:v>2.1872844346516893</c:v>
                </c:pt>
                <c:pt idx="13">
                  <c:v>2.0032260218417317</c:v>
                </c:pt>
                <c:pt idx="14">
                  <c:v>1.8147945124752556</c:v>
                </c:pt>
                <c:pt idx="15">
                  <c:v>1.6219444911804044</c:v>
                </c:pt>
                <c:pt idx="16">
                  <c:v>1.4305127260103958</c:v>
                </c:pt>
                <c:pt idx="17">
                  <c:v>1.2416397278537403</c:v>
                </c:pt>
                <c:pt idx="18">
                  <c:v>1.0608797427550951</c:v>
                </c:pt>
                <c:pt idx="19">
                  <c:v>0.89004752700174272</c:v>
                </c:pt>
                <c:pt idx="20">
                  <c:v>0.73654862934604648</c:v>
                </c:pt>
                <c:pt idx="21">
                  <c:v>0.60133609914404351</c:v>
                </c:pt>
                <c:pt idx="22">
                  <c:v>0.48351754519448464</c:v>
                </c:pt>
                <c:pt idx="23">
                  <c:v>0.38343706886141038</c:v>
                </c:pt>
                <c:pt idx="24">
                  <c:v>0.29953747204242237</c:v>
                </c:pt>
                <c:pt idx="25">
                  <c:v>0.23231248462380966</c:v>
                </c:pt>
                <c:pt idx="26">
                  <c:v>0.17908833151596329</c:v>
                </c:pt>
                <c:pt idx="27">
                  <c:v>0.13638260080993475</c:v>
                </c:pt>
                <c:pt idx="28">
                  <c:v>0.10149536161777552</c:v>
                </c:pt>
                <c:pt idx="29">
                  <c:v>7.3665518976041774E-2</c:v>
                </c:pt>
                <c:pt idx="30">
                  <c:v>5.30184700297575E-2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B6-4A15-BA21-9A9378CCC14F}"/>
            </c:ext>
          </c:extLst>
        </c:ser>
        <c:ser>
          <c:idx val="6"/>
          <c:order val="6"/>
          <c:tx>
            <c:strRef>
              <c:f>'S100'!$A$318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'S100'!$H$318:$AL$318</c:f>
              <c:numCache>
                <c:formatCode>0</c:formatCode>
                <c:ptCount val="31"/>
                <c:pt idx="0">
                  <c:v>0.12193215753630526</c:v>
                </c:pt>
                <c:pt idx="1">
                  <c:v>0.20632448468003045</c:v>
                </c:pt>
                <c:pt idx="2">
                  <c:v>0.25602817266849992</c:v>
                </c:pt>
                <c:pt idx="3">
                  <c:v>0.28918389141710954</c:v>
                </c:pt>
                <c:pt idx="4">
                  <c:v>0.64275691014558656</c:v>
                </c:pt>
                <c:pt idx="5">
                  <c:v>0.85042284935661683</c:v>
                </c:pt>
                <c:pt idx="6">
                  <c:v>1.1607297127549998</c:v>
                </c:pt>
                <c:pt idx="7">
                  <c:v>1.5741730421605507</c:v>
                </c:pt>
                <c:pt idx="8">
                  <c:v>2.0856151653883663</c:v>
                </c:pt>
                <c:pt idx="9">
                  <c:v>2.1876985503964241</c:v>
                </c:pt>
                <c:pt idx="10">
                  <c:v>2.2776027062806956</c:v>
                </c:pt>
                <c:pt idx="11">
                  <c:v>2.3672754112037682</c:v>
                </c:pt>
                <c:pt idx="12">
                  <c:v>2.4531729026922449</c:v>
                </c:pt>
                <c:pt idx="13">
                  <c:v>2.4004185119817043</c:v>
                </c:pt>
                <c:pt idx="14">
                  <c:v>2.3469314509640773</c:v>
                </c:pt>
                <c:pt idx="15">
                  <c:v>2.1705052366638515</c:v>
                </c:pt>
                <c:pt idx="16">
                  <c:v>1.9972508142273586</c:v>
                </c:pt>
                <c:pt idx="17">
                  <c:v>1.8223516949492231</c:v>
                </c:pt>
                <c:pt idx="18">
                  <c:v>1.6507514756695782</c:v>
                </c:pt>
                <c:pt idx="19">
                  <c:v>1.4797647708274233</c:v>
                </c:pt>
                <c:pt idx="20">
                  <c:v>1.3117179082607819</c:v>
                </c:pt>
                <c:pt idx="21">
                  <c:v>1.1477865213981535</c:v>
                </c:pt>
                <c:pt idx="22">
                  <c:v>0.99127550273772957</c:v>
                </c:pt>
                <c:pt idx="23">
                  <c:v>0.8447262686545377</c:v>
                </c:pt>
                <c:pt idx="24">
                  <c:v>0.70971716027339304</c:v>
                </c:pt>
                <c:pt idx="25">
                  <c:v>0.58844861720260211</c:v>
                </c:pt>
                <c:pt idx="26">
                  <c:v>0.48071643068201642</c:v>
                </c:pt>
                <c:pt idx="27">
                  <c:v>0.38823941543614893</c:v>
                </c:pt>
                <c:pt idx="28">
                  <c:v>0.30994103748671126</c:v>
                </c:pt>
                <c:pt idx="29">
                  <c:v>0.24534592412845926</c:v>
                </c:pt>
                <c:pt idx="30">
                  <c:v>0.19022148158308541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B6-4A15-BA21-9A9378CCC14F}"/>
            </c:ext>
          </c:extLst>
        </c:ser>
        <c:ser>
          <c:idx val="7"/>
          <c:order val="7"/>
          <c:tx>
            <c:strRef>
              <c:f>'S100'!$A$319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'S100'!$H$319:$AL$319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B6-4A15-BA21-9A9378CCC14F}"/>
            </c:ext>
          </c:extLst>
        </c:ser>
        <c:ser>
          <c:idx val="8"/>
          <c:order val="8"/>
          <c:tx>
            <c:strRef>
              <c:f>'S100'!$A$320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'S100'!$H$320:$AL$320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EB6-4A15-BA21-9A9378CCC14F}"/>
            </c:ext>
          </c:extLst>
        </c:ser>
        <c:ser>
          <c:idx val="9"/>
          <c:order val="9"/>
          <c:tx>
            <c:strRef>
              <c:f>'S100'!$A$321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'S100'!$H$321:$AL$321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EB6-4A15-BA21-9A9378CCC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Tailpipe CO</a:t>
                </a:r>
                <a:r>
                  <a:rPr lang="de-DE" b="1" baseline="-25000"/>
                  <a:t>2</a:t>
                </a:r>
                <a:r>
                  <a:rPr lang="de-DE" b="1"/>
                  <a:t> emissions [MT]</a:t>
                </a:r>
              </a:p>
            </c:rich>
          </c:tx>
          <c:overlay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440138888888888"/>
          <c:y val="0.23894266469503067"/>
          <c:w val="0.80207673611111108"/>
          <c:h val="0.58814975759596133"/>
        </c:manualLayout>
      </c:layout>
      <c:lineChart>
        <c:grouping val="standard"/>
        <c:varyColors val="0"/>
        <c:ser>
          <c:idx val="0"/>
          <c:order val="0"/>
          <c:tx>
            <c:strRef>
              <c:f>'S100'!$A$42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'S100'!$H$42:$AL$42</c:f>
              <c:numCache>
                <c:formatCode>0%</c:formatCode>
                <c:ptCount val="31"/>
                <c:pt idx="0">
                  <c:v>0.64844436183207677</c:v>
                </c:pt>
                <c:pt idx="1">
                  <c:v>0.62929898281053476</c:v>
                </c:pt>
                <c:pt idx="2">
                  <c:v>0.60774249973481143</c:v>
                </c:pt>
                <c:pt idx="3">
                  <c:v>0.58566073348836756</c:v>
                </c:pt>
                <c:pt idx="4">
                  <c:v>0.56371768257116139</c:v>
                </c:pt>
                <c:pt idx="5">
                  <c:v>0.54088218527295584</c:v>
                </c:pt>
                <c:pt idx="6">
                  <c:v>0.51773210631698185</c:v>
                </c:pt>
                <c:pt idx="7">
                  <c:v>0.49489781075750056</c:v>
                </c:pt>
                <c:pt idx="8">
                  <c:v>0.47048661115738027</c:v>
                </c:pt>
                <c:pt idx="9">
                  <c:v>0.44372591480120072</c:v>
                </c:pt>
                <c:pt idx="10">
                  <c:v>0.41477343124569255</c:v>
                </c:pt>
                <c:pt idx="11">
                  <c:v>0.38384588442722029</c:v>
                </c:pt>
                <c:pt idx="12">
                  <c:v>0.35105963332537465</c:v>
                </c:pt>
                <c:pt idx="13">
                  <c:v>0.31730464134755676</c:v>
                </c:pt>
                <c:pt idx="14">
                  <c:v>0.28510054383207739</c:v>
                </c:pt>
                <c:pt idx="15">
                  <c:v>0.25515596287705805</c:v>
                </c:pt>
                <c:pt idx="16">
                  <c:v>0.22747683792430759</c:v>
                </c:pt>
                <c:pt idx="17">
                  <c:v>0.20155398725585874</c:v>
                </c:pt>
                <c:pt idx="18">
                  <c:v>0.17809957162890674</c:v>
                </c:pt>
                <c:pt idx="19">
                  <c:v>0.15682506150408873</c:v>
                </c:pt>
                <c:pt idx="20">
                  <c:v>0.13724311066587672</c:v>
                </c:pt>
                <c:pt idx="21">
                  <c:v>0.11945571845265768</c:v>
                </c:pt>
                <c:pt idx="22">
                  <c:v>0.10376284095975134</c:v>
                </c:pt>
                <c:pt idx="23">
                  <c:v>9.0020397917195766E-2</c:v>
                </c:pt>
                <c:pt idx="24">
                  <c:v>7.8262018188541019E-2</c:v>
                </c:pt>
                <c:pt idx="25">
                  <c:v>6.8306905347883681E-2</c:v>
                </c:pt>
                <c:pt idx="26">
                  <c:v>5.9900417017327762E-2</c:v>
                </c:pt>
                <c:pt idx="27">
                  <c:v>5.2628580939909193E-2</c:v>
                </c:pt>
                <c:pt idx="28">
                  <c:v>4.6606635847075313E-2</c:v>
                </c:pt>
                <c:pt idx="29">
                  <c:v>4.154494815877486E-2</c:v>
                </c:pt>
                <c:pt idx="30">
                  <c:v>3.7312412272049046E-2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76-4B0B-8ECE-DC3D336B9704}"/>
            </c:ext>
          </c:extLst>
        </c:ser>
        <c:ser>
          <c:idx val="1"/>
          <c:order val="1"/>
          <c:tx>
            <c:strRef>
              <c:f>'S100'!$A$43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'S100'!$H$43:$AL$43</c:f>
              <c:numCache>
                <c:formatCode>0%</c:formatCode>
                <c:ptCount val="31"/>
                <c:pt idx="0">
                  <c:v>0.31065839056865269</c:v>
                </c:pt>
                <c:pt idx="1">
                  <c:v>0.3082096799735935</c:v>
                </c:pt>
                <c:pt idx="2">
                  <c:v>0.3036487504842928</c:v>
                </c:pt>
                <c:pt idx="3">
                  <c:v>0.29683780397602044</c:v>
                </c:pt>
                <c:pt idx="4">
                  <c:v>0.28680185782145728</c:v>
                </c:pt>
                <c:pt idx="5">
                  <c:v>0.27604591807606876</c:v>
                </c:pt>
                <c:pt idx="6">
                  <c:v>0.2628297409955011</c:v>
                </c:pt>
                <c:pt idx="7">
                  <c:v>0.24811206002594891</c:v>
                </c:pt>
                <c:pt idx="8">
                  <c:v>0.23195000546146893</c:v>
                </c:pt>
                <c:pt idx="9">
                  <c:v>0.2154024529613067</c:v>
                </c:pt>
                <c:pt idx="10">
                  <c:v>0.19795849264772311</c:v>
                </c:pt>
                <c:pt idx="11">
                  <c:v>0.18065944579521864</c:v>
                </c:pt>
                <c:pt idx="12">
                  <c:v>0.16294215688402502</c:v>
                </c:pt>
                <c:pt idx="13">
                  <c:v>0.14572458335661431</c:v>
                </c:pt>
                <c:pt idx="14">
                  <c:v>0.1289928538291947</c:v>
                </c:pt>
                <c:pt idx="15">
                  <c:v>0.11358736962577719</c:v>
                </c:pt>
                <c:pt idx="16">
                  <c:v>9.9521849463046652E-2</c:v>
                </c:pt>
                <c:pt idx="17">
                  <c:v>8.6781014832843714E-2</c:v>
                </c:pt>
                <c:pt idx="18">
                  <c:v>7.5222893774547758E-2</c:v>
                </c:pt>
                <c:pt idx="19">
                  <c:v>6.4877777519585483E-2</c:v>
                </c:pt>
                <c:pt idx="20">
                  <c:v>5.5762826446481589E-2</c:v>
                </c:pt>
                <c:pt idx="21">
                  <c:v>4.7742644704440076E-2</c:v>
                </c:pt>
                <c:pt idx="22">
                  <c:v>4.0614733750452603E-2</c:v>
                </c:pt>
                <c:pt idx="23">
                  <c:v>3.4369348184152305E-2</c:v>
                </c:pt>
                <c:pt idx="24">
                  <c:v>2.9049305701547335E-2</c:v>
                </c:pt>
                <c:pt idx="25">
                  <c:v>2.4572891900354391E-2</c:v>
                </c:pt>
                <c:pt idx="26">
                  <c:v>2.0803563613021193E-2</c:v>
                </c:pt>
                <c:pt idx="27">
                  <c:v>1.7580392798118575E-2</c:v>
                </c:pt>
                <c:pt idx="28">
                  <c:v>1.4908565699880355E-2</c:v>
                </c:pt>
                <c:pt idx="29">
                  <c:v>1.269058615000134E-2</c:v>
                </c:pt>
                <c:pt idx="30">
                  <c:v>1.0832191208527018E-2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76-4B0B-8ECE-DC3D336B9704}"/>
            </c:ext>
          </c:extLst>
        </c:ser>
        <c:ser>
          <c:idx val="2"/>
          <c:order val="2"/>
          <c:tx>
            <c:strRef>
              <c:f>'S100'!$A$44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'S100'!$H$44:$AL$44</c:f>
              <c:numCache>
                <c:formatCode>0%</c:formatCode>
                <c:ptCount val="31"/>
                <c:pt idx="0">
                  <c:v>6.3756858022365115E-3</c:v>
                </c:pt>
                <c:pt idx="1">
                  <c:v>1.3634655122082453E-2</c:v>
                </c:pt>
                <c:pt idx="2">
                  <c:v>2.3493484283972021E-2</c:v>
                </c:pt>
                <c:pt idx="3">
                  <c:v>3.4902086652636687E-2</c:v>
                </c:pt>
                <c:pt idx="4">
                  <c:v>4.823025827844047E-2</c:v>
                </c:pt>
                <c:pt idx="5">
                  <c:v>6.2784215369142471E-2</c:v>
                </c:pt>
                <c:pt idx="6">
                  <c:v>7.9169466169442482E-2</c:v>
                </c:pt>
                <c:pt idx="7">
                  <c:v>0.10014339661941832</c:v>
                </c:pt>
                <c:pt idx="8">
                  <c:v>0.12631051782740246</c:v>
                </c:pt>
                <c:pt idx="9">
                  <c:v>0.16029786447893329</c:v>
                </c:pt>
                <c:pt idx="10">
                  <c:v>0.20113855014287133</c:v>
                </c:pt>
                <c:pt idx="11">
                  <c:v>0.24986363919000099</c:v>
                </c:pt>
                <c:pt idx="12">
                  <c:v>0.30543483635242491</c:v>
                </c:pt>
                <c:pt idx="13">
                  <c:v>0.3638618500487143</c:v>
                </c:pt>
                <c:pt idx="14">
                  <c:v>0.42185220706088467</c:v>
                </c:pt>
                <c:pt idx="15">
                  <c:v>0.47854874684213144</c:v>
                </c:pt>
                <c:pt idx="16">
                  <c:v>0.53231696375378501</c:v>
                </c:pt>
                <c:pt idx="17">
                  <c:v>0.58337703297317445</c:v>
                </c:pt>
                <c:pt idx="18">
                  <c:v>0.63104627469381591</c:v>
                </c:pt>
                <c:pt idx="19">
                  <c:v>0.6753518898947396</c:v>
                </c:pt>
                <c:pt idx="20">
                  <c:v>0.71637697316862115</c:v>
                </c:pt>
                <c:pt idx="21">
                  <c:v>0.75390825458141064</c:v>
                </c:pt>
                <c:pt idx="22">
                  <c:v>0.78768946084677804</c:v>
                </c:pt>
                <c:pt idx="23">
                  <c:v>0.81772877834899449</c:v>
                </c:pt>
                <c:pt idx="24">
                  <c:v>0.8438759747348471</c:v>
                </c:pt>
                <c:pt idx="25">
                  <c:v>0.86627986866499218</c:v>
                </c:pt>
                <c:pt idx="26">
                  <c:v>0.88533612832393815</c:v>
                </c:pt>
                <c:pt idx="27">
                  <c:v>0.90164278359208483</c:v>
                </c:pt>
                <c:pt idx="28">
                  <c:v>0.91521256919772709</c:v>
                </c:pt>
                <c:pt idx="29">
                  <c:v>0.92652483322754553</c:v>
                </c:pt>
                <c:pt idx="30">
                  <c:v>0.93592663264989617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76-4B0B-8ECE-DC3D336B9704}"/>
            </c:ext>
          </c:extLst>
        </c:ser>
        <c:ser>
          <c:idx val="3"/>
          <c:order val="3"/>
          <c:tx>
            <c:strRef>
              <c:f>'S100'!$A$45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'S100'!$H$45:$AL$45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1.6650162592163648E-2</c:v>
                </c:pt>
                <c:pt idx="2">
                  <c:v>2.268755924303157E-2</c:v>
                </c:pt>
                <c:pt idx="3">
                  <c:v>3.2477200726208397E-2</c:v>
                </c:pt>
                <c:pt idx="4">
                  <c:v>4.1597553413171319E-2</c:v>
                </c:pt>
                <c:pt idx="5">
                  <c:v>4.907776060207597E-2</c:v>
                </c:pt>
                <c:pt idx="6">
                  <c:v>5.5614579232323907E-2</c:v>
                </c:pt>
                <c:pt idx="7">
                  <c:v>6.1272051311257389E-2</c:v>
                </c:pt>
                <c:pt idx="8">
                  <c:v>6.4493284454140487E-2</c:v>
                </c:pt>
                <c:pt idx="9">
                  <c:v>6.5227004898214758E-2</c:v>
                </c:pt>
                <c:pt idx="10">
                  <c:v>6.4941317484063649E-2</c:v>
                </c:pt>
                <c:pt idx="11">
                  <c:v>6.2910249892801223E-2</c:v>
                </c:pt>
                <c:pt idx="12">
                  <c:v>5.9755629921466429E-2</c:v>
                </c:pt>
                <c:pt idx="13">
                  <c:v>5.6241445392417586E-2</c:v>
                </c:pt>
                <c:pt idx="14">
                  <c:v>5.2396959194523723E-2</c:v>
                </c:pt>
                <c:pt idx="15">
                  <c:v>4.8259912355413263E-2</c:v>
                </c:pt>
                <c:pt idx="16">
                  <c:v>4.3868559799447669E-2</c:v>
                </c:pt>
                <c:pt idx="17">
                  <c:v>3.9372277960294334E-2</c:v>
                </c:pt>
                <c:pt idx="18">
                  <c:v>3.4875300940691349E-2</c:v>
                </c:pt>
                <c:pt idx="19">
                  <c:v>3.0475106287670032E-2</c:v>
                </c:pt>
                <c:pt idx="20">
                  <c:v>2.6309321016325955E-2</c:v>
                </c:pt>
                <c:pt idx="21">
                  <c:v>2.2442325590080438E-2</c:v>
                </c:pt>
                <c:pt idx="22">
                  <c:v>1.894541908148074E-2</c:v>
                </c:pt>
                <c:pt idx="23">
                  <c:v>1.5853893954318649E-2</c:v>
                </c:pt>
                <c:pt idx="24">
                  <c:v>1.3177148079382814E-2</c:v>
                </c:pt>
                <c:pt idx="25">
                  <c:v>1.0895658253426145E-2</c:v>
                </c:pt>
                <c:pt idx="26">
                  <c:v>8.9678692411245802E-3</c:v>
                </c:pt>
                <c:pt idx="27">
                  <c:v>7.3663029904621124E-3</c:v>
                </c:pt>
                <c:pt idx="28">
                  <c:v>6.0564933354310653E-3</c:v>
                </c:pt>
                <c:pt idx="29">
                  <c:v>4.9873763294998839E-3</c:v>
                </c:pt>
                <c:pt idx="30">
                  <c:v>4.1463010504988193E-3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76-4B0B-8ECE-DC3D336B9704}"/>
            </c:ext>
          </c:extLst>
        </c:ser>
        <c:ser>
          <c:idx val="4"/>
          <c:order val="4"/>
          <c:tx>
            <c:strRef>
              <c:f>'S100'!$A$46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'S100'!$H$46:$AL$46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1.7318635909092547E-2</c:v>
                </c:pt>
                <c:pt idx="2">
                  <c:v>2.4503115905431569E-2</c:v>
                </c:pt>
                <c:pt idx="3">
                  <c:v>2.7785841176524367E-2</c:v>
                </c:pt>
                <c:pt idx="4">
                  <c:v>3.1302896330209135E-2</c:v>
                </c:pt>
                <c:pt idx="5">
                  <c:v>3.617978420323037E-2</c:v>
                </c:pt>
                <c:pt idx="6">
                  <c:v>4.2345485867664109E-2</c:v>
                </c:pt>
                <c:pt idx="7">
                  <c:v>5.0354998741038964E-2</c:v>
                </c:pt>
                <c:pt idx="8">
                  <c:v>5.8804838243197724E-2</c:v>
                </c:pt>
                <c:pt idx="9">
                  <c:v>6.7606996614447246E-2</c:v>
                </c:pt>
                <c:pt idx="10">
                  <c:v>7.3827815453554199E-2</c:v>
                </c:pt>
                <c:pt idx="11">
                  <c:v>7.5953761984806606E-2</c:v>
                </c:pt>
                <c:pt idx="12">
                  <c:v>7.483117360979015E-2</c:v>
                </c:pt>
                <c:pt idx="13">
                  <c:v>7.2697860048377583E-2</c:v>
                </c:pt>
                <c:pt idx="14">
                  <c:v>6.9558424113640049E-2</c:v>
                </c:pt>
                <c:pt idx="15">
                  <c:v>6.5387376068261116E-2</c:v>
                </c:pt>
                <c:pt idx="16">
                  <c:v>6.0964770525459157E-2</c:v>
                </c:pt>
                <c:pt idx="17">
                  <c:v>5.6412450359727133E-2</c:v>
                </c:pt>
                <c:pt idx="18">
                  <c:v>5.1626383663696165E-2</c:v>
                </c:pt>
                <c:pt idx="19">
                  <c:v>4.6704800390386748E-2</c:v>
                </c:pt>
                <c:pt idx="20">
                  <c:v>4.1749941250390284E-2</c:v>
                </c:pt>
                <c:pt idx="21">
                  <c:v>3.6896605904733044E-2</c:v>
                </c:pt>
                <c:pt idx="22">
                  <c:v>3.2210065322082523E-2</c:v>
                </c:pt>
                <c:pt idx="23">
                  <c:v>2.7762366283175056E-2</c:v>
                </c:pt>
                <c:pt idx="24">
                  <c:v>2.3619748501837824E-2</c:v>
                </c:pt>
                <c:pt idx="25">
                  <c:v>1.9866609332949561E-2</c:v>
                </c:pt>
                <c:pt idx="26">
                  <c:v>1.6569930928108136E-2</c:v>
                </c:pt>
                <c:pt idx="27">
                  <c:v>1.3758027201092649E-2</c:v>
                </c:pt>
                <c:pt idx="28">
                  <c:v>1.138490126632298E-2</c:v>
                </c:pt>
                <c:pt idx="29">
                  <c:v>9.4219384021210356E-3</c:v>
                </c:pt>
                <c:pt idx="30">
                  <c:v>7.786517439234926E-3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76-4B0B-8ECE-DC3D336B9704}"/>
            </c:ext>
          </c:extLst>
        </c:ser>
        <c:ser>
          <c:idx val="5"/>
          <c:order val="5"/>
          <c:tx>
            <c:strRef>
              <c:f>'S100'!$A$47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'S100'!$H$47:$AL$47</c:f>
              <c:numCache>
                <c:formatCode>0%</c:formatCode>
                <c:ptCount val="31"/>
                <c:pt idx="0">
                  <c:v>3.7206919853404259E-3</c:v>
                </c:pt>
                <c:pt idx="1">
                  <c:v>6.5374366893314146E-3</c:v>
                </c:pt>
                <c:pt idx="2">
                  <c:v>9.5599106494187545E-3</c:v>
                </c:pt>
                <c:pt idx="3">
                  <c:v>1.4087006651435089E-2</c:v>
                </c:pt>
                <c:pt idx="4">
                  <c:v>1.8740886569531823E-2</c:v>
                </c:pt>
                <c:pt idx="5">
                  <c:v>2.4700602999781524E-2</c:v>
                </c:pt>
                <c:pt idx="6">
                  <c:v>3.0554552640495551E-2</c:v>
                </c:pt>
                <c:pt idx="7">
                  <c:v>3.1304743259953062E-2</c:v>
                </c:pt>
                <c:pt idx="8">
                  <c:v>3.1145807023059763E-2</c:v>
                </c:pt>
                <c:pt idx="9">
                  <c:v>3.0239152593059843E-2</c:v>
                </c:pt>
                <c:pt idx="10">
                  <c:v>2.9223857905269442E-2</c:v>
                </c:pt>
                <c:pt idx="11">
                  <c:v>2.7991676974396355E-2</c:v>
                </c:pt>
                <c:pt idx="12">
                  <c:v>2.6582203252958837E-2</c:v>
                </c:pt>
                <c:pt idx="13">
                  <c:v>2.4987525397864415E-2</c:v>
                </c:pt>
                <c:pt idx="14">
                  <c:v>2.3183173945173111E-2</c:v>
                </c:pt>
                <c:pt idx="15">
                  <c:v>2.1185466033528555E-2</c:v>
                </c:pt>
                <c:pt idx="16">
                  <c:v>1.9085950160421458E-2</c:v>
                </c:pt>
                <c:pt idx="17">
                  <c:v>1.6927035790633566E-2</c:v>
                </c:pt>
                <c:pt idx="18">
                  <c:v>1.4781272352270213E-2</c:v>
                </c:pt>
                <c:pt idx="19">
                  <c:v>1.2690146162657925E-2</c:v>
                </c:pt>
                <c:pt idx="20">
                  <c:v>1.0774048633276294E-2</c:v>
                </c:pt>
                <c:pt idx="21">
                  <c:v>9.056376364907576E-3</c:v>
                </c:pt>
                <c:pt idx="22">
                  <c:v>7.5309240643643581E-3</c:v>
                </c:pt>
                <c:pt idx="23">
                  <c:v>6.2114236043317866E-3</c:v>
                </c:pt>
                <c:pt idx="24">
                  <c:v>5.0830428752685038E-3</c:v>
                </c:pt>
                <c:pt idx="25">
                  <c:v>4.1674048657564721E-3</c:v>
                </c:pt>
                <c:pt idx="26">
                  <c:v>3.4360763183474466E-3</c:v>
                </c:pt>
                <c:pt idx="27">
                  <c:v>2.8361656252279058E-3</c:v>
                </c:pt>
                <c:pt idx="28">
                  <c:v>2.3273624186366448E-3</c:v>
                </c:pt>
                <c:pt idx="29">
                  <c:v>1.8973684477645051E-3</c:v>
                </c:pt>
                <c:pt idx="30">
                  <c:v>1.5641744082808351E-3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76-4B0B-8ECE-DC3D336B9704}"/>
            </c:ext>
          </c:extLst>
        </c:ser>
        <c:ser>
          <c:idx val="6"/>
          <c:order val="6"/>
          <c:tx>
            <c:strRef>
              <c:f>'S100'!$A$48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'S100'!$H$48:$AL$48</c:f>
              <c:numCache>
                <c:formatCode>0%</c:formatCode>
                <c:ptCount val="31"/>
                <c:pt idx="0">
                  <c:v>6.15659708793329E-4</c:v>
                </c:pt>
                <c:pt idx="1">
                  <c:v>1.091473700433982E-3</c:v>
                </c:pt>
                <c:pt idx="2">
                  <c:v>1.4411152395548037E-3</c:v>
                </c:pt>
                <c:pt idx="3">
                  <c:v>1.7102817399116588E-3</c:v>
                </c:pt>
                <c:pt idx="4">
                  <c:v>3.7673761847124435E-3</c:v>
                </c:pt>
                <c:pt idx="5">
                  <c:v>5.1280126032451695E-3</c:v>
                </c:pt>
                <c:pt idx="6">
                  <c:v>7.1294394483844992E-3</c:v>
                </c:pt>
                <c:pt idx="7">
                  <c:v>9.8120076155971091E-3</c:v>
                </c:pt>
                <c:pt idx="8">
                  <c:v>1.3176429261840683E-2</c:v>
                </c:pt>
                <c:pt idx="9">
                  <c:v>1.428916571871542E-2</c:v>
                </c:pt>
                <c:pt idx="10">
                  <c:v>1.5308009459117122E-2</c:v>
                </c:pt>
                <c:pt idx="11">
                  <c:v>1.6296730173641576E-2</c:v>
                </c:pt>
                <c:pt idx="12">
                  <c:v>1.7235278789296402E-2</c:v>
                </c:pt>
                <c:pt idx="13">
                  <c:v>1.7307435066388752E-2</c:v>
                </c:pt>
                <c:pt idx="14">
                  <c:v>1.7297242002557521E-2</c:v>
                </c:pt>
                <c:pt idx="15">
                  <c:v>1.6483053563615624E-2</c:v>
                </c:pt>
                <c:pt idx="16">
                  <c:v>1.5580656245384931E-2</c:v>
                </c:pt>
                <c:pt idx="17">
                  <c:v>1.4572548786962198E-2</c:v>
                </c:pt>
                <c:pt idx="18">
                  <c:v>1.3497730239556438E-2</c:v>
                </c:pt>
                <c:pt idx="19">
                  <c:v>1.2355851050245729E-2</c:v>
                </c:pt>
                <c:pt idx="20">
                  <c:v>1.117842339216385E-2</c:v>
                </c:pt>
                <c:pt idx="21">
                  <c:v>9.9836383235539262E-3</c:v>
                </c:pt>
                <c:pt idx="22">
                  <c:v>8.8027409348534515E-3</c:v>
                </c:pt>
                <c:pt idx="23">
                  <c:v>7.6667203099837489E-3</c:v>
                </c:pt>
                <c:pt idx="24">
                  <c:v>6.5928487401483628E-3</c:v>
                </c:pt>
                <c:pt idx="25">
                  <c:v>5.6104199572635403E-3</c:v>
                </c:pt>
                <c:pt idx="26">
                  <c:v>4.7220618700615424E-3</c:v>
                </c:pt>
                <c:pt idx="27">
                  <c:v>3.9501987086568088E-3</c:v>
                </c:pt>
                <c:pt idx="28">
                  <c:v>3.2829816582574428E-3</c:v>
                </c:pt>
                <c:pt idx="29">
                  <c:v>2.7266927098931553E-3</c:v>
                </c:pt>
                <c:pt idx="30">
                  <c:v>2.2376663263892465E-3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776-4B0B-8ECE-DC3D336B9704}"/>
            </c:ext>
          </c:extLst>
        </c:ser>
        <c:ser>
          <c:idx val="7"/>
          <c:order val="7"/>
          <c:tx>
            <c:strRef>
              <c:f>'S100'!$A$49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'S100'!$H$49:$AL$49</c:f>
              <c:numCache>
                <c:formatCode>0%</c:formatCode>
                <c:ptCount val="31"/>
                <c:pt idx="0">
                  <c:v>5.925771109865966E-4</c:v>
                </c:pt>
                <c:pt idx="1">
                  <c:v>5.6747728490272559E-4</c:v>
                </c:pt>
                <c:pt idx="2">
                  <c:v>5.4262993291480919E-4</c:v>
                </c:pt>
                <c:pt idx="3">
                  <c:v>5.3772963336561573E-4</c:v>
                </c:pt>
                <c:pt idx="4">
                  <c:v>4.9976948841802202E-4</c:v>
                </c:pt>
                <c:pt idx="5">
                  <c:v>4.6098063230489843E-4</c:v>
                </c:pt>
                <c:pt idx="6">
                  <c:v>4.2289826443486355E-4</c:v>
                </c:pt>
                <c:pt idx="7">
                  <c:v>3.8265849343630334E-4</c:v>
                </c:pt>
                <c:pt idx="8">
                  <c:v>3.4289323206067752E-4</c:v>
                </c:pt>
                <c:pt idx="9">
                  <c:v>3.040399602730311E-4</c:v>
                </c:pt>
                <c:pt idx="10">
                  <c:v>2.6759562827424949E-4</c:v>
                </c:pt>
                <c:pt idx="11">
                  <c:v>2.3216491462392134E-4</c:v>
                </c:pt>
                <c:pt idx="12">
                  <c:v>1.9877089362599603E-4</c:v>
                </c:pt>
                <c:pt idx="13">
                  <c:v>1.6951952846466463E-4</c:v>
                </c:pt>
                <c:pt idx="14">
                  <c:v>1.4271392353525789E-4</c:v>
                </c:pt>
                <c:pt idx="15">
                  <c:v>1.2023043018092057E-4</c:v>
                </c:pt>
                <c:pt idx="16">
                  <c:v>9.9555065261542215E-5</c:v>
                </c:pt>
                <c:pt idx="17">
                  <c:v>8.1905830345784924E-5</c:v>
                </c:pt>
                <c:pt idx="18">
                  <c:v>6.8145339126040406E-5</c:v>
                </c:pt>
                <c:pt idx="19">
                  <c:v>5.7449063709102052E-5</c:v>
                </c:pt>
                <c:pt idx="20">
                  <c:v>4.7555924295933277E-5</c:v>
                </c:pt>
                <c:pt idx="21">
                  <c:v>3.879286258183106E-5</c:v>
                </c:pt>
                <c:pt idx="22">
                  <c:v>3.1237124153820504E-5</c:v>
                </c:pt>
                <c:pt idx="23">
                  <c:v>2.6217636014251383E-5</c:v>
                </c:pt>
                <c:pt idx="24">
                  <c:v>2.2324709088870403E-5</c:v>
                </c:pt>
                <c:pt idx="25">
                  <c:v>1.9947406635602151E-5</c:v>
                </c:pt>
                <c:pt idx="26">
                  <c:v>1.59735543847464E-5</c:v>
                </c:pt>
                <c:pt idx="27">
                  <c:v>1.3954580904588093E-5</c:v>
                </c:pt>
                <c:pt idx="28">
                  <c:v>1.250864399896089E-5</c:v>
                </c:pt>
                <c:pt idx="29">
                  <c:v>9.6932817053299058E-6</c:v>
                </c:pt>
                <c:pt idx="30">
                  <c:v>7.6343560376110434E-6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776-4B0B-8ECE-DC3D336B9704}"/>
            </c:ext>
          </c:extLst>
        </c:ser>
        <c:ser>
          <c:idx val="8"/>
          <c:order val="8"/>
          <c:tx>
            <c:strRef>
              <c:f>'S100'!$A$50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'S100'!$H$50:$AL$50</c:f>
              <c:numCache>
                <c:formatCode>0%</c:formatCode>
                <c:ptCount val="31"/>
                <c:pt idx="0">
                  <c:v>7.1412689434331754E-3</c:v>
                </c:pt>
                <c:pt idx="1">
                  <c:v>6.6651021185634906E-3</c:v>
                </c:pt>
                <c:pt idx="2">
                  <c:v>6.3370374995522158E-3</c:v>
                </c:pt>
                <c:pt idx="3">
                  <c:v>5.9577282214683695E-3</c:v>
                </c:pt>
                <c:pt idx="4">
                  <c:v>5.2992190492840733E-3</c:v>
                </c:pt>
                <c:pt idx="5">
                  <c:v>4.6989666300153773E-3</c:v>
                </c:pt>
                <c:pt idx="6">
                  <c:v>4.1610350703116823E-3</c:v>
                </c:pt>
                <c:pt idx="7">
                  <c:v>3.6809448928907325E-3</c:v>
                </c:pt>
                <c:pt idx="8">
                  <c:v>3.2518524913343547E-3</c:v>
                </c:pt>
                <c:pt idx="9">
                  <c:v>2.8714195703880888E-3</c:v>
                </c:pt>
                <c:pt idx="10">
                  <c:v>2.5270282877456643E-3</c:v>
                </c:pt>
                <c:pt idx="11">
                  <c:v>2.2151141968533585E-3</c:v>
                </c:pt>
                <c:pt idx="12">
                  <c:v>1.9317229955270654E-3</c:v>
                </c:pt>
                <c:pt idx="13">
                  <c:v>1.679515306433953E-3</c:v>
                </c:pt>
                <c:pt idx="14">
                  <c:v>1.453291122507209E-3</c:v>
                </c:pt>
                <c:pt idx="15">
                  <c:v>1.2523791321382572E-3</c:v>
                </c:pt>
                <c:pt idx="16">
                  <c:v>1.0682607049163398E-3</c:v>
                </c:pt>
                <c:pt idx="17">
                  <c:v>9.0772234509378191E-4</c:v>
                </c:pt>
                <c:pt idx="18">
                  <c:v>7.7077032154832111E-4</c:v>
                </c:pt>
                <c:pt idx="19">
                  <c:v>6.5232411026999216E-4</c:v>
                </c:pt>
                <c:pt idx="20">
                  <c:v>5.4998460925717325E-4</c:v>
                </c:pt>
                <c:pt idx="21">
                  <c:v>4.6925812635251061E-4</c:v>
                </c:pt>
                <c:pt idx="22">
                  <c:v>4.0727609706799766E-4</c:v>
                </c:pt>
                <c:pt idx="23">
                  <c:v>3.5644974948509758E-4</c:v>
                </c:pt>
                <c:pt idx="24">
                  <c:v>3.1398992793473885E-4</c:v>
                </c:pt>
                <c:pt idx="25">
                  <c:v>2.7740865278650843E-4</c:v>
                </c:pt>
                <c:pt idx="26">
                  <c:v>2.4569065884618531E-4</c:v>
                </c:pt>
                <c:pt idx="27">
                  <c:v>2.2167194912370264E-4</c:v>
                </c:pt>
                <c:pt idx="28">
                  <c:v>2.0633545667755781E-4</c:v>
                </c:pt>
                <c:pt idx="29">
                  <c:v>1.9507729431976435E-4</c:v>
                </c:pt>
                <c:pt idx="30">
                  <c:v>1.852359920023949E-4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776-4B0B-8ECE-DC3D336B9704}"/>
            </c:ext>
          </c:extLst>
        </c:ser>
        <c:ser>
          <c:idx val="9"/>
          <c:order val="9"/>
          <c:tx>
            <c:strRef>
              <c:f>'S100'!$A$51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'S100'!$H$51:$AL$51</c:f>
              <c:numCache>
                <c:formatCode>0%</c:formatCode>
                <c:ptCount val="31"/>
                <c:pt idx="0">
                  <c:v>1.6440420421774551E-5</c:v>
                </c:pt>
                <c:pt idx="1">
                  <c:v>2.6393799301550111E-5</c:v>
                </c:pt>
                <c:pt idx="2">
                  <c:v>4.3897027019980352E-5</c:v>
                </c:pt>
                <c:pt idx="3">
                  <c:v>4.3587734061870542E-5</c:v>
                </c:pt>
                <c:pt idx="4">
                  <c:v>4.2500293614015821E-5</c:v>
                </c:pt>
                <c:pt idx="5">
                  <c:v>4.1573611179580954E-5</c:v>
                </c:pt>
                <c:pt idx="6">
                  <c:v>4.0695994459903506E-5</c:v>
                </c:pt>
                <c:pt idx="7">
                  <c:v>3.9328282958628655E-5</c:v>
                </c:pt>
                <c:pt idx="8">
                  <c:v>3.7760848114602457E-5</c:v>
                </c:pt>
                <c:pt idx="9">
                  <c:v>3.5988403460889394E-5</c:v>
                </c:pt>
                <c:pt idx="10">
                  <c:v>3.3901745688693566E-5</c:v>
                </c:pt>
                <c:pt idx="11">
                  <c:v>3.1332450437062287E-5</c:v>
                </c:pt>
                <c:pt idx="12">
                  <c:v>2.8593975510566005E-5</c:v>
                </c:pt>
                <c:pt idx="13">
                  <c:v>2.5624507167646442E-5</c:v>
                </c:pt>
                <c:pt idx="14">
                  <c:v>2.2590975906342671E-5</c:v>
                </c:pt>
                <c:pt idx="15">
                  <c:v>1.9503071895578889E-5</c:v>
                </c:pt>
                <c:pt idx="16">
                  <c:v>1.6596357969638037E-5</c:v>
                </c:pt>
                <c:pt idx="17">
                  <c:v>1.4023865066245348E-5</c:v>
                </c:pt>
                <c:pt idx="18">
                  <c:v>1.1657045841033281E-5</c:v>
                </c:pt>
                <c:pt idx="19">
                  <c:v>9.5940166466542072E-6</c:v>
                </c:pt>
                <c:pt idx="20">
                  <c:v>7.814893311076517E-6</c:v>
                </c:pt>
                <c:pt idx="21">
                  <c:v>6.3850892822670432E-6</c:v>
                </c:pt>
                <c:pt idx="22">
                  <c:v>5.3018190150863608E-6</c:v>
                </c:pt>
                <c:pt idx="23">
                  <c:v>4.4040123488506261E-6</c:v>
                </c:pt>
                <c:pt idx="24">
                  <c:v>3.5985414034421494E-6</c:v>
                </c:pt>
                <c:pt idx="25">
                  <c:v>2.8856179518781525E-6</c:v>
                </c:pt>
                <c:pt idx="26">
                  <c:v>2.2884748402215474E-6</c:v>
                </c:pt>
                <c:pt idx="27">
                  <c:v>1.9216144196481965E-6</c:v>
                </c:pt>
                <c:pt idx="28">
                  <c:v>1.6464759925506108E-6</c:v>
                </c:pt>
                <c:pt idx="29">
                  <c:v>1.4859983746378394E-6</c:v>
                </c:pt>
                <c:pt idx="30">
                  <c:v>1.2342970839251388E-6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776-4B0B-8ECE-DC3D336B9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841392"/>
        <c:axId val="321813072"/>
      </c:lineChart>
      <c:catAx>
        <c:axId val="32184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13072"/>
        <c:crosses val="autoZero"/>
        <c:auto val="1"/>
        <c:lblAlgn val="ctr"/>
        <c:lblOffset val="100"/>
        <c:noMultiLvlLbl val="0"/>
      </c:catAx>
      <c:valAx>
        <c:axId val="3218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registraions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2.3518518518518518E-2"/>
          <c:w val="1"/>
          <c:h val="0.1903155684975533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520972222222224"/>
          <c:y val="2.7928125000000015E-2"/>
          <c:w val="0.83174720178011385"/>
          <c:h val="0.819592013888888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'S100'!$A$24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'S100'!$H$24:$AL$24</c:f>
              <c:numCache>
                <c:formatCode>_-* #,##0_-;\-* #,##0_-;_-* "-"??_-;_-@_-</c:formatCode>
                <c:ptCount val="31"/>
                <c:pt idx="0">
                  <c:v>31435337</c:v>
                </c:pt>
                <c:pt idx="1">
                  <c:v>29684140</c:v>
                </c:pt>
                <c:pt idx="2">
                  <c:v>27924821</c:v>
                </c:pt>
                <c:pt idx="3">
                  <c:v>26456204</c:v>
                </c:pt>
                <c:pt idx="4">
                  <c:v>25227850</c:v>
                </c:pt>
                <c:pt idx="5">
                  <c:v>24016882</c:v>
                </c:pt>
                <c:pt idx="6">
                  <c:v>22835887</c:v>
                </c:pt>
                <c:pt idx="7">
                  <c:v>21706992</c:v>
                </c:pt>
                <c:pt idx="8">
                  <c:v>20545948</c:v>
                </c:pt>
                <c:pt idx="9">
                  <c:v>19308297</c:v>
                </c:pt>
                <c:pt idx="10">
                  <c:v>17997059</c:v>
                </c:pt>
                <c:pt idx="11">
                  <c:v>16624262</c:v>
                </c:pt>
                <c:pt idx="12">
                  <c:v>15187142</c:v>
                </c:pt>
                <c:pt idx="13">
                  <c:v>13720207</c:v>
                </c:pt>
                <c:pt idx="14">
                  <c:v>12329845</c:v>
                </c:pt>
                <c:pt idx="15">
                  <c:v>11041934</c:v>
                </c:pt>
                <c:pt idx="16">
                  <c:v>9854924</c:v>
                </c:pt>
                <c:pt idx="17">
                  <c:v>8738306</c:v>
                </c:pt>
                <c:pt idx="18">
                  <c:v>7730808</c:v>
                </c:pt>
                <c:pt idx="19">
                  <c:v>6816337</c:v>
                </c:pt>
                <c:pt idx="20">
                  <c:v>5970991</c:v>
                </c:pt>
                <c:pt idx="21">
                  <c:v>5200975</c:v>
                </c:pt>
                <c:pt idx="22">
                  <c:v>4520942</c:v>
                </c:pt>
                <c:pt idx="23">
                  <c:v>3924584</c:v>
                </c:pt>
                <c:pt idx="24">
                  <c:v>3414477</c:v>
                </c:pt>
                <c:pt idx="25">
                  <c:v>2982609</c:v>
                </c:pt>
                <c:pt idx="26">
                  <c:v>2617482</c:v>
                </c:pt>
                <c:pt idx="27">
                  <c:v>2300566</c:v>
                </c:pt>
                <c:pt idx="28">
                  <c:v>2038097</c:v>
                </c:pt>
                <c:pt idx="29">
                  <c:v>1817244</c:v>
                </c:pt>
                <c:pt idx="30">
                  <c:v>1632403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C4-45CE-B98D-C15AF3F78EB5}"/>
            </c:ext>
          </c:extLst>
        </c:ser>
        <c:ser>
          <c:idx val="1"/>
          <c:order val="1"/>
          <c:tx>
            <c:strRef>
              <c:f>'S100'!$A$25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'S100'!$H$25:$AL$25</c:f>
              <c:numCache>
                <c:formatCode>_-* #,##0_-;\-* #,##0_-;_-* "-"??_-;_-@_-</c:formatCode>
                <c:ptCount val="31"/>
                <c:pt idx="0">
                  <c:v>15060122</c:v>
                </c:pt>
                <c:pt idx="1">
                  <c:v>14538303</c:v>
                </c:pt>
                <c:pt idx="2">
                  <c:v>13952187</c:v>
                </c:pt>
                <c:pt idx="3">
                  <c:v>13409131</c:v>
                </c:pt>
                <c:pt idx="4">
                  <c:v>12835138</c:v>
                </c:pt>
                <c:pt idx="5">
                  <c:v>12257313</c:v>
                </c:pt>
                <c:pt idx="6">
                  <c:v>11592772</c:v>
                </c:pt>
                <c:pt idx="7">
                  <c:v>10882583</c:v>
                </c:pt>
                <c:pt idx="8">
                  <c:v>10129157</c:v>
                </c:pt>
                <c:pt idx="9">
                  <c:v>9373026</c:v>
                </c:pt>
                <c:pt idx="10">
                  <c:v>8589438</c:v>
                </c:pt>
                <c:pt idx="11">
                  <c:v>7824312</c:v>
                </c:pt>
                <c:pt idx="12">
                  <c:v>7049018</c:v>
                </c:pt>
                <c:pt idx="13">
                  <c:v>6301110</c:v>
                </c:pt>
                <c:pt idx="14">
                  <c:v>5578600</c:v>
                </c:pt>
                <c:pt idx="15">
                  <c:v>4915520</c:v>
                </c:pt>
                <c:pt idx="16">
                  <c:v>4311561</c:v>
                </c:pt>
                <c:pt idx="17">
                  <c:v>3762362</c:v>
                </c:pt>
                <c:pt idx="18">
                  <c:v>3265217</c:v>
                </c:pt>
                <c:pt idx="19">
                  <c:v>2819886</c:v>
                </c:pt>
                <c:pt idx="20">
                  <c:v>2426055</c:v>
                </c:pt>
                <c:pt idx="21">
                  <c:v>2078664</c:v>
                </c:pt>
                <c:pt idx="22">
                  <c:v>1769582</c:v>
                </c:pt>
                <c:pt idx="23">
                  <c:v>1498387</c:v>
                </c:pt>
                <c:pt idx="24">
                  <c:v>1267386</c:v>
                </c:pt>
                <c:pt idx="25">
                  <c:v>1072971</c:v>
                </c:pt>
                <c:pt idx="26">
                  <c:v>909058</c:v>
                </c:pt>
                <c:pt idx="27">
                  <c:v>768496</c:v>
                </c:pt>
                <c:pt idx="28">
                  <c:v>651948</c:v>
                </c:pt>
                <c:pt idx="29">
                  <c:v>555107</c:v>
                </c:pt>
                <c:pt idx="30">
                  <c:v>473904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C4-45CE-B98D-C15AF3F78EB5}"/>
            </c:ext>
          </c:extLst>
        </c:ser>
        <c:ser>
          <c:idx val="2"/>
          <c:order val="2"/>
          <c:tx>
            <c:strRef>
              <c:f>'S100'!$A$26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'S100'!$H$26:$AL$26</c:f>
              <c:numCache>
                <c:formatCode>_-* #,##0_-;\-* #,##0_-;_-* "-"??_-;_-@_-</c:formatCode>
                <c:ptCount val="31"/>
                <c:pt idx="0">
                  <c:v>309081</c:v>
                </c:pt>
                <c:pt idx="1">
                  <c:v>643149</c:v>
                </c:pt>
                <c:pt idx="2">
                  <c:v>1079489</c:v>
                </c:pt>
                <c:pt idx="3">
                  <c:v>1576641</c:v>
                </c:pt>
                <c:pt idx="4">
                  <c:v>2158431</c:v>
                </c:pt>
                <c:pt idx="5">
                  <c:v>2787818</c:v>
                </c:pt>
                <c:pt idx="6">
                  <c:v>3491970</c:v>
                </c:pt>
                <c:pt idx="7">
                  <c:v>4392446</c:v>
                </c:pt>
                <c:pt idx="8">
                  <c:v>5515926</c:v>
                </c:pt>
                <c:pt idx="9">
                  <c:v>6975204</c:v>
                </c:pt>
                <c:pt idx="10">
                  <c:v>8727421</c:v>
                </c:pt>
                <c:pt idx="11">
                  <c:v>10821527</c:v>
                </c:pt>
                <c:pt idx="12">
                  <c:v>13213374</c:v>
                </c:pt>
                <c:pt idx="13">
                  <c:v>15733334</c:v>
                </c:pt>
                <c:pt idx="14">
                  <c:v>18243993</c:v>
                </c:pt>
                <c:pt idx="15">
                  <c:v>20709309</c:v>
                </c:pt>
                <c:pt idx="16">
                  <c:v>23061439</c:v>
                </c:pt>
                <c:pt idx="17">
                  <c:v>25292117</c:v>
                </c:pt>
                <c:pt idx="18">
                  <c:v>27391967</c:v>
                </c:pt>
                <c:pt idx="19">
                  <c:v>29353893</c:v>
                </c:pt>
                <c:pt idx="20">
                  <c:v>31167178</c:v>
                </c:pt>
                <c:pt idx="21">
                  <c:v>32824364</c:v>
                </c:pt>
                <c:pt idx="22">
                  <c:v>34319592</c:v>
                </c:pt>
                <c:pt idx="23">
                  <c:v>35650201</c:v>
                </c:pt>
                <c:pt idx="24">
                  <c:v>36817286</c:v>
                </c:pt>
                <c:pt idx="25">
                  <c:v>37825958</c:v>
                </c:pt>
                <c:pt idx="26">
                  <c:v>38686732</c:v>
                </c:pt>
                <c:pt idx="27">
                  <c:v>39413731</c:v>
                </c:pt>
                <c:pt idx="28">
                  <c:v>40022026</c:v>
                </c:pt>
                <c:pt idx="29">
                  <c:v>40527712</c:v>
                </c:pt>
                <c:pt idx="30">
                  <c:v>40946413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C4-45CE-B98D-C15AF3F78EB5}"/>
            </c:ext>
          </c:extLst>
        </c:ser>
        <c:ser>
          <c:idx val="3"/>
          <c:order val="3"/>
          <c:tx>
            <c:strRef>
              <c:f>'S100'!$A$27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'S100'!$H$27:$AL$27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785391</c:v>
                </c:pt>
                <c:pt idx="2">
                  <c:v>1042458</c:v>
                </c:pt>
                <c:pt idx="3">
                  <c:v>1467101</c:v>
                </c:pt>
                <c:pt idx="4">
                  <c:v>1861600</c:v>
                </c:pt>
                <c:pt idx="5">
                  <c:v>2179208</c:v>
                </c:pt>
                <c:pt idx="6">
                  <c:v>2453022</c:v>
                </c:pt>
                <c:pt idx="7">
                  <c:v>2687488</c:v>
                </c:pt>
                <c:pt idx="8">
                  <c:v>2816394</c:v>
                </c:pt>
                <c:pt idx="9">
                  <c:v>2838289</c:v>
                </c:pt>
                <c:pt idx="10">
                  <c:v>2817810</c:v>
                </c:pt>
                <c:pt idx="11">
                  <c:v>2724626</c:v>
                </c:pt>
                <c:pt idx="12">
                  <c:v>2585080</c:v>
                </c:pt>
                <c:pt idx="13">
                  <c:v>2431872</c:v>
                </c:pt>
                <c:pt idx="14">
                  <c:v>2266030</c:v>
                </c:pt>
                <c:pt idx="15">
                  <c:v>2088459</c:v>
                </c:pt>
                <c:pt idx="16">
                  <c:v>1900507</c:v>
                </c:pt>
                <c:pt idx="17">
                  <c:v>1706972</c:v>
                </c:pt>
                <c:pt idx="18">
                  <c:v>1513840</c:v>
                </c:pt>
                <c:pt idx="19">
                  <c:v>1324588</c:v>
                </c:pt>
                <c:pt idx="20">
                  <c:v>1144631</c:v>
                </c:pt>
                <c:pt idx="21">
                  <c:v>977115</c:v>
                </c:pt>
                <c:pt idx="22">
                  <c:v>825451</c:v>
                </c:pt>
                <c:pt idx="23">
                  <c:v>691176</c:v>
                </c:pt>
                <c:pt idx="24">
                  <c:v>574903</c:v>
                </c:pt>
                <c:pt idx="25">
                  <c:v>475757</c:v>
                </c:pt>
                <c:pt idx="26">
                  <c:v>391871</c:v>
                </c:pt>
                <c:pt idx="27">
                  <c:v>322005</c:v>
                </c:pt>
                <c:pt idx="28">
                  <c:v>264849</c:v>
                </c:pt>
                <c:pt idx="29">
                  <c:v>218156</c:v>
                </c:pt>
                <c:pt idx="30">
                  <c:v>181399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C4-45CE-B98D-C15AF3F78EB5}"/>
            </c:ext>
          </c:extLst>
        </c:ser>
        <c:ser>
          <c:idx val="4"/>
          <c:order val="4"/>
          <c:tx>
            <c:strRef>
              <c:f>'S100'!$A$28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'S100'!$H$28:$AL$28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816923</c:v>
                </c:pt>
                <c:pt idx="2">
                  <c:v>1125880</c:v>
                </c:pt>
                <c:pt idx="3">
                  <c:v>1255177</c:v>
                </c:pt>
                <c:pt idx="4">
                  <c:v>1400887</c:v>
                </c:pt>
                <c:pt idx="5">
                  <c:v>1606497</c:v>
                </c:pt>
                <c:pt idx="6">
                  <c:v>1867755</c:v>
                </c:pt>
                <c:pt idx="7">
                  <c:v>2208649</c:v>
                </c:pt>
                <c:pt idx="8">
                  <c:v>2567982</c:v>
                </c:pt>
                <c:pt idx="9">
                  <c:v>2941852</c:v>
                </c:pt>
                <c:pt idx="10">
                  <c:v>3203396</c:v>
                </c:pt>
                <c:pt idx="11">
                  <c:v>3289537</c:v>
                </c:pt>
                <c:pt idx="12">
                  <c:v>3237261</c:v>
                </c:pt>
                <c:pt idx="13">
                  <c:v>3143445</c:v>
                </c:pt>
                <c:pt idx="14">
                  <c:v>3008218</c:v>
                </c:pt>
                <c:pt idx="15">
                  <c:v>2829654</c:v>
                </c:pt>
                <c:pt idx="16">
                  <c:v>2641162</c:v>
                </c:pt>
                <c:pt idx="17">
                  <c:v>2445743</c:v>
                </c:pt>
                <c:pt idx="18">
                  <c:v>2240958</c:v>
                </c:pt>
                <c:pt idx="19">
                  <c:v>2030005</c:v>
                </c:pt>
                <c:pt idx="20">
                  <c:v>1816401</c:v>
                </c:pt>
                <c:pt idx="21">
                  <c:v>1606439</c:v>
                </c:pt>
                <c:pt idx="22">
                  <c:v>1403391</c:v>
                </c:pt>
                <c:pt idx="23">
                  <c:v>1210345</c:v>
                </c:pt>
                <c:pt idx="24">
                  <c:v>1030501</c:v>
                </c:pt>
                <c:pt idx="25">
                  <c:v>867472</c:v>
                </c:pt>
                <c:pt idx="26">
                  <c:v>724060</c:v>
                </c:pt>
                <c:pt idx="27">
                  <c:v>601408</c:v>
                </c:pt>
                <c:pt idx="28">
                  <c:v>497859</c:v>
                </c:pt>
                <c:pt idx="29">
                  <c:v>412131</c:v>
                </c:pt>
                <c:pt idx="30">
                  <c:v>340657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C4-45CE-B98D-C15AF3F78EB5}"/>
            </c:ext>
          </c:extLst>
        </c:ser>
        <c:ser>
          <c:idx val="5"/>
          <c:order val="5"/>
          <c:tx>
            <c:strRef>
              <c:f>'S100'!$A$29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'S100'!$H$29:$AL$29</c:f>
              <c:numCache>
                <c:formatCode>_-* #,##0_-;\-* #,##0_-;_-* "-"??_-;_-@_-</c:formatCode>
                <c:ptCount val="31"/>
                <c:pt idx="0">
                  <c:v>180372</c:v>
                </c:pt>
                <c:pt idx="1">
                  <c:v>308372</c:v>
                </c:pt>
                <c:pt idx="2">
                  <c:v>439263</c:v>
                </c:pt>
                <c:pt idx="3">
                  <c:v>636356</c:v>
                </c:pt>
                <c:pt idx="4">
                  <c:v>838704</c:v>
                </c:pt>
                <c:pt idx="5">
                  <c:v>1096785</c:v>
                </c:pt>
                <c:pt idx="6">
                  <c:v>1347686</c:v>
                </c:pt>
                <c:pt idx="7">
                  <c:v>1373075</c:v>
                </c:pt>
                <c:pt idx="8">
                  <c:v>1360124</c:v>
                </c:pt>
                <c:pt idx="9">
                  <c:v>1315827</c:v>
                </c:pt>
                <c:pt idx="10">
                  <c:v>1268026</c:v>
                </c:pt>
                <c:pt idx="11">
                  <c:v>1212312</c:v>
                </c:pt>
                <c:pt idx="12">
                  <c:v>1149969</c:v>
                </c:pt>
                <c:pt idx="13">
                  <c:v>1080457</c:v>
                </c:pt>
                <c:pt idx="14">
                  <c:v>1002611</c:v>
                </c:pt>
                <c:pt idx="15">
                  <c:v>916806</c:v>
                </c:pt>
                <c:pt idx="16">
                  <c:v>826856</c:v>
                </c:pt>
                <c:pt idx="17">
                  <c:v>733866</c:v>
                </c:pt>
                <c:pt idx="18">
                  <c:v>641614</c:v>
                </c:pt>
                <c:pt idx="19">
                  <c:v>551572</c:v>
                </c:pt>
                <c:pt idx="20">
                  <c:v>468743</c:v>
                </c:pt>
                <c:pt idx="21">
                  <c:v>394305</c:v>
                </c:pt>
                <c:pt idx="22">
                  <c:v>328122</c:v>
                </c:pt>
                <c:pt idx="23">
                  <c:v>270797</c:v>
                </c:pt>
                <c:pt idx="24">
                  <c:v>221767</c:v>
                </c:pt>
                <c:pt idx="25">
                  <c:v>181969</c:v>
                </c:pt>
                <c:pt idx="26">
                  <c:v>150147</c:v>
                </c:pt>
                <c:pt idx="27">
                  <c:v>123978</c:v>
                </c:pt>
                <c:pt idx="28">
                  <c:v>101775</c:v>
                </c:pt>
                <c:pt idx="29">
                  <c:v>82994</c:v>
                </c:pt>
                <c:pt idx="30">
                  <c:v>68432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8C4-45CE-B98D-C15AF3F78EB5}"/>
            </c:ext>
          </c:extLst>
        </c:ser>
        <c:ser>
          <c:idx val="6"/>
          <c:order val="6"/>
          <c:tx>
            <c:strRef>
              <c:f>'S100'!$A$30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'S100'!$H$30:$AL$30</c:f>
              <c:numCache>
                <c:formatCode>_-* #,##0_-;\-* #,##0_-;_-* "-"??_-;_-@_-</c:formatCode>
                <c:ptCount val="31"/>
                <c:pt idx="0">
                  <c:v>29846</c:v>
                </c:pt>
                <c:pt idx="1">
                  <c:v>51485</c:v>
                </c:pt>
                <c:pt idx="2">
                  <c:v>66217</c:v>
                </c:pt>
                <c:pt idx="3">
                  <c:v>77259</c:v>
                </c:pt>
                <c:pt idx="4">
                  <c:v>168600</c:v>
                </c:pt>
                <c:pt idx="5">
                  <c:v>227700</c:v>
                </c:pt>
                <c:pt idx="6">
                  <c:v>314462</c:v>
                </c:pt>
                <c:pt idx="7">
                  <c:v>430370</c:v>
                </c:pt>
                <c:pt idx="8">
                  <c:v>575409</c:v>
                </c:pt>
                <c:pt idx="9">
                  <c:v>621779</c:v>
                </c:pt>
                <c:pt idx="10">
                  <c:v>664216</c:v>
                </c:pt>
                <c:pt idx="11">
                  <c:v>705807</c:v>
                </c:pt>
                <c:pt idx="12">
                  <c:v>745613</c:v>
                </c:pt>
                <c:pt idx="13">
                  <c:v>748371</c:v>
                </c:pt>
                <c:pt idx="14">
                  <c:v>748060</c:v>
                </c:pt>
                <c:pt idx="15">
                  <c:v>713308</c:v>
                </c:pt>
                <c:pt idx="16">
                  <c:v>674997</c:v>
                </c:pt>
                <c:pt idx="17">
                  <c:v>631788</c:v>
                </c:pt>
                <c:pt idx="18">
                  <c:v>585899</c:v>
                </c:pt>
                <c:pt idx="19">
                  <c:v>537042</c:v>
                </c:pt>
                <c:pt idx="20">
                  <c:v>486336</c:v>
                </c:pt>
                <c:pt idx="21">
                  <c:v>434677</c:v>
                </c:pt>
                <c:pt idx="22">
                  <c:v>383535</c:v>
                </c:pt>
                <c:pt idx="23">
                  <c:v>334243</c:v>
                </c:pt>
                <c:pt idx="24">
                  <c:v>287638</c:v>
                </c:pt>
                <c:pt idx="25">
                  <c:v>244978</c:v>
                </c:pt>
                <c:pt idx="26">
                  <c:v>206341</c:v>
                </c:pt>
                <c:pt idx="27">
                  <c:v>172676</c:v>
                </c:pt>
                <c:pt idx="28">
                  <c:v>143564</c:v>
                </c:pt>
                <c:pt idx="29">
                  <c:v>119270</c:v>
                </c:pt>
                <c:pt idx="30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C4-45CE-B98D-C15AF3F78EB5}"/>
            </c:ext>
          </c:extLst>
        </c:ser>
        <c:ser>
          <c:idx val="7"/>
          <c:order val="7"/>
          <c:tx>
            <c:strRef>
              <c:f>'S100'!$A$31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'S100'!$H$31:$AL$31</c:f>
              <c:numCache>
                <c:formatCode>_-* #,##0_-;\-* #,##0_-;_-* "-"??_-;_-@_-</c:formatCode>
                <c:ptCount val="31"/>
                <c:pt idx="0">
                  <c:v>28727</c:v>
                </c:pt>
                <c:pt idx="1">
                  <c:v>26768</c:v>
                </c:pt>
                <c:pt idx="2">
                  <c:v>24933</c:v>
                </c:pt>
                <c:pt idx="3">
                  <c:v>24291</c:v>
                </c:pt>
                <c:pt idx="4">
                  <c:v>22366</c:v>
                </c:pt>
                <c:pt idx="5">
                  <c:v>20469</c:v>
                </c:pt>
                <c:pt idx="6">
                  <c:v>18653</c:v>
                </c:pt>
                <c:pt idx="7">
                  <c:v>16784</c:v>
                </c:pt>
                <c:pt idx="8">
                  <c:v>14974</c:v>
                </c:pt>
                <c:pt idx="9">
                  <c:v>13230</c:v>
                </c:pt>
                <c:pt idx="10">
                  <c:v>11611</c:v>
                </c:pt>
                <c:pt idx="11">
                  <c:v>10055</c:v>
                </c:pt>
                <c:pt idx="12">
                  <c:v>8599</c:v>
                </c:pt>
                <c:pt idx="13">
                  <c:v>7330</c:v>
                </c:pt>
                <c:pt idx="14">
                  <c:v>6172</c:v>
                </c:pt>
                <c:pt idx="15">
                  <c:v>5203</c:v>
                </c:pt>
                <c:pt idx="16">
                  <c:v>4313</c:v>
                </c:pt>
                <c:pt idx="17">
                  <c:v>3551</c:v>
                </c:pt>
                <c:pt idx="18">
                  <c:v>2958</c:v>
                </c:pt>
                <c:pt idx="19">
                  <c:v>2497</c:v>
                </c:pt>
                <c:pt idx="20">
                  <c:v>2069</c:v>
                </c:pt>
                <c:pt idx="21">
                  <c:v>1689</c:v>
                </c:pt>
                <c:pt idx="22">
                  <c:v>1361</c:v>
                </c:pt>
                <c:pt idx="23">
                  <c:v>1143</c:v>
                </c:pt>
                <c:pt idx="24">
                  <c:v>974</c:v>
                </c:pt>
                <c:pt idx="25">
                  <c:v>871</c:v>
                </c:pt>
                <c:pt idx="26">
                  <c:v>698</c:v>
                </c:pt>
                <c:pt idx="27">
                  <c:v>610</c:v>
                </c:pt>
                <c:pt idx="28">
                  <c:v>547</c:v>
                </c:pt>
                <c:pt idx="29">
                  <c:v>424</c:v>
                </c:pt>
                <c:pt idx="30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C4-45CE-B98D-C15AF3F78EB5}"/>
            </c:ext>
          </c:extLst>
        </c:ser>
        <c:ser>
          <c:idx val="8"/>
          <c:order val="8"/>
          <c:tx>
            <c:strRef>
              <c:f>'S100'!$A$32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'S100'!$H$32:$AL$32</c:f>
              <c:numCache>
                <c:formatCode>_-* #,##0_-;\-* #,##0_-;_-* "-"??_-;_-@_-</c:formatCode>
                <c:ptCount val="31"/>
                <c:pt idx="0">
                  <c:v>346195</c:v>
                </c:pt>
                <c:pt idx="1">
                  <c:v>314394</c:v>
                </c:pt>
                <c:pt idx="2">
                  <c:v>291177</c:v>
                </c:pt>
                <c:pt idx="3">
                  <c:v>269130</c:v>
                </c:pt>
                <c:pt idx="4">
                  <c:v>237154</c:v>
                </c:pt>
                <c:pt idx="5">
                  <c:v>208649</c:v>
                </c:pt>
                <c:pt idx="6">
                  <c:v>183533</c:v>
                </c:pt>
                <c:pt idx="7">
                  <c:v>161452</c:v>
                </c:pt>
                <c:pt idx="8">
                  <c:v>142007</c:v>
                </c:pt>
                <c:pt idx="9">
                  <c:v>124947</c:v>
                </c:pt>
                <c:pt idx="10">
                  <c:v>109648</c:v>
                </c:pt>
                <c:pt idx="11">
                  <c:v>95936</c:v>
                </c:pt>
                <c:pt idx="12">
                  <c:v>83568</c:v>
                </c:pt>
                <c:pt idx="13">
                  <c:v>72622</c:v>
                </c:pt>
                <c:pt idx="14">
                  <c:v>62851</c:v>
                </c:pt>
                <c:pt idx="15">
                  <c:v>54197</c:v>
                </c:pt>
                <c:pt idx="16">
                  <c:v>46280</c:v>
                </c:pt>
                <c:pt idx="17">
                  <c:v>39354</c:v>
                </c:pt>
                <c:pt idx="18">
                  <c:v>33457</c:v>
                </c:pt>
                <c:pt idx="19">
                  <c:v>28353</c:v>
                </c:pt>
                <c:pt idx="20">
                  <c:v>23928</c:v>
                </c:pt>
                <c:pt idx="21">
                  <c:v>20431</c:v>
                </c:pt>
                <c:pt idx="22">
                  <c:v>17745</c:v>
                </c:pt>
                <c:pt idx="23">
                  <c:v>15540</c:v>
                </c:pt>
                <c:pt idx="24">
                  <c:v>13699</c:v>
                </c:pt>
                <c:pt idx="25">
                  <c:v>12113</c:v>
                </c:pt>
                <c:pt idx="26">
                  <c:v>10736</c:v>
                </c:pt>
                <c:pt idx="27">
                  <c:v>9690</c:v>
                </c:pt>
                <c:pt idx="28">
                  <c:v>9023</c:v>
                </c:pt>
                <c:pt idx="29">
                  <c:v>8533</c:v>
                </c:pt>
                <c:pt idx="30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8C4-45CE-B98D-C15AF3F78EB5}"/>
            </c:ext>
          </c:extLst>
        </c:ser>
        <c:ser>
          <c:idx val="9"/>
          <c:order val="9"/>
          <c:tx>
            <c:strRef>
              <c:f>'S100'!$A$33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'S100'!$H$33:$AL$33</c:f>
              <c:numCache>
                <c:formatCode>_-* #,##0_-;\-* #,##0_-;_-* "-"??_-;_-@_-</c:formatCode>
                <c:ptCount val="31"/>
                <c:pt idx="0">
                  <c:v>797</c:v>
                </c:pt>
                <c:pt idx="1">
                  <c:v>1245</c:v>
                </c:pt>
                <c:pt idx="2">
                  <c:v>2017</c:v>
                </c:pt>
                <c:pt idx="3">
                  <c:v>1969</c:v>
                </c:pt>
                <c:pt idx="4">
                  <c:v>1902</c:v>
                </c:pt>
                <c:pt idx="5">
                  <c:v>1846</c:v>
                </c:pt>
                <c:pt idx="6">
                  <c:v>1795</c:v>
                </c:pt>
                <c:pt idx="7">
                  <c:v>1725</c:v>
                </c:pt>
                <c:pt idx="8">
                  <c:v>1649</c:v>
                </c:pt>
                <c:pt idx="9">
                  <c:v>1566</c:v>
                </c:pt>
                <c:pt idx="10">
                  <c:v>1471</c:v>
                </c:pt>
                <c:pt idx="11">
                  <c:v>1357</c:v>
                </c:pt>
                <c:pt idx="12">
                  <c:v>1237</c:v>
                </c:pt>
                <c:pt idx="13">
                  <c:v>1108</c:v>
                </c:pt>
                <c:pt idx="14">
                  <c:v>977</c:v>
                </c:pt>
                <c:pt idx="15">
                  <c:v>844</c:v>
                </c:pt>
                <c:pt idx="16">
                  <c:v>719</c:v>
                </c:pt>
                <c:pt idx="17">
                  <c:v>608</c:v>
                </c:pt>
                <c:pt idx="18">
                  <c:v>506</c:v>
                </c:pt>
                <c:pt idx="19">
                  <c:v>417</c:v>
                </c:pt>
                <c:pt idx="20">
                  <c:v>340</c:v>
                </c:pt>
                <c:pt idx="21">
                  <c:v>278</c:v>
                </c:pt>
                <c:pt idx="22">
                  <c:v>231</c:v>
                </c:pt>
                <c:pt idx="23">
                  <c:v>192</c:v>
                </c:pt>
                <c:pt idx="24">
                  <c:v>157</c:v>
                </c:pt>
                <c:pt idx="25">
                  <c:v>126</c:v>
                </c:pt>
                <c:pt idx="26">
                  <c:v>100</c:v>
                </c:pt>
                <c:pt idx="27">
                  <c:v>84</c:v>
                </c:pt>
                <c:pt idx="28">
                  <c:v>72</c:v>
                </c:pt>
                <c:pt idx="29">
                  <c:v>65</c:v>
                </c:pt>
                <c:pt idx="3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8C4-45CE-B98D-C15AF3F78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 [millions]</a:t>
                </a:r>
              </a:p>
            </c:rich>
          </c:tx>
          <c:layout>
            <c:manualLayout>
              <c:xMode val="edge"/>
              <c:yMode val="edge"/>
              <c:x val="0"/>
              <c:y val="0.271291666666666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63749999999999"/>
          <c:y val="2.3518518518518518E-2"/>
          <c:w val="0.81942291666666667"/>
          <c:h val="0.817678819444444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'S100'!$A$276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'S100'!$B$276:$AL$276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174.82484631308202</c:v>
                </c:pt>
                <c:pt idx="11">
                  <c:v>164.77913502809486</c:v>
                </c:pt>
                <c:pt idx="12">
                  <c:v>155.13005958967335</c:v>
                </c:pt>
                <c:pt idx="13">
                  <c:v>146.07284111729899</c:v>
                </c:pt>
                <c:pt idx="14">
                  <c:v>136.80048378545152</c:v>
                </c:pt>
                <c:pt idx="15">
                  <c:v>127.01799742786892</c:v>
                </c:pt>
                <c:pt idx="16">
                  <c:v>116.79828518634636</c:v>
                </c:pt>
                <c:pt idx="17">
                  <c:v>106.22860104744558</c:v>
                </c:pt>
                <c:pt idx="18">
                  <c:v>95.290746494278224</c:v>
                </c:pt>
                <c:pt idx="19">
                  <c:v>84.309633344886123</c:v>
                </c:pt>
                <c:pt idx="20">
                  <c:v>74.085775672840995</c:v>
                </c:pt>
                <c:pt idx="21">
                  <c:v>64.783617790572137</c:v>
                </c:pt>
                <c:pt idx="22">
                  <c:v>56.334999122945035</c:v>
                </c:pt>
                <c:pt idx="23">
                  <c:v>48.614778939356057</c:v>
                </c:pt>
                <c:pt idx="24">
                  <c:v>41.721820459104983</c:v>
                </c:pt>
                <c:pt idx="25">
                  <c:v>35.556112719499303</c:v>
                </c:pt>
                <c:pt idx="26">
                  <c:v>29.996615012941504</c:v>
                </c:pt>
                <c:pt idx="27">
                  <c:v>25.026094612884592</c:v>
                </c:pt>
                <c:pt idx="28">
                  <c:v>20.683609559485642</c:v>
                </c:pt>
                <c:pt idx="29">
                  <c:v>16.937139949870438</c:v>
                </c:pt>
                <c:pt idx="30">
                  <c:v>13.778420986081052</c:v>
                </c:pt>
                <c:pt idx="31">
                  <c:v>11.158141152862473</c:v>
                </c:pt>
                <c:pt idx="32">
                  <c:v>8.996689453964219</c:v>
                </c:pt>
                <c:pt idx="33">
                  <c:v>7.1873075814831848</c:v>
                </c:pt>
                <c:pt idx="34">
                  <c:v>5.7415672790229983</c:v>
                </c:pt>
                <c:pt idx="35">
                  <c:v>4.5572219169720602</c:v>
                </c:pt>
                <c:pt idx="36">
                  <c:v>3.6006700947955328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26-4F1A-BC34-45113B8F6A26}"/>
            </c:ext>
          </c:extLst>
        </c:ser>
        <c:ser>
          <c:idx val="1"/>
          <c:order val="1"/>
          <c:tx>
            <c:strRef>
              <c:f>'S100'!$A$277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'S100'!$B$277:$AL$277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141.27004388615825</c:v>
                </c:pt>
                <c:pt idx="13">
                  <c:v>131.08294701752448</c:v>
                </c:pt>
                <c:pt idx="14">
                  <c:v>120.45429420995004</c:v>
                </c:pt>
                <c:pt idx="15">
                  <c:v>110.02276318279506</c:v>
                </c:pt>
                <c:pt idx="16">
                  <c:v>99.342020898931111</c:v>
                </c:pt>
                <c:pt idx="17">
                  <c:v>89.075538132776728</c:v>
                </c:pt>
                <c:pt idx="18">
                  <c:v>78.725463789402653</c:v>
                </c:pt>
                <c:pt idx="19">
                  <c:v>68.865263883152977</c:v>
                </c:pt>
                <c:pt idx="20">
                  <c:v>59.490577924553982</c:v>
                </c:pt>
                <c:pt idx="21">
                  <c:v>51.105836735019984</c:v>
                </c:pt>
                <c:pt idx="22">
                  <c:v>43.642396828329147</c:v>
                </c:pt>
                <c:pt idx="23">
                  <c:v>37.013325581013682</c:v>
                </c:pt>
                <c:pt idx="24">
                  <c:v>31.151256359147897</c:v>
                </c:pt>
                <c:pt idx="25">
                  <c:v>26.028964728465755</c:v>
                </c:pt>
                <c:pt idx="26">
                  <c:v>21.58750090914824</c:v>
                </c:pt>
                <c:pt idx="27">
                  <c:v>17.746549078478921</c:v>
                </c:pt>
                <c:pt idx="28">
                  <c:v>14.435841605789765</c:v>
                </c:pt>
                <c:pt idx="29">
                  <c:v>11.631324135870774</c:v>
                </c:pt>
                <c:pt idx="30">
                  <c:v>9.3054097702575618</c:v>
                </c:pt>
                <c:pt idx="31">
                  <c:v>7.4006498319155876</c:v>
                </c:pt>
                <c:pt idx="32">
                  <c:v>5.8521309966536927</c:v>
                </c:pt>
                <c:pt idx="33">
                  <c:v>4.594311166107035</c:v>
                </c:pt>
                <c:pt idx="34">
                  <c:v>3.5865780015332285</c:v>
                </c:pt>
                <c:pt idx="35">
                  <c:v>2.7737468972153403</c:v>
                </c:pt>
                <c:pt idx="36">
                  <c:v>2.1280542088206249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26-4F1A-BC34-45113B8F6A26}"/>
            </c:ext>
          </c:extLst>
        </c:ser>
        <c:ser>
          <c:idx val="2"/>
          <c:order val="2"/>
          <c:tx>
            <c:strRef>
              <c:f>'S100'!$A$278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'S100'!$B$278:$AL$278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26-4F1A-BC34-45113B8F6A26}"/>
            </c:ext>
          </c:extLst>
        </c:ser>
        <c:ser>
          <c:idx val="3"/>
          <c:order val="3"/>
          <c:tx>
            <c:strRef>
              <c:f>'S100'!$A$279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'S100'!$B$279:$AL$279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9.1829302433119508</c:v>
                </c:pt>
                <c:pt idx="11">
                  <c:v>10.552692736002532</c:v>
                </c:pt>
                <c:pt idx="12">
                  <c:v>11.603469992065437</c:v>
                </c:pt>
                <c:pt idx="13">
                  <c:v>12.385009326550003</c:v>
                </c:pt>
                <c:pt idx="14">
                  <c:v>12.635393994227506</c:v>
                </c:pt>
                <c:pt idx="15">
                  <c:v>12.410828805275623</c:v>
                </c:pt>
                <c:pt idx="16">
                  <c:v>12.020397787963148</c:v>
                </c:pt>
                <c:pt idx="17">
                  <c:v>11.377250593939376</c:v>
                </c:pt>
                <c:pt idx="18">
                  <c:v>10.586847829420007</c:v>
                </c:pt>
                <c:pt idx="19">
                  <c:v>9.7765563048819946</c:v>
                </c:pt>
                <c:pt idx="20">
                  <c:v>8.946616601109536</c:v>
                </c:pt>
                <c:pt idx="21">
                  <c:v>8.0997920999920048</c:v>
                </c:pt>
                <c:pt idx="22">
                  <c:v>7.2395115758587885</c:v>
                </c:pt>
                <c:pt idx="23">
                  <c:v>6.3833657182664894</c:v>
                </c:pt>
                <c:pt idx="24">
                  <c:v>5.5530959485588332</c:v>
                </c:pt>
                <c:pt idx="25">
                  <c:v>4.7607986544076253</c:v>
                </c:pt>
                <c:pt idx="26">
                  <c:v>4.0248566345805985</c:v>
                </c:pt>
                <c:pt idx="27">
                  <c:v>3.3546323993580209</c:v>
                </c:pt>
                <c:pt idx="28">
                  <c:v>2.7597638707346097</c:v>
                </c:pt>
                <c:pt idx="29">
                  <c:v>2.2429073706305735</c:v>
                </c:pt>
                <c:pt idx="30">
                  <c:v>1.8036647949235642</c:v>
                </c:pt>
                <c:pt idx="31">
                  <c:v>1.4358902265199303</c:v>
                </c:pt>
                <c:pt idx="32">
                  <c:v>1.1309472893849513</c:v>
                </c:pt>
                <c:pt idx="33">
                  <c:v>0.88196148788219308</c:v>
                </c:pt>
                <c:pt idx="34">
                  <c:v>0.68333327800719457</c:v>
                </c:pt>
                <c:pt idx="35">
                  <c:v>0.52625154595313595</c:v>
                </c:pt>
                <c:pt idx="36">
                  <c:v>0.40566322524481463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26-4F1A-BC34-45113B8F6A26}"/>
            </c:ext>
          </c:extLst>
        </c:ser>
        <c:ser>
          <c:idx val="4"/>
          <c:order val="4"/>
          <c:tx>
            <c:strRef>
              <c:f>'S100'!$A$280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'S100'!$B$280:$AL$280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10.314340028744379</c:v>
                </c:pt>
                <c:pt idx="11">
                  <c:v>11.664478209488141</c:v>
                </c:pt>
                <c:pt idx="12">
                  <c:v>13.406594541501251</c:v>
                </c:pt>
                <c:pt idx="13">
                  <c:v>15.709332031982107</c:v>
                </c:pt>
                <c:pt idx="14">
                  <c:v>18.084217773261962</c:v>
                </c:pt>
                <c:pt idx="15">
                  <c:v>20.502931993178983</c:v>
                </c:pt>
                <c:pt idx="16">
                  <c:v>22.026774576139768</c:v>
                </c:pt>
                <c:pt idx="17">
                  <c:v>22.24018143403049</c:v>
                </c:pt>
                <c:pt idx="18">
                  <c:v>21.473502965202901</c:v>
                </c:pt>
                <c:pt idx="19">
                  <c:v>20.471840761590116</c:v>
                </c:pt>
                <c:pt idx="20">
                  <c:v>19.240947830699351</c:v>
                </c:pt>
                <c:pt idx="21">
                  <c:v>17.773485273038766</c:v>
                </c:pt>
                <c:pt idx="22">
                  <c:v>16.308007172954564</c:v>
                </c:pt>
                <c:pt idx="23">
                  <c:v>14.856191677144988</c:v>
                </c:pt>
                <c:pt idx="24">
                  <c:v>13.397150936929146</c:v>
                </c:pt>
                <c:pt idx="25">
                  <c:v>11.944613569326107</c:v>
                </c:pt>
                <c:pt idx="26">
                  <c:v>10.516385610873998</c:v>
                </c:pt>
                <c:pt idx="27">
                  <c:v>9.1449459909763249</c:v>
                </c:pt>
                <c:pt idx="28">
                  <c:v>7.8453329336975512</c:v>
                </c:pt>
                <c:pt idx="29">
                  <c:v>6.6324028035684863</c:v>
                </c:pt>
                <c:pt idx="30">
                  <c:v>5.5234842392632002</c:v>
                </c:pt>
                <c:pt idx="31">
                  <c:v>4.5351193027198891</c:v>
                </c:pt>
                <c:pt idx="32">
                  <c:v>3.6781423114705785</c:v>
                </c:pt>
                <c:pt idx="33">
                  <c:v>2.9528045739169011</c:v>
                </c:pt>
                <c:pt idx="34">
                  <c:v>2.3505166231194958</c:v>
                </c:pt>
                <c:pt idx="35">
                  <c:v>1.8610171107019142</c:v>
                </c:pt>
                <c:pt idx="36">
                  <c:v>1.4658516801462329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26-4F1A-BC34-45113B8F6A26}"/>
            </c:ext>
          </c:extLst>
        </c:ser>
        <c:ser>
          <c:idx val="5"/>
          <c:order val="5"/>
          <c:tx>
            <c:strRef>
              <c:f>'S100'!$A$281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'S100'!$B$281:$AL$281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7.7906251195975988</c:v>
                </c:pt>
                <c:pt idx="11">
                  <c:v>9.9811077993226931</c:v>
                </c:pt>
                <c:pt idx="12">
                  <c:v>11.900136614316068</c:v>
                </c:pt>
                <c:pt idx="13">
                  <c:v>11.640824686086095</c:v>
                </c:pt>
                <c:pt idx="14">
                  <c:v>11.089497802530143</c:v>
                </c:pt>
                <c:pt idx="15">
                  <c:v>10.344829439527503</c:v>
                </c:pt>
                <c:pt idx="16">
                  <c:v>9.6439606463506369</c:v>
                </c:pt>
                <c:pt idx="17">
                  <c:v>8.9454950559512767</c:v>
                </c:pt>
                <c:pt idx="18">
                  <c:v>8.2539035269875054</c:v>
                </c:pt>
                <c:pt idx="19">
                  <c:v>7.5593434786480449</c:v>
                </c:pt>
                <c:pt idx="20">
                  <c:v>6.8482811791519058</c:v>
                </c:pt>
                <c:pt idx="21">
                  <c:v>6.1205452497373756</c:v>
                </c:pt>
                <c:pt idx="22">
                  <c:v>5.3981612302279069</c:v>
                </c:pt>
                <c:pt idx="23">
                  <c:v>4.6854329352971336</c:v>
                </c:pt>
                <c:pt idx="24">
                  <c:v>4.0033197839814907</c:v>
                </c:pt>
                <c:pt idx="25">
                  <c:v>3.3586699132141238</c:v>
                </c:pt>
                <c:pt idx="26">
                  <c:v>2.7794287899850811</c:v>
                </c:pt>
                <c:pt idx="27">
                  <c:v>2.2691928269586548</c:v>
                </c:pt>
                <c:pt idx="28">
                  <c:v>1.8245945101678664</c:v>
                </c:pt>
                <c:pt idx="29">
                  <c:v>1.4469323353260768</c:v>
                </c:pt>
                <c:pt idx="30">
                  <c:v>1.1303300831789522</c:v>
                </c:pt>
                <c:pt idx="31">
                  <c:v>0.87665088537286662</c:v>
                </c:pt>
                <c:pt idx="32">
                  <c:v>0.67580502458854075</c:v>
                </c:pt>
                <c:pt idx="33">
                  <c:v>0.51465132381107448</c:v>
                </c:pt>
                <c:pt idx="34">
                  <c:v>0.38300136459537942</c:v>
                </c:pt>
                <c:pt idx="35">
                  <c:v>0.27798309047562941</c:v>
                </c:pt>
                <c:pt idx="36">
                  <c:v>0.20006969822550003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26-4F1A-BC34-45113B8F6A26}"/>
            </c:ext>
          </c:extLst>
        </c:ser>
        <c:ser>
          <c:idx val="6"/>
          <c:order val="6"/>
          <c:tx>
            <c:strRef>
              <c:f>'S100'!$A$282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'S100'!$B$282:$AL$282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4.5015284297189879</c:v>
                </c:pt>
                <c:pt idx="13">
                  <c:v>6.104939526157076</c:v>
                </c:pt>
                <c:pt idx="14">
                  <c:v>8.0884084014401925</c:v>
                </c:pt>
                <c:pt idx="15">
                  <c:v>8.4843069941668521</c:v>
                </c:pt>
                <c:pt idx="16">
                  <c:v>8.8329722426012705</c:v>
                </c:pt>
                <c:pt idx="17">
                  <c:v>9.1807398806183187</c:v>
                </c:pt>
                <c:pt idx="18">
                  <c:v>9.5138665299389054</c:v>
                </c:pt>
                <c:pt idx="19">
                  <c:v>9.3092750673732141</c:v>
                </c:pt>
                <c:pt idx="20">
                  <c:v>9.101842171370679</c:v>
                </c:pt>
                <c:pt idx="21">
                  <c:v>8.4176280854443739</c:v>
                </c:pt>
                <c:pt idx="22">
                  <c:v>7.7457148057185607</c:v>
                </c:pt>
                <c:pt idx="23">
                  <c:v>7.0674230818902393</c:v>
                </c:pt>
                <c:pt idx="24">
                  <c:v>6.401925113547648</c:v>
                </c:pt>
                <c:pt idx="25">
                  <c:v>5.738806469738627</c:v>
                </c:pt>
                <c:pt idx="26">
                  <c:v>5.0870890879432267</c:v>
                </c:pt>
                <c:pt idx="27">
                  <c:v>4.4513322960076822</c:v>
                </c:pt>
                <c:pt idx="28">
                  <c:v>3.8443530894601472</c:v>
                </c:pt>
                <c:pt idx="29">
                  <c:v>3.2760075596354308</c:v>
                </c:pt>
                <c:pt idx="30">
                  <c:v>2.7524168106692124</c:v>
                </c:pt>
                <c:pt idx="31">
                  <c:v>2.2821145617777927</c:v>
                </c:pt>
                <c:pt idx="32">
                  <c:v>1.8643088529300793</c:v>
                </c:pt>
                <c:pt idx="33">
                  <c:v>1.5056655713371869</c:v>
                </c:pt>
                <c:pt idx="34">
                  <c:v>1.2020097154844884</c:v>
                </c:pt>
                <c:pt idx="35">
                  <c:v>0.95149770049270266</c:v>
                </c:pt>
                <c:pt idx="36">
                  <c:v>0.73771473055266412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26-4F1A-BC34-45113B8F6A26}"/>
            </c:ext>
          </c:extLst>
        </c:ser>
        <c:ser>
          <c:idx val="7"/>
          <c:order val="7"/>
          <c:tx>
            <c:strRef>
              <c:f>'S100'!$A$283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'S100'!$B$283:$AL$283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26-4F1A-BC34-45113B8F6A26}"/>
            </c:ext>
          </c:extLst>
        </c:ser>
        <c:ser>
          <c:idx val="8"/>
          <c:order val="8"/>
          <c:tx>
            <c:strRef>
              <c:f>'S100'!$A$284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'S100'!$B$284:$AL$284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26-4F1A-BC34-45113B8F6A26}"/>
            </c:ext>
          </c:extLst>
        </c:ser>
        <c:ser>
          <c:idx val="9"/>
          <c:order val="9"/>
          <c:tx>
            <c:strRef>
              <c:f>'S100'!$A$285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'S100'!$B$285:$AL$285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26-4F1A-BC34-45113B8F6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Final</a:t>
                </a:r>
                <a:r>
                  <a:rPr lang="de-DE" b="1" baseline="0"/>
                  <a:t> </a:t>
                </a:r>
                <a:r>
                  <a:rPr lang="de-DE" b="1"/>
                  <a:t>Energy Demand [TWh]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12430555555555"/>
          <c:y val="2.2095293881529528E-2"/>
          <c:w val="0.83441736111111109"/>
          <c:h val="0.824731597222222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'S100'!$A$312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'S100'!$H$312:$AL$312</c:f>
              <c:numCache>
                <c:formatCode>0</c:formatCode>
                <c:ptCount val="31"/>
                <c:pt idx="0">
                  <c:v>61.197623794676645</c:v>
                </c:pt>
                <c:pt idx="1">
                  <c:v>56.720031963794284</c:v>
                </c:pt>
                <c:pt idx="2">
                  <c:v>52.656572009095768</c:v>
                </c:pt>
                <c:pt idx="3">
                  <c:v>49.347786246546193</c:v>
                </c:pt>
                <c:pt idx="4">
                  <c:v>46.6126746482255</c:v>
                </c:pt>
                <c:pt idx="5">
                  <c:v>43.934236876865803</c:v>
                </c:pt>
                <c:pt idx="6">
                  <c:v>41.36155213809667</c:v>
                </c:pt>
                <c:pt idx="7">
                  <c:v>38.946671262899841</c:v>
                </c:pt>
                <c:pt idx="8">
                  <c:v>36.474428989296008</c:v>
                </c:pt>
                <c:pt idx="9">
                  <c:v>33.866173564205553</c:v>
                </c:pt>
                <c:pt idx="10">
                  <c:v>31.141342787809592</c:v>
                </c:pt>
                <c:pt idx="11">
                  <c:v>28.323200754275174</c:v>
                </c:pt>
                <c:pt idx="12">
                  <c:v>25.406895284036938</c:v>
                </c:pt>
                <c:pt idx="13">
                  <c:v>22.479055990580264</c:v>
                </c:pt>
                <c:pt idx="14">
                  <c:v>19.753119938771235</c:v>
                </c:pt>
                <c:pt idx="15">
                  <c:v>17.272932093411299</c:v>
                </c:pt>
                <c:pt idx="16">
                  <c:v>15.020319141155223</c:v>
                </c:pt>
                <c:pt idx="17">
                  <c:v>12.96191543470581</c:v>
                </c:pt>
                <c:pt idx="18">
                  <c:v>11.124080379908863</c:v>
                </c:pt>
                <c:pt idx="19">
                  <c:v>9.4801485538365018</c:v>
                </c:pt>
                <c:pt idx="20">
                  <c:v>7.9978474778255277</c:v>
                </c:pt>
                <c:pt idx="21">
                  <c:v>6.672582476160354</c:v>
                </c:pt>
                <c:pt idx="22">
                  <c:v>5.5147673987978587</c:v>
                </c:pt>
                <c:pt idx="23">
                  <c:v>4.5158649391342056</c:v>
                </c:pt>
                <c:pt idx="24">
                  <c:v>3.6736714954138598</c:v>
                </c:pt>
                <c:pt idx="25">
                  <c:v>2.9750393848819576</c:v>
                </c:pt>
                <c:pt idx="26">
                  <c:v>2.3987423256632106</c:v>
                </c:pt>
                <c:pt idx="27">
                  <c:v>1.9163158839129542</c:v>
                </c:pt>
                <c:pt idx="28">
                  <c:v>1.5308453757695073</c:v>
                </c:pt>
                <c:pt idx="29">
                  <c:v>1.2150692936126755</c:v>
                </c:pt>
                <c:pt idx="30">
                  <c:v>0.96002866402485876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7B-4439-819B-D529A1923D7C}"/>
            </c:ext>
          </c:extLst>
        </c:ser>
        <c:ser>
          <c:idx val="1"/>
          <c:order val="1"/>
          <c:tx>
            <c:strRef>
              <c:f>'S100'!$A$313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'S100'!$H$313:$AL$313</c:f>
              <c:numCache>
                <c:formatCode>0</c:formatCode>
                <c:ptCount val="31"/>
                <c:pt idx="0">
                  <c:v>52.278843882690396</c:v>
                </c:pt>
                <c:pt idx="1">
                  <c:v>49.71488840560113</c:v>
                </c:pt>
                <c:pt idx="2">
                  <c:v>46.996912599596847</c:v>
                </c:pt>
                <c:pt idx="3">
                  <c:v>44.639536246359285</c:v>
                </c:pt>
                <c:pt idx="4">
                  <c:v>42.280650001887132</c:v>
                </c:pt>
                <c:pt idx="5">
                  <c:v>40.009896314657965</c:v>
                </c:pt>
                <c:pt idx="6">
                  <c:v>37.436561629831928</c:v>
                </c:pt>
                <c:pt idx="7">
                  <c:v>34.736980959643986</c:v>
                </c:pt>
                <c:pt idx="8">
                  <c:v>31.920387965636749</c:v>
                </c:pt>
                <c:pt idx="9">
                  <c:v>29.156032243440684</c:v>
                </c:pt>
                <c:pt idx="10">
                  <c:v>26.325635538216744</c:v>
                </c:pt>
                <c:pt idx="11">
                  <c:v>23.605017605185832</c:v>
                </c:pt>
                <c:pt idx="12">
                  <c:v>20.862247904191694</c:v>
                </c:pt>
                <c:pt idx="13">
                  <c:v>18.249294929035528</c:v>
                </c:pt>
                <c:pt idx="14">
                  <c:v>15.765003150006809</c:v>
                </c:pt>
                <c:pt idx="15">
                  <c:v>13.543046734780294</c:v>
                </c:pt>
                <c:pt idx="16">
                  <c:v>11.565235159507221</c:v>
                </c:pt>
                <c:pt idx="17">
                  <c:v>9.8085312789686281</c:v>
                </c:pt>
                <c:pt idx="18">
                  <c:v>8.2550829351741939</c:v>
                </c:pt>
                <c:pt idx="19">
                  <c:v>6.8976756530434269</c:v>
                </c:pt>
                <c:pt idx="20">
                  <c:v>5.7206877409242827</c:v>
                </c:pt>
                <c:pt idx="21">
                  <c:v>4.7028355057969113</c:v>
                </c:pt>
                <c:pt idx="22">
                  <c:v>3.8254980255342872</c:v>
                </c:pt>
                <c:pt idx="23">
                  <c:v>3.0823008960057545</c:v>
                </c:pt>
                <c:pt idx="24">
                  <c:v>2.4659335891182539</c:v>
                </c:pt>
                <c:pt idx="25">
                  <c:v>1.961172205457631</c:v>
                </c:pt>
                <c:pt idx="26">
                  <c:v>1.5508147141132285</c:v>
                </c:pt>
                <c:pt idx="27">
                  <c:v>1.217492459018364</c:v>
                </c:pt>
                <c:pt idx="28">
                  <c:v>0.95044317040630533</c:v>
                </c:pt>
                <c:pt idx="29">
                  <c:v>0.73504292776206515</c:v>
                </c:pt>
                <c:pt idx="30">
                  <c:v>0.56393436533746544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7B-4439-819B-D529A1923D7C}"/>
            </c:ext>
          </c:extLst>
        </c:ser>
        <c:ser>
          <c:idx val="2"/>
          <c:order val="2"/>
          <c:tx>
            <c:strRef>
              <c:f>'S100'!$A$314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'S100'!$H$314:$AL$314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7B-4439-819B-D529A1923D7C}"/>
            </c:ext>
          </c:extLst>
        </c:ser>
        <c:ser>
          <c:idx val="3"/>
          <c:order val="3"/>
          <c:tx>
            <c:strRef>
              <c:f>'S100'!$A$315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'S100'!$H$315:$AL$315</c:f>
              <c:numCache>
                <c:formatCode>0</c:formatCode>
                <c:ptCount val="31"/>
                <c:pt idx="0">
                  <c:v>0.75008424020093711</c:v>
                </c:pt>
                <c:pt idx="1">
                  <c:v>1.0752406933302083</c:v>
                </c:pt>
                <c:pt idx="2">
                  <c:v>1.4085724725646001</c:v>
                </c:pt>
                <c:pt idx="3">
                  <c:v>1.9607310825835216</c:v>
                </c:pt>
                <c:pt idx="4">
                  <c:v>2.4483987761230486</c:v>
                </c:pt>
                <c:pt idx="5">
                  <c:v>2.8136117007366757</c:v>
                </c:pt>
                <c:pt idx="6">
                  <c:v>3.0937751866344474</c:v>
                </c:pt>
                <c:pt idx="7">
                  <c:v>3.3021531116913949</c:v>
                </c:pt>
                <c:pt idx="8">
                  <c:v>3.3689119237109089</c:v>
                </c:pt>
                <c:pt idx="9">
                  <c:v>3.3090372302066133</c:v>
                </c:pt>
                <c:pt idx="10">
                  <c:v>3.2049385602156737</c:v>
                </c:pt>
                <c:pt idx="11">
                  <c:v>3.0334594396090857</c:v>
                </c:pt>
                <c:pt idx="12">
                  <c:v>2.8227183025191094</c:v>
                </c:pt>
                <c:pt idx="13">
                  <c:v>2.6066743247891617</c:v>
                </c:pt>
                <c:pt idx="14">
                  <c:v>2.3853916512708309</c:v>
                </c:pt>
                <c:pt idx="15">
                  <c:v>2.1596070686603683</c:v>
                </c:pt>
                <c:pt idx="16">
                  <c:v>1.9302347739133492</c:v>
                </c:pt>
                <c:pt idx="17">
                  <c:v>1.7019648846328028</c:v>
                </c:pt>
                <c:pt idx="18">
                  <c:v>1.4805942072844993</c:v>
                </c:pt>
                <c:pt idx="19">
                  <c:v>1.2693479412314332</c:v>
                </c:pt>
                <c:pt idx="20">
                  <c:v>1.0731274001950522</c:v>
                </c:pt>
                <c:pt idx="21">
                  <c:v>0.89442886347883255</c:v>
                </c:pt>
                <c:pt idx="22">
                  <c:v>0.73582204203461532</c:v>
                </c:pt>
                <c:pt idx="23">
                  <c:v>0.59801517769437673</c:v>
                </c:pt>
                <c:pt idx="24">
                  <c:v>0.48090212594649523</c:v>
                </c:pt>
                <c:pt idx="25">
                  <c:v>0.38284423164587644</c:v>
                </c:pt>
                <c:pt idx="26">
                  <c:v>0.30153882103226265</c:v>
                </c:pt>
                <c:pt idx="27">
                  <c:v>0.23515298170658969</c:v>
                </c:pt>
                <c:pt idx="28">
                  <c:v>0.18219373524866822</c:v>
                </c:pt>
                <c:pt idx="29">
                  <c:v>0.1403118184397549</c:v>
                </c:pt>
                <c:pt idx="30">
                  <c:v>0.10815995743089872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7B-4439-819B-D529A1923D7C}"/>
            </c:ext>
          </c:extLst>
        </c:ser>
        <c:ser>
          <c:idx val="4"/>
          <c:order val="4"/>
          <c:tx>
            <c:strRef>
              <c:f>'S100'!$A$316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'S100'!$H$316:$AL$316</c:f>
              <c:numCache>
                <c:formatCode>0</c:formatCode>
                <c:ptCount val="31"/>
                <c:pt idx="0">
                  <c:v>1.0953268840444292</c:v>
                </c:pt>
                <c:pt idx="1">
                  <c:v>1.6487651943777919</c:v>
                </c:pt>
                <c:pt idx="2">
                  <c:v>2.2366565725860421</c:v>
                </c:pt>
                <c:pt idx="3">
                  <c:v>2.4400888524335054</c:v>
                </c:pt>
                <c:pt idx="4">
                  <c:v>2.6742426427136454</c:v>
                </c:pt>
                <c:pt idx="5">
                  <c:v>3.024021933065649</c:v>
                </c:pt>
                <c:pt idx="6">
                  <c:v>3.4752834517004954</c:v>
                </c:pt>
                <c:pt idx="7">
                  <c:v>4.0716703420957803</c:v>
                </c:pt>
                <c:pt idx="8">
                  <c:v>4.6866128483885063</c:v>
                </c:pt>
                <c:pt idx="9">
                  <c:v>5.3127585263705575</c:v>
                </c:pt>
                <c:pt idx="10">
                  <c:v>5.7070374575078846</c:v>
                </c:pt>
                <c:pt idx="11">
                  <c:v>5.7619365777387754</c:v>
                </c:pt>
                <c:pt idx="12">
                  <c:v>5.5630821928180705</c:v>
                </c:pt>
                <c:pt idx="13">
                  <c:v>5.3033862398964393</c:v>
                </c:pt>
                <c:pt idx="14">
                  <c:v>4.9843576391344051</c:v>
                </c:pt>
                <c:pt idx="15">
                  <c:v>4.6041184939802333</c:v>
                </c:pt>
                <c:pt idx="16">
                  <c:v>4.2244004157373656</c:v>
                </c:pt>
                <c:pt idx="17">
                  <c:v>3.8482311274128347</c:v>
                </c:pt>
                <c:pt idx="18">
                  <c:v>3.4702040847830209</c:v>
                </c:pt>
                <c:pt idx="19">
                  <c:v>3.0938805018642892</c:v>
                </c:pt>
                <c:pt idx="20">
                  <c:v>2.7238724893156072</c:v>
                </c:pt>
                <c:pt idx="21">
                  <c:v>2.3685951371626142</c:v>
                </c:pt>
                <c:pt idx="22">
                  <c:v>2.0319421998149925</c:v>
                </c:pt>
                <c:pt idx="23">
                  <c:v>1.7177575629735167</c:v>
                </c:pt>
                <c:pt idx="24">
                  <c:v>1.430524026620305</c:v>
                </c:pt>
                <c:pt idx="25">
                  <c:v>1.1745246178520328</c:v>
                </c:pt>
                <c:pt idx="26">
                  <c:v>0.95256427325452642</c:v>
                </c:pt>
                <c:pt idx="27">
                  <c:v>0.76470651959798919</c:v>
                </c:pt>
                <c:pt idx="28">
                  <c:v>0.60872207099280151</c:v>
                </c:pt>
                <c:pt idx="29">
                  <c:v>0.48195145032714221</c:v>
                </c:pt>
                <c:pt idx="30">
                  <c:v>0.37961291049676954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7B-4439-819B-D529A1923D7C}"/>
            </c:ext>
          </c:extLst>
        </c:ser>
        <c:ser>
          <c:idx val="5"/>
          <c:order val="5"/>
          <c:tx>
            <c:strRef>
              <c:f>'S100'!$A$317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'S100'!$H$317:$AL$317</c:f>
              <c:numCache>
                <c:formatCode>0</c:formatCode>
                <c:ptCount val="31"/>
                <c:pt idx="0">
                  <c:v>0.48647256679340833</c:v>
                </c:pt>
                <c:pt idx="1">
                  <c:v>0.81353339691316262</c:v>
                </c:pt>
                <c:pt idx="2">
                  <c:v>1.1293434848674888</c:v>
                </c:pt>
                <c:pt idx="3">
                  <c:v>1.6034378898368729</c:v>
                </c:pt>
                <c:pt idx="4">
                  <c:v>2.0645156566933638</c:v>
                </c:pt>
                <c:pt idx="5">
                  <c:v>2.6449935668205136</c:v>
                </c:pt>
                <c:pt idx="6">
                  <c:v>3.1535362027937577</c:v>
                </c:pt>
                <c:pt idx="7">
                  <c:v>3.0848185418128149</c:v>
                </c:pt>
                <c:pt idx="8">
                  <c:v>2.9387169176704879</c:v>
                </c:pt>
                <c:pt idx="9">
                  <c:v>2.7413798014747877</c:v>
                </c:pt>
                <c:pt idx="10">
                  <c:v>2.5556495712829181</c:v>
                </c:pt>
                <c:pt idx="11">
                  <c:v>2.3705561898270884</c:v>
                </c:pt>
                <c:pt idx="12">
                  <c:v>2.1872844346516893</c:v>
                </c:pt>
                <c:pt idx="13">
                  <c:v>2.0032260218417317</c:v>
                </c:pt>
                <c:pt idx="14">
                  <c:v>1.8147945124752556</c:v>
                </c:pt>
                <c:pt idx="15">
                  <c:v>1.6219444911804044</c:v>
                </c:pt>
                <c:pt idx="16">
                  <c:v>1.4305127260103958</c:v>
                </c:pt>
                <c:pt idx="17">
                  <c:v>1.2416397278537403</c:v>
                </c:pt>
                <c:pt idx="18">
                  <c:v>1.0608797427550951</c:v>
                </c:pt>
                <c:pt idx="19">
                  <c:v>0.89004752700174272</c:v>
                </c:pt>
                <c:pt idx="20">
                  <c:v>0.73654862934604648</c:v>
                </c:pt>
                <c:pt idx="21">
                  <c:v>0.60133609914404351</c:v>
                </c:pt>
                <c:pt idx="22">
                  <c:v>0.48351754519448464</c:v>
                </c:pt>
                <c:pt idx="23">
                  <c:v>0.38343706886141038</c:v>
                </c:pt>
                <c:pt idx="24">
                  <c:v>0.29953747204242237</c:v>
                </c:pt>
                <c:pt idx="25">
                  <c:v>0.23231248462380966</c:v>
                </c:pt>
                <c:pt idx="26">
                  <c:v>0.17908833151596329</c:v>
                </c:pt>
                <c:pt idx="27">
                  <c:v>0.13638260080993475</c:v>
                </c:pt>
                <c:pt idx="28">
                  <c:v>0.10149536161777552</c:v>
                </c:pt>
                <c:pt idx="29">
                  <c:v>7.3665518976041774E-2</c:v>
                </c:pt>
                <c:pt idx="30">
                  <c:v>5.30184700297575E-2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7B-4439-819B-D529A1923D7C}"/>
            </c:ext>
          </c:extLst>
        </c:ser>
        <c:ser>
          <c:idx val="6"/>
          <c:order val="6"/>
          <c:tx>
            <c:strRef>
              <c:f>'S100'!$A$318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'S100'!$H$318:$AL$318</c:f>
              <c:numCache>
                <c:formatCode>0</c:formatCode>
                <c:ptCount val="31"/>
                <c:pt idx="0">
                  <c:v>0.12193215753630526</c:v>
                </c:pt>
                <c:pt idx="1">
                  <c:v>0.20632448468003045</c:v>
                </c:pt>
                <c:pt idx="2">
                  <c:v>0.25602817266849992</c:v>
                </c:pt>
                <c:pt idx="3">
                  <c:v>0.28918389141710954</c:v>
                </c:pt>
                <c:pt idx="4">
                  <c:v>0.64275691014558656</c:v>
                </c:pt>
                <c:pt idx="5">
                  <c:v>0.85042284935661683</c:v>
                </c:pt>
                <c:pt idx="6">
                  <c:v>1.1607297127549998</c:v>
                </c:pt>
                <c:pt idx="7">
                  <c:v>1.5741730421605507</c:v>
                </c:pt>
                <c:pt idx="8">
                  <c:v>2.0856151653883663</c:v>
                </c:pt>
                <c:pt idx="9">
                  <c:v>2.1876985503964241</c:v>
                </c:pt>
                <c:pt idx="10">
                  <c:v>2.2776027062806956</c:v>
                </c:pt>
                <c:pt idx="11">
                  <c:v>2.3672754112037682</c:v>
                </c:pt>
                <c:pt idx="12">
                  <c:v>2.4531729026922449</c:v>
                </c:pt>
                <c:pt idx="13">
                  <c:v>2.4004185119817043</c:v>
                </c:pt>
                <c:pt idx="14">
                  <c:v>2.3469314509640773</c:v>
                </c:pt>
                <c:pt idx="15">
                  <c:v>2.1705052366638515</c:v>
                </c:pt>
                <c:pt idx="16">
                  <c:v>1.9972508142273586</c:v>
                </c:pt>
                <c:pt idx="17">
                  <c:v>1.8223516949492231</c:v>
                </c:pt>
                <c:pt idx="18">
                  <c:v>1.6507514756695782</c:v>
                </c:pt>
                <c:pt idx="19">
                  <c:v>1.4797647708274233</c:v>
                </c:pt>
                <c:pt idx="20">
                  <c:v>1.3117179082607819</c:v>
                </c:pt>
                <c:pt idx="21">
                  <c:v>1.1477865213981535</c:v>
                </c:pt>
                <c:pt idx="22">
                  <c:v>0.99127550273772957</c:v>
                </c:pt>
                <c:pt idx="23">
                  <c:v>0.8447262686545377</c:v>
                </c:pt>
                <c:pt idx="24">
                  <c:v>0.70971716027339304</c:v>
                </c:pt>
                <c:pt idx="25">
                  <c:v>0.58844861720260211</c:v>
                </c:pt>
                <c:pt idx="26">
                  <c:v>0.48071643068201642</c:v>
                </c:pt>
                <c:pt idx="27">
                  <c:v>0.38823941543614893</c:v>
                </c:pt>
                <c:pt idx="28">
                  <c:v>0.30994103748671126</c:v>
                </c:pt>
                <c:pt idx="29">
                  <c:v>0.24534592412845926</c:v>
                </c:pt>
                <c:pt idx="30">
                  <c:v>0.19022148158308541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7B-4439-819B-D529A1923D7C}"/>
            </c:ext>
          </c:extLst>
        </c:ser>
        <c:ser>
          <c:idx val="7"/>
          <c:order val="7"/>
          <c:tx>
            <c:strRef>
              <c:f>'S100'!$A$319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'S100'!$H$319:$AL$319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7B-4439-819B-D529A1923D7C}"/>
            </c:ext>
          </c:extLst>
        </c:ser>
        <c:ser>
          <c:idx val="8"/>
          <c:order val="8"/>
          <c:tx>
            <c:strRef>
              <c:f>'S100'!$A$320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'S100'!$H$320:$AL$320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7B-4439-819B-D529A1923D7C}"/>
            </c:ext>
          </c:extLst>
        </c:ser>
        <c:ser>
          <c:idx val="9"/>
          <c:order val="9"/>
          <c:tx>
            <c:strRef>
              <c:f>'S100'!$A$321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'S100'!$H$321:$AL$321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17B-4439-819B-D529A1923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Tailpipe CO</a:t>
                </a:r>
                <a:r>
                  <a:rPr lang="de-DE" b="1" baseline="-25000"/>
                  <a:t>2</a:t>
                </a:r>
                <a:r>
                  <a:rPr lang="de-DE" b="1"/>
                  <a:t> emissions [MT]</a:t>
                </a:r>
              </a:p>
            </c:rich>
          </c:tx>
          <c:overlay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'Other Studies'!$B$7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'Other Studies'!$D$6:$J$6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Studies'!$D$7:$J$7</c:f>
              <c:numCache>
                <c:formatCode>0</c:formatCode>
                <c:ptCount val="7"/>
                <c:pt idx="0">
                  <c:v>14.9</c:v>
                </c:pt>
                <c:pt idx="1">
                  <c:v>14.3</c:v>
                </c:pt>
                <c:pt idx="2">
                  <c:v>11.5</c:v>
                </c:pt>
                <c:pt idx="3">
                  <c:v>6.3645939999999976</c:v>
                </c:pt>
                <c:pt idx="4">
                  <c:v>2.7259259999999998</c:v>
                </c:pt>
                <c:pt idx="5">
                  <c:v>0.28165699999999999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7-42E5-8BB1-BFC664D8093E}"/>
            </c:ext>
          </c:extLst>
        </c:ser>
        <c:ser>
          <c:idx val="1"/>
          <c:order val="1"/>
          <c:tx>
            <c:strRef>
              <c:f>'Other Studies'!$B$8</c:f>
              <c:strCache>
                <c:ptCount val="1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'Other Studies'!$D$6:$J$6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Studies'!$D$8:$J$8</c:f>
              <c:numCache>
                <c:formatCode>0</c:formatCode>
                <c:ptCount val="7"/>
                <c:pt idx="0">
                  <c:v>32</c:v>
                </c:pt>
                <c:pt idx="1">
                  <c:v>30.2</c:v>
                </c:pt>
                <c:pt idx="2">
                  <c:v>23.6</c:v>
                </c:pt>
                <c:pt idx="3">
                  <c:v>14.925773999999997</c:v>
                </c:pt>
                <c:pt idx="4">
                  <c:v>7.3064349999999996</c:v>
                </c:pt>
                <c:pt idx="5">
                  <c:v>1.073555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47-42E5-8BB1-BFC664D8093E}"/>
            </c:ext>
          </c:extLst>
        </c:ser>
        <c:ser>
          <c:idx val="2"/>
          <c:order val="2"/>
          <c:tx>
            <c:strRef>
              <c:f>'Other Studies'!$B$9</c:f>
              <c:strCache>
                <c:ptCount val="1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'Other Studies'!$D$6:$J$6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Studies'!$D$9:$J$9</c:f>
              <c:numCache>
                <c:formatCode>0</c:formatCode>
                <c:ptCount val="7"/>
                <c:pt idx="0">
                  <c:v>0.4</c:v>
                </c:pt>
                <c:pt idx="1">
                  <c:v>0.3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47-42E5-8BB1-BFC664D8093E}"/>
            </c:ext>
          </c:extLst>
        </c:ser>
        <c:ser>
          <c:idx val="3"/>
          <c:order val="3"/>
          <c:tx>
            <c:strRef>
              <c:f>'Other Studies'!$B$10</c:f>
              <c:strCache>
                <c:ptCount val="1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'Other Studies'!$D$6:$J$6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Studies'!$D$10:$J$10</c:f>
              <c:numCache>
                <c:formatCode>0</c:formatCode>
                <c:ptCount val="7"/>
                <c:pt idx="0">
                  <c:v>0.1</c:v>
                </c:pt>
                <c:pt idx="1">
                  <c:v>1.4</c:v>
                </c:pt>
                <c:pt idx="2">
                  <c:v>4.9000000000000004</c:v>
                </c:pt>
                <c:pt idx="3">
                  <c:v>5.464245</c:v>
                </c:pt>
                <c:pt idx="4">
                  <c:v>4.0215839999999998</c:v>
                </c:pt>
                <c:pt idx="5">
                  <c:v>1.970831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47-42E5-8BB1-BFC664D8093E}"/>
            </c:ext>
          </c:extLst>
        </c:ser>
        <c:ser>
          <c:idx val="4"/>
          <c:order val="4"/>
          <c:tx>
            <c:strRef>
              <c:f>'Other Studies'!$B$11</c:f>
              <c:strCache>
                <c:ptCount val="1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'Other Studies'!$D$6:$J$6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Studies'!$D$11:$J$11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4.8745999999999998E-2</c:v>
                </c:pt>
                <c:pt idx="4">
                  <c:v>5.0714000000000002E-2</c:v>
                </c:pt>
                <c:pt idx="5">
                  <c:v>4.4437999999999998E-2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47-42E5-8BB1-BFC664D8093E}"/>
            </c:ext>
          </c:extLst>
        </c:ser>
        <c:ser>
          <c:idx val="5"/>
          <c:order val="5"/>
          <c:tx>
            <c:strRef>
              <c:f>'Other Studies'!$B$12</c:f>
              <c:strCache>
                <c:ptCount val="1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'Other Studies'!$D$6:$J$6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Studies'!$D$12:$J$12</c:f>
              <c:numCache>
                <c:formatCode>0</c:formatCode>
                <c:ptCount val="7"/>
                <c:pt idx="0">
                  <c:v>0.3</c:v>
                </c:pt>
                <c:pt idx="1">
                  <c:v>3.5</c:v>
                </c:pt>
                <c:pt idx="2">
                  <c:v>9.1999999999999993</c:v>
                </c:pt>
                <c:pt idx="3">
                  <c:v>19.333615000000002</c:v>
                </c:pt>
                <c:pt idx="4">
                  <c:v>27.452908000000001</c:v>
                </c:pt>
                <c:pt idx="5">
                  <c:v>33.869137000000002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47-42E5-8BB1-BFC664D80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0277151"/>
        <c:axId val="1170284351"/>
      </c:barChart>
      <c:catAx>
        <c:axId val="117027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0284351"/>
        <c:crosses val="autoZero"/>
        <c:auto val="1"/>
        <c:lblAlgn val="ctr"/>
        <c:lblOffset val="100"/>
        <c:noMultiLvlLbl val="0"/>
      </c:catAx>
      <c:valAx>
        <c:axId val="11702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027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'Other Studies'!$B$7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'Other Studies'!$M$6:$S$6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Studies'!$M$7:$S$7</c:f>
              <c:numCache>
                <c:formatCode>0%</c:formatCode>
                <c:ptCount val="7"/>
                <c:pt idx="0">
                  <c:v>0.3123689727463313</c:v>
                </c:pt>
                <c:pt idx="1">
                  <c:v>0.28772635814889341</c:v>
                </c:pt>
                <c:pt idx="2">
                  <c:v>0.23279352226720645</c:v>
                </c:pt>
                <c:pt idx="3">
                  <c:v>0.13765161188965347</c:v>
                </c:pt>
                <c:pt idx="4">
                  <c:v>6.5436514811342675E-2</c:v>
                </c:pt>
                <c:pt idx="5">
                  <c:v>7.5633697424071318E-3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D2-4D16-9B38-F6529E0EBB6E}"/>
            </c:ext>
          </c:extLst>
        </c:ser>
        <c:ser>
          <c:idx val="1"/>
          <c:order val="1"/>
          <c:tx>
            <c:strRef>
              <c:f>'Other Studies'!$B$8</c:f>
              <c:strCache>
                <c:ptCount val="1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'Other Studies'!$M$6:$S$6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Studies'!$M$8:$S$8</c:f>
              <c:numCache>
                <c:formatCode>0%</c:formatCode>
                <c:ptCount val="7"/>
                <c:pt idx="0">
                  <c:v>0.67085953878406712</c:v>
                </c:pt>
                <c:pt idx="1">
                  <c:v>0.60764587525150904</c:v>
                </c:pt>
                <c:pt idx="2">
                  <c:v>0.47773279352226716</c:v>
                </c:pt>
                <c:pt idx="3">
                  <c:v>0.32281035519322693</c:v>
                </c:pt>
                <c:pt idx="4">
                  <c:v>0.17539274437222893</c:v>
                </c:pt>
                <c:pt idx="5">
                  <c:v>2.8828303233400514E-2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D2-4D16-9B38-F6529E0EBB6E}"/>
            </c:ext>
          </c:extLst>
        </c:ser>
        <c:ser>
          <c:idx val="2"/>
          <c:order val="2"/>
          <c:tx>
            <c:strRef>
              <c:f>'Other Studies'!$B$9</c:f>
              <c:strCache>
                <c:ptCount val="1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'Other Studies'!$M$6:$S$6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Studies'!$M$9:$S$9</c:f>
              <c:numCache>
                <c:formatCode>0%</c:formatCode>
                <c:ptCount val="7"/>
                <c:pt idx="0">
                  <c:v>8.385744234800839E-3</c:v>
                </c:pt>
                <c:pt idx="1">
                  <c:v>6.0362173038229381E-3</c:v>
                </c:pt>
                <c:pt idx="2">
                  <c:v>4.048582995951417E-3</c:v>
                </c:pt>
                <c:pt idx="3">
                  <c:v>2.1627712920832582E-3</c:v>
                </c:pt>
                <c:pt idx="4">
                  <c:v>2.4005242552931623E-3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D2-4D16-9B38-F6529E0EBB6E}"/>
            </c:ext>
          </c:extLst>
        </c:ser>
        <c:ser>
          <c:idx val="3"/>
          <c:order val="3"/>
          <c:tx>
            <c:strRef>
              <c:f>'Other Studies'!$B$10</c:f>
              <c:strCache>
                <c:ptCount val="1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'Other Studies'!$M$6:$S$6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Studies'!$M$10:$S$10</c:f>
              <c:numCache>
                <c:formatCode>0%</c:formatCode>
                <c:ptCount val="7"/>
                <c:pt idx="0">
                  <c:v>2.0964360587002098E-3</c:v>
                </c:pt>
                <c:pt idx="1">
                  <c:v>2.8169014084507043E-2</c:v>
                </c:pt>
                <c:pt idx="2">
                  <c:v>9.9190283400809709E-2</c:v>
                </c:pt>
                <c:pt idx="3">
                  <c:v>0.11817912218909482</c:v>
                </c:pt>
                <c:pt idx="4">
                  <c:v>9.6539099366988956E-2</c:v>
                </c:pt>
                <c:pt idx="5">
                  <c:v>5.2922964999265028E-2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D2-4D16-9B38-F6529E0EBB6E}"/>
            </c:ext>
          </c:extLst>
        </c:ser>
        <c:ser>
          <c:idx val="4"/>
          <c:order val="4"/>
          <c:tx>
            <c:strRef>
              <c:f>'Other Studies'!$B$11</c:f>
              <c:strCache>
                <c:ptCount val="1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'Other Studies'!$M$6:$S$6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Studies'!$M$11:$S$11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1.0542644940389049E-3</c:v>
                </c:pt>
                <c:pt idx="4">
                  <c:v>1.2174018708293742E-3</c:v>
                </c:pt>
                <c:pt idx="5">
                  <c:v>1.1932990290072255E-3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D2-4D16-9B38-F6529E0EBB6E}"/>
            </c:ext>
          </c:extLst>
        </c:ser>
        <c:ser>
          <c:idx val="5"/>
          <c:order val="5"/>
          <c:tx>
            <c:strRef>
              <c:f>'Other Studies'!$B$12</c:f>
              <c:strCache>
                <c:ptCount val="1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'Other Studies'!$M$6:$S$6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Studies'!$M$12:$S$12</c:f>
              <c:numCache>
                <c:formatCode>0%</c:formatCode>
                <c:ptCount val="7"/>
                <c:pt idx="0">
                  <c:v>6.2893081761006293E-3</c:v>
                </c:pt>
                <c:pt idx="1">
                  <c:v>7.0422535211267609E-2</c:v>
                </c:pt>
                <c:pt idx="2">
                  <c:v>0.18623481781376514</c:v>
                </c:pt>
                <c:pt idx="3">
                  <c:v>0.41814187494190264</c:v>
                </c:pt>
                <c:pt idx="4">
                  <c:v>0.65901371532331687</c:v>
                </c:pt>
                <c:pt idx="5">
                  <c:v>0.90949206299592011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D2-4D16-9B38-F6529E0EB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0277151"/>
        <c:axId val="1170284351"/>
      </c:barChart>
      <c:catAx>
        <c:axId val="117027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0284351"/>
        <c:crosses val="autoZero"/>
        <c:auto val="1"/>
        <c:lblAlgn val="ctr"/>
        <c:lblOffset val="100"/>
        <c:noMultiLvlLbl val="0"/>
      </c:catAx>
      <c:valAx>
        <c:axId val="11702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027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'Other Studies'!$B$16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'Other Studies'!$M$15:$S$15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Studies'!$M$16:$S$16</c:f>
              <c:numCache>
                <c:formatCode>0%</c:formatCode>
                <c:ptCount val="7"/>
                <c:pt idx="0">
                  <c:v>0.31666666666666665</c:v>
                </c:pt>
                <c:pt idx="1">
                  <c:v>0.29166666666666669</c:v>
                </c:pt>
                <c:pt idx="2">
                  <c:v>0.21914893617021278</c:v>
                </c:pt>
                <c:pt idx="3">
                  <c:v>0</c:v>
                </c:pt>
                <c:pt idx="4">
                  <c:v>0</c:v>
                </c:pt>
                <c:pt idx="5">
                  <c:v>0.04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C3-4E46-B644-C03A8A013D49}"/>
            </c:ext>
          </c:extLst>
        </c:ser>
        <c:ser>
          <c:idx val="1"/>
          <c:order val="1"/>
          <c:tx>
            <c:strRef>
              <c:f>'Other Studies'!$B$17</c:f>
              <c:strCache>
                <c:ptCount val="1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'Other Studies'!$M$15:$S$15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Studies'!$M$17:$S$17</c:f>
              <c:numCache>
                <c:formatCode>0%</c:formatCode>
                <c:ptCount val="7"/>
                <c:pt idx="0">
                  <c:v>0.66249999999999998</c:v>
                </c:pt>
                <c:pt idx="1">
                  <c:v>0.6020833333333333</c:v>
                </c:pt>
                <c:pt idx="2">
                  <c:v>0.43617021276595747</c:v>
                </c:pt>
                <c:pt idx="3">
                  <c:v>0</c:v>
                </c:pt>
                <c:pt idx="4">
                  <c:v>0</c:v>
                </c:pt>
                <c:pt idx="5">
                  <c:v>7.3333333333333334E-2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C3-4E46-B644-C03A8A013D49}"/>
            </c:ext>
          </c:extLst>
        </c:ser>
        <c:ser>
          <c:idx val="2"/>
          <c:order val="2"/>
          <c:tx>
            <c:strRef>
              <c:f>'Other Studies'!$B$18</c:f>
              <c:strCache>
                <c:ptCount val="1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'Other Studies'!$M$15:$S$15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Studies'!$M$18:$S$18</c:f>
              <c:numCache>
                <c:formatCode>0%</c:formatCode>
                <c:ptCount val="7"/>
                <c:pt idx="0">
                  <c:v>1.0416666666666666E-2</c:v>
                </c:pt>
                <c:pt idx="1">
                  <c:v>8.3333333333333332E-3</c:v>
                </c:pt>
                <c:pt idx="2">
                  <c:v>4.2553191489361703E-3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C3-4E46-B644-C03A8A013D49}"/>
            </c:ext>
          </c:extLst>
        </c:ser>
        <c:ser>
          <c:idx val="3"/>
          <c:order val="3"/>
          <c:tx>
            <c:strRef>
              <c:f>'Other Studies'!$B$19</c:f>
              <c:strCache>
                <c:ptCount val="1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'Other Studies'!$M$15:$S$15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Studies'!$M$19:$S$19</c:f>
              <c:numCache>
                <c:formatCode>0%</c:formatCode>
                <c:ptCount val="7"/>
                <c:pt idx="0">
                  <c:v>2.0833333333333333E-3</c:v>
                </c:pt>
                <c:pt idx="1">
                  <c:v>1.8749999999999999E-2</c:v>
                </c:pt>
                <c:pt idx="2">
                  <c:v>3.4042553191489362E-2</c:v>
                </c:pt>
                <c:pt idx="3">
                  <c:v>0</c:v>
                </c:pt>
                <c:pt idx="4">
                  <c:v>0</c:v>
                </c:pt>
                <c:pt idx="5">
                  <c:v>1.7777777777777778E-2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C3-4E46-B644-C03A8A013D49}"/>
            </c:ext>
          </c:extLst>
        </c:ser>
        <c:ser>
          <c:idx val="4"/>
          <c:order val="4"/>
          <c:tx>
            <c:strRef>
              <c:f>'Other Studies'!$B$20</c:f>
              <c:strCache>
                <c:ptCount val="1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'Other Studies'!$M$15:$S$15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Studies'!$M$20:$S$20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4.2553191489361703E-3</c:v>
                </c:pt>
                <c:pt idx="3">
                  <c:v>0</c:v>
                </c:pt>
                <c:pt idx="4">
                  <c:v>0</c:v>
                </c:pt>
                <c:pt idx="5">
                  <c:v>8.8888888888888889E-3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C3-4E46-B644-C03A8A013D49}"/>
            </c:ext>
          </c:extLst>
        </c:ser>
        <c:ser>
          <c:idx val="5"/>
          <c:order val="5"/>
          <c:tx>
            <c:strRef>
              <c:f>'Other Studies'!$B$21</c:f>
              <c:strCache>
                <c:ptCount val="1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'Other Studies'!$M$15:$S$15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Studies'!$M$21:$S$21</c:f>
              <c:numCache>
                <c:formatCode>0%</c:formatCode>
                <c:ptCount val="7"/>
                <c:pt idx="0">
                  <c:v>2.0833333333333333E-3</c:v>
                </c:pt>
                <c:pt idx="1">
                  <c:v>7.0833333333333331E-2</c:v>
                </c:pt>
                <c:pt idx="2">
                  <c:v>0.30212765957446808</c:v>
                </c:pt>
                <c:pt idx="3">
                  <c:v>0</c:v>
                </c:pt>
                <c:pt idx="4">
                  <c:v>0</c:v>
                </c:pt>
                <c:pt idx="5">
                  <c:v>0.86222222222222211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C3-4E46-B644-C03A8A013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0277151"/>
        <c:axId val="1170284351"/>
      </c:barChart>
      <c:catAx>
        <c:axId val="117027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0284351"/>
        <c:crosses val="autoZero"/>
        <c:auto val="1"/>
        <c:lblAlgn val="ctr"/>
        <c:lblOffset val="100"/>
        <c:noMultiLvlLbl val="0"/>
      </c:catAx>
      <c:valAx>
        <c:axId val="11702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027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'Other Studies'!$B$16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'Other Studies'!$D$15:$J$15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Studies'!$D$16:$J$16</c:f>
              <c:numCache>
                <c:formatCode>0</c:formatCode>
                <c:ptCount val="7"/>
                <c:pt idx="0">
                  <c:v>15.2</c:v>
                </c:pt>
                <c:pt idx="1">
                  <c:v>14</c:v>
                </c:pt>
                <c:pt idx="2">
                  <c:v>10.3</c:v>
                </c:pt>
                <c:pt idx="5">
                  <c:v>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68-444B-BBDA-6B3FE33BD836}"/>
            </c:ext>
          </c:extLst>
        </c:ser>
        <c:ser>
          <c:idx val="1"/>
          <c:order val="1"/>
          <c:tx>
            <c:strRef>
              <c:f>'Other Studies'!$B$17</c:f>
              <c:strCache>
                <c:ptCount val="1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'Other Studies'!$D$15:$J$15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Studies'!$D$17:$J$17</c:f>
              <c:numCache>
                <c:formatCode>0</c:formatCode>
                <c:ptCount val="7"/>
                <c:pt idx="0">
                  <c:v>31.8</c:v>
                </c:pt>
                <c:pt idx="1">
                  <c:v>28.9</c:v>
                </c:pt>
                <c:pt idx="2">
                  <c:v>20.5</c:v>
                </c:pt>
                <c:pt idx="5">
                  <c:v>3.3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68-444B-BBDA-6B3FE33BD836}"/>
            </c:ext>
          </c:extLst>
        </c:ser>
        <c:ser>
          <c:idx val="2"/>
          <c:order val="2"/>
          <c:tx>
            <c:strRef>
              <c:f>'Other Studies'!$B$18</c:f>
              <c:strCache>
                <c:ptCount val="1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'Other Studies'!$D$15:$J$15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Studies'!$D$18:$J$18</c:f>
              <c:numCache>
                <c:formatCode>0</c:formatCode>
                <c:ptCount val="7"/>
                <c:pt idx="0">
                  <c:v>0.5</c:v>
                </c:pt>
                <c:pt idx="1">
                  <c:v>0.4</c:v>
                </c:pt>
                <c:pt idx="2">
                  <c:v>0.2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68-444B-BBDA-6B3FE33BD836}"/>
            </c:ext>
          </c:extLst>
        </c:ser>
        <c:ser>
          <c:idx val="3"/>
          <c:order val="3"/>
          <c:tx>
            <c:strRef>
              <c:f>'Other Studies'!$B$19</c:f>
              <c:strCache>
                <c:ptCount val="1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'Other Studies'!$D$15:$J$15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Studies'!$D$19:$J$19</c:f>
              <c:numCache>
                <c:formatCode>0</c:formatCode>
                <c:ptCount val="7"/>
                <c:pt idx="0">
                  <c:v>0.1</c:v>
                </c:pt>
                <c:pt idx="1">
                  <c:v>0.9</c:v>
                </c:pt>
                <c:pt idx="2">
                  <c:v>1.6</c:v>
                </c:pt>
                <c:pt idx="5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68-444B-BBDA-6B3FE33BD836}"/>
            </c:ext>
          </c:extLst>
        </c:ser>
        <c:ser>
          <c:idx val="4"/>
          <c:order val="4"/>
          <c:tx>
            <c:strRef>
              <c:f>'Other Studies'!$B$20</c:f>
              <c:strCache>
                <c:ptCount val="1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'Other Studies'!$D$15:$J$15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Studies'!$D$20:$J$20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0.2</c:v>
                </c:pt>
                <c:pt idx="5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68-444B-BBDA-6B3FE33BD836}"/>
            </c:ext>
          </c:extLst>
        </c:ser>
        <c:ser>
          <c:idx val="5"/>
          <c:order val="5"/>
          <c:tx>
            <c:strRef>
              <c:f>'Other Studies'!$B$21</c:f>
              <c:strCache>
                <c:ptCount val="1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'Other Studies'!$D$15:$J$15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Studies'!$D$21:$J$21</c:f>
              <c:numCache>
                <c:formatCode>0</c:formatCode>
                <c:ptCount val="7"/>
                <c:pt idx="0">
                  <c:v>0.1</c:v>
                </c:pt>
                <c:pt idx="1">
                  <c:v>3.4</c:v>
                </c:pt>
                <c:pt idx="2">
                  <c:v>14.2</c:v>
                </c:pt>
                <c:pt idx="5">
                  <c:v>38.799999999999997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68-444B-BBDA-6B3FE33BD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0277151"/>
        <c:axId val="1170284351"/>
      </c:barChart>
      <c:catAx>
        <c:axId val="117027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0284351"/>
        <c:crosses val="autoZero"/>
        <c:auto val="1"/>
        <c:lblAlgn val="ctr"/>
        <c:lblOffset val="100"/>
        <c:noMultiLvlLbl val="0"/>
      </c:catAx>
      <c:valAx>
        <c:axId val="11702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027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963940854357109E-2"/>
          <c:y val="0.12928091973263467"/>
          <c:w val="0.88299080251765716"/>
          <c:h val="0.350523549792107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'Other Studies'!$B$80:$C$80</c:f>
              <c:strCache>
                <c:ptCount val="2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Studies'!$D$80:$K$80</c:f>
              <c:numCache>
                <c:formatCode>0</c:formatCode>
                <c:ptCount val="8"/>
                <c:pt idx="0">
                  <c:v>14.3</c:v>
                </c:pt>
                <c:pt idx="1">
                  <c:v>14</c:v>
                </c:pt>
                <c:pt idx="2">
                  <c:v>0</c:v>
                </c:pt>
                <c:pt idx="3" formatCode="0.0">
                  <c:v>0</c:v>
                </c:pt>
                <c:pt idx="4">
                  <c:v>45.2698655966974</c:v>
                </c:pt>
                <c:pt idx="5">
                  <c:v>42.801972089544002</c:v>
                </c:pt>
                <c:pt idx="6">
                  <c:v>37.1</c:v>
                </c:pt>
                <c:pt idx="7">
                  <c:v>43.103256598615602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D2-4C81-B06F-5B778B053DF2}"/>
            </c:ext>
          </c:extLst>
        </c:ser>
        <c:ser>
          <c:idx val="1"/>
          <c:order val="1"/>
          <c:tx>
            <c:strRef>
              <c:f>'Other Studies'!$B$81:$C$81</c:f>
              <c:strCache>
                <c:ptCount val="2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Studies'!$D$81:$K$81</c:f>
              <c:numCache>
                <c:formatCode>0</c:formatCode>
                <c:ptCount val="8"/>
                <c:pt idx="0">
                  <c:v>30.2</c:v>
                </c:pt>
                <c:pt idx="1">
                  <c:v>28.9</c:v>
                </c:pt>
                <c:pt idx="2">
                  <c:v>0</c:v>
                </c:pt>
                <c:pt idx="3" formatCode="0.0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D2-4C81-B06F-5B778B053DF2}"/>
            </c:ext>
          </c:extLst>
        </c:ser>
        <c:ser>
          <c:idx val="2"/>
          <c:order val="2"/>
          <c:tx>
            <c:strRef>
              <c:f>'Other Studies'!$B$82:$C$82</c:f>
              <c:strCache>
                <c:ptCount val="2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Studies'!$D$82:$K$82</c:f>
              <c:numCache>
                <c:formatCode>0</c:formatCode>
                <c:ptCount val="8"/>
                <c:pt idx="0">
                  <c:v>0.3</c:v>
                </c:pt>
                <c:pt idx="1">
                  <c:v>0.4</c:v>
                </c:pt>
                <c:pt idx="2">
                  <c:v>0</c:v>
                </c:pt>
                <c:pt idx="3" formatCode="0.0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D2-4C81-B06F-5B778B053DF2}"/>
            </c:ext>
          </c:extLst>
        </c:ser>
        <c:ser>
          <c:idx val="3"/>
          <c:order val="3"/>
          <c:tx>
            <c:strRef>
              <c:f>'Other Studies'!$B$83:$C$83</c:f>
              <c:strCache>
                <c:ptCount val="2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Studies'!$D$83:$K$83</c:f>
              <c:numCache>
                <c:formatCode>0</c:formatCode>
                <c:ptCount val="8"/>
                <c:pt idx="0">
                  <c:v>1.4</c:v>
                </c:pt>
                <c:pt idx="1">
                  <c:v>0.9</c:v>
                </c:pt>
                <c:pt idx="2">
                  <c:v>0</c:v>
                </c:pt>
                <c:pt idx="3" formatCode="0.0">
                  <c:v>0</c:v>
                </c:pt>
                <c:pt idx="4">
                  <c:v>0</c:v>
                </c:pt>
                <c:pt idx="5">
                  <c:v>2.1204600108260001</c:v>
                </c:pt>
                <c:pt idx="6">
                  <c:v>3.5</c:v>
                </c:pt>
                <c:pt idx="7">
                  <c:v>2.12763443416774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D2-4C81-B06F-5B778B053DF2}"/>
            </c:ext>
          </c:extLst>
        </c:ser>
        <c:ser>
          <c:idx val="4"/>
          <c:order val="4"/>
          <c:tx>
            <c:strRef>
              <c:f>'Other Studies'!$B$84:$C$84</c:f>
              <c:strCache>
                <c:ptCount val="2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Studies'!$D$84:$K$84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.0">
                  <c:v>0</c:v>
                </c:pt>
                <c:pt idx="4">
                  <c:v>0.16126756365102299</c:v>
                </c:pt>
                <c:pt idx="5">
                  <c:v>0.31151200276500002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D2-4C81-B06F-5B778B053DF2}"/>
            </c:ext>
          </c:extLst>
        </c:ser>
        <c:ser>
          <c:idx val="5"/>
          <c:order val="5"/>
          <c:tx>
            <c:strRef>
              <c:f>'Other Studies'!$B$85:$C$85</c:f>
              <c:strCache>
                <c:ptCount val="2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Studies'!$D$85:$K$85</c:f>
              <c:numCache>
                <c:formatCode>0</c:formatCode>
                <c:ptCount val="8"/>
                <c:pt idx="0">
                  <c:v>3.5</c:v>
                </c:pt>
                <c:pt idx="1">
                  <c:v>3.4</c:v>
                </c:pt>
                <c:pt idx="2">
                  <c:v>0</c:v>
                </c:pt>
                <c:pt idx="3" formatCode="0.0">
                  <c:v>0</c:v>
                </c:pt>
                <c:pt idx="4">
                  <c:v>2.5710441916422</c:v>
                </c:pt>
                <c:pt idx="5">
                  <c:v>5.5230323394659999</c:v>
                </c:pt>
                <c:pt idx="6">
                  <c:v>3.3</c:v>
                </c:pt>
                <c:pt idx="7">
                  <c:v>3.2559512821476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D2-4C81-B06F-5B778B053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9397503"/>
        <c:axId val="1439397983"/>
      </c:barChart>
      <c:catAx>
        <c:axId val="143939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983"/>
        <c:crosses val="autoZero"/>
        <c:auto val="1"/>
        <c:lblAlgn val="ctr"/>
        <c:lblOffset val="100"/>
        <c:noMultiLvlLbl val="0"/>
      </c:catAx>
      <c:valAx>
        <c:axId val="143939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963940854357109E-2"/>
          <c:y val="0.12928091973263467"/>
          <c:w val="0.88299080251765716"/>
          <c:h val="0.350523549792107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'Other Studies'!$B$88:$C$88</c:f>
              <c:strCache>
                <c:ptCount val="2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Studies'!$D$88:$K$88</c:f>
              <c:numCache>
                <c:formatCode>0</c:formatCode>
                <c:ptCount val="8"/>
                <c:pt idx="0">
                  <c:v>11.5</c:v>
                </c:pt>
                <c:pt idx="1">
                  <c:v>10.3</c:v>
                </c:pt>
                <c:pt idx="2">
                  <c:v>10.7</c:v>
                </c:pt>
                <c:pt idx="3">
                  <c:v>13.78602409362793</c:v>
                </c:pt>
                <c:pt idx="4">
                  <c:v>35.8497447961944</c:v>
                </c:pt>
                <c:pt idx="5">
                  <c:v>26.431659834361</c:v>
                </c:pt>
                <c:pt idx="6">
                  <c:v>23</c:v>
                </c:pt>
                <c:pt idx="7">
                  <c:v>34.339693249290697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98-4EDE-95B4-526396CBB326}"/>
            </c:ext>
          </c:extLst>
        </c:ser>
        <c:ser>
          <c:idx val="1"/>
          <c:order val="1"/>
          <c:tx>
            <c:strRef>
              <c:f>'Other Studies'!$B$89:$C$89</c:f>
              <c:strCache>
                <c:ptCount val="2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Studies'!$D$89:$K$89</c:f>
              <c:numCache>
                <c:formatCode>0</c:formatCode>
                <c:ptCount val="8"/>
                <c:pt idx="0">
                  <c:v>23.6</c:v>
                </c:pt>
                <c:pt idx="1">
                  <c:v>20.5</c:v>
                </c:pt>
                <c:pt idx="2">
                  <c:v>20.6</c:v>
                </c:pt>
                <c:pt idx="3">
                  <c:v>17.443599700927734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98-4EDE-95B4-526396CBB326}"/>
            </c:ext>
          </c:extLst>
        </c:ser>
        <c:ser>
          <c:idx val="2"/>
          <c:order val="2"/>
          <c:tx>
            <c:strRef>
              <c:f>'Other Studies'!$B$90:$C$90</c:f>
              <c:strCache>
                <c:ptCount val="2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Studies'!$D$90:$K$90</c:f>
              <c:numCache>
                <c:formatCode>0</c:formatCode>
                <c:ptCount val="8"/>
                <c:pt idx="0">
                  <c:v>0.2</c:v>
                </c:pt>
                <c:pt idx="1">
                  <c:v>0.2</c:v>
                </c:pt>
                <c:pt idx="2">
                  <c:v>0.4</c:v>
                </c:pt>
                <c:pt idx="3">
                  <c:v>0.31152001023292542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98-4EDE-95B4-526396CBB326}"/>
            </c:ext>
          </c:extLst>
        </c:ser>
        <c:ser>
          <c:idx val="3"/>
          <c:order val="3"/>
          <c:tx>
            <c:strRef>
              <c:f>'Other Studies'!$B$91:$C$91</c:f>
              <c:strCache>
                <c:ptCount val="2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Studies'!$D$91:$K$91</c:f>
              <c:numCache>
                <c:formatCode>0</c:formatCode>
                <c:ptCount val="8"/>
                <c:pt idx="0">
                  <c:v>4.9000000000000004</c:v>
                </c:pt>
                <c:pt idx="1">
                  <c:v>1.6</c:v>
                </c:pt>
                <c:pt idx="2">
                  <c:v>4.7</c:v>
                </c:pt>
                <c:pt idx="3">
                  <c:v>3.4385459423065186</c:v>
                </c:pt>
                <c:pt idx="4">
                  <c:v>0</c:v>
                </c:pt>
                <c:pt idx="5">
                  <c:v>4.3468235324459998</c:v>
                </c:pt>
                <c:pt idx="6">
                  <c:v>8.4</c:v>
                </c:pt>
                <c:pt idx="7">
                  <c:v>4.8017809654497698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98-4EDE-95B4-526396CBB326}"/>
            </c:ext>
          </c:extLst>
        </c:ser>
        <c:ser>
          <c:idx val="4"/>
          <c:order val="4"/>
          <c:tx>
            <c:strRef>
              <c:f>'Other Studies'!$B$92:$C$92</c:f>
              <c:strCache>
                <c:ptCount val="2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Studies'!$D$92:$K$92</c:f>
              <c:numCache>
                <c:formatCode>0</c:formatCode>
                <c:ptCount val="8"/>
                <c:pt idx="0">
                  <c:v>0</c:v>
                </c:pt>
                <c:pt idx="1">
                  <c:v>0.2</c:v>
                </c:pt>
                <c:pt idx="2">
                  <c:v>0.05</c:v>
                </c:pt>
                <c:pt idx="3">
                  <c:v>0</c:v>
                </c:pt>
                <c:pt idx="4">
                  <c:v>0.15328652437467599</c:v>
                </c:pt>
                <c:pt idx="5">
                  <c:v>0.31153344242100001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98-4EDE-95B4-526396CBB326}"/>
            </c:ext>
          </c:extLst>
        </c:ser>
        <c:ser>
          <c:idx val="5"/>
          <c:order val="5"/>
          <c:tx>
            <c:strRef>
              <c:f>'Other Studies'!$B$93:$C$93</c:f>
              <c:strCache>
                <c:ptCount val="2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Studies'!$D$93:$K$93</c:f>
              <c:numCache>
                <c:formatCode>0</c:formatCode>
                <c:ptCount val="8"/>
                <c:pt idx="0">
                  <c:v>9.1999999999999993</c:v>
                </c:pt>
                <c:pt idx="1">
                  <c:v>14.2</c:v>
                </c:pt>
                <c:pt idx="2">
                  <c:v>9.1</c:v>
                </c:pt>
                <c:pt idx="3">
                  <c:v>7.5839781761169434</c:v>
                </c:pt>
                <c:pt idx="4">
                  <c:v>10.5632050896526</c:v>
                </c:pt>
                <c:pt idx="5">
                  <c:v>20.854793151121999</c:v>
                </c:pt>
                <c:pt idx="6">
                  <c:v>16.2</c:v>
                </c:pt>
                <c:pt idx="7">
                  <c:v>9.6807625406947597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98-4EDE-95B4-526396CBB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9397503"/>
        <c:axId val="1439397983"/>
      </c:barChart>
      <c:catAx>
        <c:axId val="143939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983"/>
        <c:crosses val="autoZero"/>
        <c:auto val="1"/>
        <c:lblAlgn val="ctr"/>
        <c:lblOffset val="100"/>
        <c:noMultiLvlLbl val="0"/>
      </c:catAx>
      <c:valAx>
        <c:axId val="143939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963940854357109E-2"/>
          <c:y val="0.12928091973263467"/>
          <c:w val="0.88299080251765716"/>
          <c:h val="0.350523549792107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'Other Studies'!$B$96:$C$96</c:f>
              <c:strCache>
                <c:ptCount val="2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Studies'!$D$96:$K$96</c:f>
              <c:numCache>
                <c:formatCode>0</c:formatCode>
                <c:ptCount val="8"/>
                <c:pt idx="0">
                  <c:v>2.7259259999999998</c:v>
                </c:pt>
                <c:pt idx="1">
                  <c:v>0</c:v>
                </c:pt>
                <c:pt idx="2">
                  <c:v>1.8</c:v>
                </c:pt>
                <c:pt idx="3">
                  <c:v>5.0307869911193848</c:v>
                </c:pt>
                <c:pt idx="4">
                  <c:v>10.354659790279999</c:v>
                </c:pt>
                <c:pt idx="5">
                  <c:v>4.875322356E-3</c:v>
                </c:pt>
                <c:pt idx="6">
                  <c:v>1.8</c:v>
                </c:pt>
                <c:pt idx="7">
                  <c:v>14.766909891463399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2C-4126-A987-06FF9A99C315}"/>
            </c:ext>
          </c:extLst>
        </c:ser>
        <c:ser>
          <c:idx val="1"/>
          <c:order val="1"/>
          <c:tx>
            <c:strRef>
              <c:f>'Other Studies'!$B$97:$C$97</c:f>
              <c:strCache>
                <c:ptCount val="2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Studies'!$D$97:$K$97</c:f>
              <c:numCache>
                <c:formatCode>0</c:formatCode>
                <c:ptCount val="8"/>
                <c:pt idx="0">
                  <c:v>7.3064349999999996</c:v>
                </c:pt>
                <c:pt idx="1">
                  <c:v>0</c:v>
                </c:pt>
                <c:pt idx="2">
                  <c:v>3.3</c:v>
                </c:pt>
                <c:pt idx="3">
                  <c:v>10.537301063537598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2C-4126-A987-06FF9A99C315}"/>
            </c:ext>
          </c:extLst>
        </c:ser>
        <c:ser>
          <c:idx val="2"/>
          <c:order val="2"/>
          <c:tx>
            <c:strRef>
              <c:f>'Other Studies'!$B$98:$C$98</c:f>
              <c:strCache>
                <c:ptCount val="2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Studies'!$D$98:$K$98</c:f>
              <c:numCache>
                <c:formatCode>0</c:formatCode>
                <c:ptCount val="8"/>
                <c:pt idx="0">
                  <c:v>0.1</c:v>
                </c:pt>
                <c:pt idx="1">
                  <c:v>0</c:v>
                </c:pt>
                <c:pt idx="2">
                  <c:v>0.1</c:v>
                </c:pt>
                <c:pt idx="3">
                  <c:v>3.7000001611886546E-5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2C-4126-A987-06FF9A99C315}"/>
            </c:ext>
          </c:extLst>
        </c:ser>
        <c:ser>
          <c:idx val="3"/>
          <c:order val="3"/>
          <c:tx>
            <c:strRef>
              <c:f>'Other Studies'!$B$99:$C$99</c:f>
              <c:strCache>
                <c:ptCount val="2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Studies'!$D$99:$K$99</c:f>
              <c:numCache>
                <c:formatCode>0</c:formatCode>
                <c:ptCount val="8"/>
                <c:pt idx="0">
                  <c:v>4.0215839999999998</c:v>
                </c:pt>
                <c:pt idx="1">
                  <c:v>0</c:v>
                </c:pt>
                <c:pt idx="2">
                  <c:v>5.6</c:v>
                </c:pt>
                <c:pt idx="3">
                  <c:v>4.1723389625549316</c:v>
                </c:pt>
                <c:pt idx="4">
                  <c:v>0</c:v>
                </c:pt>
                <c:pt idx="5">
                  <c:v>2.274558032207</c:v>
                </c:pt>
                <c:pt idx="6">
                  <c:v>3.7</c:v>
                </c:pt>
                <c:pt idx="7">
                  <c:v>6.5211289248816504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2C-4126-A987-06FF9A99C315}"/>
            </c:ext>
          </c:extLst>
        </c:ser>
        <c:ser>
          <c:idx val="4"/>
          <c:order val="4"/>
          <c:tx>
            <c:strRef>
              <c:f>'Other Studies'!$B$100:$C$100</c:f>
              <c:strCache>
                <c:ptCount val="2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Studies'!$D$100:$K$100</c:f>
              <c:numCache>
                <c:formatCode>0</c:formatCode>
                <c:ptCount val="8"/>
                <c:pt idx="0">
                  <c:v>5.0714000000000002E-2</c:v>
                </c:pt>
                <c:pt idx="1">
                  <c:v>0</c:v>
                </c:pt>
                <c:pt idx="2">
                  <c:v>1.44</c:v>
                </c:pt>
                <c:pt idx="3">
                  <c:v>0.10174400359392166</c:v>
                </c:pt>
                <c:pt idx="4">
                  <c:v>4.1666875589041003E-2</c:v>
                </c:pt>
                <c:pt idx="5">
                  <c:v>4.3540842709999996E-3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2C-4126-A987-06FF9A99C315}"/>
            </c:ext>
          </c:extLst>
        </c:ser>
        <c:ser>
          <c:idx val="5"/>
          <c:order val="5"/>
          <c:tx>
            <c:strRef>
              <c:f>'Other Studies'!$B$101:$C$101</c:f>
              <c:strCache>
                <c:ptCount val="2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Studies'!$D$101:$K$101</c:f>
              <c:numCache>
                <c:formatCode>0</c:formatCode>
                <c:ptCount val="8"/>
                <c:pt idx="0">
                  <c:v>27.452908000000001</c:v>
                </c:pt>
                <c:pt idx="1">
                  <c:v>0</c:v>
                </c:pt>
                <c:pt idx="2">
                  <c:v>28.6</c:v>
                </c:pt>
                <c:pt idx="3">
                  <c:v>21.397140502929688</c:v>
                </c:pt>
                <c:pt idx="4">
                  <c:v>35.512518651932503</c:v>
                </c:pt>
                <c:pt idx="5">
                  <c:v>49.291986865516002</c:v>
                </c:pt>
                <c:pt idx="6">
                  <c:v>46.5</c:v>
                </c:pt>
                <c:pt idx="7">
                  <c:v>27.6654009906905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2C-4126-A987-06FF9A99C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9397503"/>
        <c:axId val="1439397983"/>
      </c:barChart>
      <c:catAx>
        <c:axId val="143939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983"/>
        <c:crosses val="autoZero"/>
        <c:auto val="1"/>
        <c:lblAlgn val="ctr"/>
        <c:lblOffset val="100"/>
        <c:noMultiLvlLbl val="0"/>
      </c:catAx>
      <c:valAx>
        <c:axId val="143939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2045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963940854357109E-2"/>
          <c:y val="0.12928091973263467"/>
          <c:w val="0.88299080251765716"/>
          <c:h val="0.350523549792107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'Other Studies'!$B$104:$C$104</c:f>
              <c:strCache>
                <c:ptCount val="2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Studies'!$D$104:$K$104</c:f>
              <c:numCache>
                <c:formatCode>0</c:formatCode>
                <c:ptCount val="8"/>
                <c:pt idx="0">
                  <c:v>0.28165699999999999</c:v>
                </c:pt>
                <c:pt idx="1">
                  <c:v>1.8</c:v>
                </c:pt>
                <c:pt idx="2">
                  <c:v>0.1</c:v>
                </c:pt>
                <c:pt idx="3">
                  <c:v>0</c:v>
                </c:pt>
                <c:pt idx="4">
                  <c:v>4.4814666597836403</c:v>
                </c:pt>
                <c:pt idx="5">
                  <c:v>7.1064441849999996E-3</c:v>
                </c:pt>
                <c:pt idx="6">
                  <c:v>0.5</c:v>
                </c:pt>
                <c:pt idx="7">
                  <c:v>7.7275377124995703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F5-45C8-84D1-2390ACDEC806}"/>
            </c:ext>
          </c:extLst>
        </c:ser>
        <c:ser>
          <c:idx val="1"/>
          <c:order val="1"/>
          <c:tx>
            <c:strRef>
              <c:f>'Other Studies'!$B$105:$C$105</c:f>
              <c:strCache>
                <c:ptCount val="2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Studies'!$D$105:$K$105</c:f>
              <c:numCache>
                <c:formatCode>0</c:formatCode>
                <c:ptCount val="8"/>
                <c:pt idx="0">
                  <c:v>1.073555</c:v>
                </c:pt>
                <c:pt idx="1">
                  <c:v>3.3</c:v>
                </c:pt>
                <c:pt idx="2">
                  <c:v>0.3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F5-45C8-84D1-2390ACDEC806}"/>
            </c:ext>
          </c:extLst>
        </c:ser>
        <c:ser>
          <c:idx val="2"/>
          <c:order val="2"/>
          <c:tx>
            <c:strRef>
              <c:f>'Other Studies'!$B$106:$C$106</c:f>
              <c:strCache>
                <c:ptCount val="2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Studies'!$D$106:$K$106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F5-45C8-84D1-2390ACDEC806}"/>
            </c:ext>
          </c:extLst>
        </c:ser>
        <c:ser>
          <c:idx val="3"/>
          <c:order val="3"/>
          <c:tx>
            <c:strRef>
              <c:f>'Other Studies'!$B$107:$C$107</c:f>
              <c:strCache>
                <c:ptCount val="2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Studies'!$D$107:$K$107</c:f>
              <c:numCache>
                <c:formatCode>0</c:formatCode>
                <c:ptCount val="8"/>
                <c:pt idx="0">
                  <c:v>1.970831</c:v>
                </c:pt>
                <c:pt idx="1">
                  <c:v>0.8</c:v>
                </c:pt>
                <c:pt idx="2">
                  <c:v>3.5</c:v>
                </c:pt>
                <c:pt idx="3">
                  <c:v>0</c:v>
                </c:pt>
                <c:pt idx="4">
                  <c:v>0</c:v>
                </c:pt>
                <c:pt idx="5">
                  <c:v>6.3663346800000003E-3</c:v>
                </c:pt>
                <c:pt idx="6">
                  <c:v>0</c:v>
                </c:pt>
                <c:pt idx="7">
                  <c:v>4.8589262478300599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F5-45C8-84D1-2390ACDEC806}"/>
            </c:ext>
          </c:extLst>
        </c:ser>
        <c:ser>
          <c:idx val="4"/>
          <c:order val="4"/>
          <c:tx>
            <c:strRef>
              <c:f>'Other Studies'!$B$108:$C$108</c:f>
              <c:strCache>
                <c:ptCount val="2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Studies'!$D$108:$K$108</c:f>
              <c:numCache>
                <c:formatCode>0</c:formatCode>
                <c:ptCount val="8"/>
                <c:pt idx="0">
                  <c:v>4.4437999999999998E-2</c:v>
                </c:pt>
                <c:pt idx="1">
                  <c:v>0.4</c:v>
                </c:pt>
                <c:pt idx="2">
                  <c:v>2.17</c:v>
                </c:pt>
                <c:pt idx="3">
                  <c:v>0</c:v>
                </c:pt>
                <c:pt idx="4">
                  <c:v>1.2976032100229001E-2</c:v>
                </c:pt>
                <c:pt idx="5">
                  <c:v>1.0706730094E-2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F5-45C8-84D1-2390ACDEC806}"/>
            </c:ext>
          </c:extLst>
        </c:ser>
        <c:ser>
          <c:idx val="5"/>
          <c:order val="5"/>
          <c:tx>
            <c:strRef>
              <c:f>'Other Studies'!$B$109:$C$109</c:f>
              <c:strCache>
                <c:ptCount val="2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Studies'!$D$109:$K$109</c:f>
              <c:numCache>
                <c:formatCode>0</c:formatCode>
                <c:ptCount val="8"/>
                <c:pt idx="0">
                  <c:v>33.869137000000002</c:v>
                </c:pt>
                <c:pt idx="1">
                  <c:v>38.799999999999997</c:v>
                </c:pt>
                <c:pt idx="2">
                  <c:v>31.8</c:v>
                </c:pt>
                <c:pt idx="3">
                  <c:v>0</c:v>
                </c:pt>
                <c:pt idx="4">
                  <c:v>41.7320027676666</c:v>
                </c:pt>
                <c:pt idx="5">
                  <c:v>51.390141695890001</c:v>
                </c:pt>
                <c:pt idx="6">
                  <c:v>51.3</c:v>
                </c:pt>
                <c:pt idx="7">
                  <c:v>36.941285191732902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7F5-45C8-84D1-2390ACDEC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9397503"/>
        <c:axId val="1439397983"/>
      </c:barChart>
      <c:catAx>
        <c:axId val="143939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983"/>
        <c:crosses val="autoZero"/>
        <c:auto val="1"/>
        <c:lblAlgn val="ctr"/>
        <c:lblOffset val="100"/>
        <c:noMultiLvlLbl val="0"/>
      </c:catAx>
      <c:valAx>
        <c:axId val="143939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963940854357109E-2"/>
          <c:y val="0.12928091973263467"/>
          <c:w val="0.88299080251765716"/>
          <c:h val="0.350523549792107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'Other Studies'!$B$112:$C$112</c:f>
              <c:strCache>
                <c:ptCount val="2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Studies'!$D$112:$K$112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0.51193797588348389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A0-46C5-9AC9-C16570999287}"/>
            </c:ext>
          </c:extLst>
        </c:ser>
        <c:ser>
          <c:idx val="1"/>
          <c:order val="1"/>
          <c:tx>
            <c:strRef>
              <c:f>'Other Studies'!$B$113:$C$113</c:f>
              <c:strCache>
                <c:ptCount val="2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Studies'!$D$113:$K$113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2.4996330738067627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A0-46C5-9AC9-C16570999287}"/>
            </c:ext>
          </c:extLst>
        </c:ser>
        <c:ser>
          <c:idx val="2"/>
          <c:order val="2"/>
          <c:tx>
            <c:strRef>
              <c:f>'Other Studies'!$B$114:$C$114</c:f>
              <c:strCache>
                <c:ptCount val="2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Studies'!$D$114:$K$114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A0-46C5-9AC9-C16570999287}"/>
            </c:ext>
          </c:extLst>
        </c:ser>
        <c:ser>
          <c:idx val="3"/>
          <c:order val="3"/>
          <c:tx>
            <c:strRef>
              <c:f>'Other Studies'!$B$115:$C$115</c:f>
              <c:strCache>
                <c:ptCount val="2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Studies'!$D$115:$K$115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4.2493000030517578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A0-46C5-9AC9-C16570999287}"/>
            </c:ext>
          </c:extLst>
        </c:ser>
        <c:ser>
          <c:idx val="4"/>
          <c:order val="4"/>
          <c:tx>
            <c:strRef>
              <c:f>'Other Studies'!$B$116:$C$116</c:f>
              <c:strCache>
                <c:ptCount val="2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Studies'!$D$116:$K$116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1.7747889757156372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A0-46C5-9AC9-C16570999287}"/>
            </c:ext>
          </c:extLst>
        </c:ser>
        <c:ser>
          <c:idx val="5"/>
          <c:order val="5"/>
          <c:tx>
            <c:strRef>
              <c:f>'Other Studies'!$B$117:$C$117</c:f>
              <c:strCache>
                <c:ptCount val="2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Studies'!$D$117:$K$117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31.420867919921875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A0-46C5-9AC9-C16570999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9397503"/>
        <c:axId val="1439397983"/>
      </c:barChart>
      <c:catAx>
        <c:axId val="143939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983"/>
        <c:crosses val="autoZero"/>
        <c:auto val="1"/>
        <c:lblAlgn val="ctr"/>
        <c:lblOffset val="100"/>
        <c:noMultiLvlLbl val="0"/>
      </c:catAx>
      <c:valAx>
        <c:axId val="143939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699495175888133E-2"/>
          <c:y val="9.2600555555555561E-2"/>
          <c:w val="0.90781769780294763"/>
          <c:h val="0.485874722222222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'Other Studies'!$B$166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AB-439E-B580-C69366F27EEB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5AB-439E-B580-C69366F27EEB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68F-402D-94D6-4D0B672FEED8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5AB-439E-B580-C69366F27E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'Other Studies'!$C$163:$U$164</c:f>
              <c:multiLvlStrCache>
                <c:ptCount val="19"/>
                <c:lvl>
                  <c:pt idx="0">
                    <c:v>SKN-Agora-KNDE2045</c:v>
                  </c:pt>
                  <c:pt idx="1">
                    <c:v>BDI - Klimapfade 2.0 Zielpfad</c:v>
                  </c:pt>
                  <c:pt idx="2">
                    <c:v>dena - KN100 </c:v>
                  </c:pt>
                  <c:pt idx="3">
                    <c:v>BMWK - LFS TN-Strom</c:v>
                  </c:pt>
                  <c:pt idx="4">
                    <c:v>Ariadne - REMIND-Mix</c:v>
                  </c:pt>
                  <c:pt idx="5">
                    <c:v>Ariadne - REMod-Mix</c:v>
                  </c:pt>
                  <c:pt idx="6">
                    <c:v>Ariadne - TIMES PanEU-Mix</c:v>
                  </c:pt>
                  <c:pt idx="7">
                    <c:v>Ariadne - DLR-Mix</c:v>
                  </c:pt>
                  <c:pt idx="8">
                    <c:v>This Study - S100</c:v>
                  </c:pt>
                  <c:pt idx="9">
                    <c:v>SKN-Agora-KNDE2045</c:v>
                  </c:pt>
                  <c:pt idx="10">
                    <c:v>BDI - Klimapfade 2.0 Zielpfad</c:v>
                  </c:pt>
                  <c:pt idx="11">
                    <c:v>dena - KN100 </c:v>
                  </c:pt>
                  <c:pt idx="12">
                    <c:v>Ariadne - REMIND-Mix</c:v>
                  </c:pt>
                  <c:pt idx="13">
                    <c:v>Ariadne - REMod-Mix</c:v>
                  </c:pt>
                  <c:pt idx="14">
                    <c:v>Ariadne - TIMES PanEU-Mix</c:v>
                  </c:pt>
                  <c:pt idx="15">
                    <c:v>Ariadne - DLR-Mix</c:v>
                  </c:pt>
                  <c:pt idx="16">
                    <c:v>This Study - S100</c:v>
                  </c:pt>
                  <c:pt idx="17">
                    <c:v>BMWK - LFS TN-Strom</c:v>
                  </c:pt>
                  <c:pt idx="18">
                    <c:v>This Study - S100</c:v>
                  </c:pt>
                </c:lvl>
                <c:lvl>
                  <c:pt idx="0">
                    <c:v>2030</c:v>
                  </c:pt>
                  <c:pt idx="9">
                    <c:v>2045</c:v>
                  </c:pt>
                  <c:pt idx="17">
                    <c:v>2050</c:v>
                  </c:pt>
                </c:lvl>
              </c:multiLvlStrCache>
            </c:multiLvlStrRef>
          </c:cat>
          <c:val>
            <c:numRef>
              <c:f>'Other Studies'!$C$166:$U$166</c:f>
              <c:numCache>
                <c:formatCode>0</c:formatCode>
                <c:ptCount val="19"/>
                <c:pt idx="0">
                  <c:v>35.300000000000004</c:v>
                </c:pt>
                <c:pt idx="1">
                  <c:v>31</c:v>
                </c:pt>
                <c:pt idx="2">
                  <c:v>31.7</c:v>
                </c:pt>
                <c:pt idx="3">
                  <c:v>31.541143804788589</c:v>
                </c:pt>
                <c:pt idx="4">
                  <c:v>35.8497447961944</c:v>
                </c:pt>
                <c:pt idx="5">
                  <c:v>26.431659834361</c:v>
                </c:pt>
                <c:pt idx="6">
                  <c:v>23</c:v>
                </c:pt>
                <c:pt idx="7">
                  <c:v>34.339693249290697</c:v>
                </c:pt>
                <c:pt idx="8" formatCode="General">
                  <c:v>31</c:v>
                </c:pt>
                <c:pt idx="9">
                  <c:v>1.3552120000000001</c:v>
                </c:pt>
                <c:pt idx="10">
                  <c:v>5.0999999999999996</c:v>
                </c:pt>
                <c:pt idx="11">
                  <c:v>0.4</c:v>
                </c:pt>
                <c:pt idx="12">
                  <c:v>4.4814666597836403</c:v>
                </c:pt>
                <c:pt idx="13">
                  <c:v>7.1064441849999996E-3</c:v>
                </c:pt>
                <c:pt idx="14">
                  <c:v>0.5</c:v>
                </c:pt>
                <c:pt idx="15">
                  <c:v>7.7275377124995703</c:v>
                </c:pt>
                <c:pt idx="16" formatCode="General">
                  <c:v>5</c:v>
                </c:pt>
                <c:pt idx="17">
                  <c:v>3.0115710496902466</c:v>
                </c:pt>
                <c:pt idx="18" formatCode="General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8F-402D-94D6-4D0B672FEED8}"/>
            </c:ext>
          </c:extLst>
        </c:ser>
        <c:ser>
          <c:idx val="1"/>
          <c:order val="1"/>
          <c:tx>
            <c:strRef>
              <c:f>'Other Studies'!$B$167</c:f>
              <c:strCache>
                <c:ptCount val="1"/>
                <c:pt idx="0">
                  <c:v>PHEV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68F-402D-94D6-4D0B672FEED8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5AB-439E-B580-C69366F27EEB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68F-402D-94D6-4D0B672FEED8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68F-402D-94D6-4D0B672FEED8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5AB-439E-B580-C69366F27EEB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694-43C6-ACB0-6FE812828B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'Other Studies'!$C$163:$U$164</c:f>
              <c:multiLvlStrCache>
                <c:ptCount val="19"/>
                <c:lvl>
                  <c:pt idx="0">
                    <c:v>SKN-Agora-KNDE2045</c:v>
                  </c:pt>
                  <c:pt idx="1">
                    <c:v>BDI - Klimapfade 2.0 Zielpfad</c:v>
                  </c:pt>
                  <c:pt idx="2">
                    <c:v>dena - KN100 </c:v>
                  </c:pt>
                  <c:pt idx="3">
                    <c:v>BMWK - LFS TN-Strom</c:v>
                  </c:pt>
                  <c:pt idx="4">
                    <c:v>Ariadne - REMIND-Mix</c:v>
                  </c:pt>
                  <c:pt idx="5">
                    <c:v>Ariadne - REMod-Mix</c:v>
                  </c:pt>
                  <c:pt idx="6">
                    <c:v>Ariadne - TIMES PanEU-Mix</c:v>
                  </c:pt>
                  <c:pt idx="7">
                    <c:v>Ariadne - DLR-Mix</c:v>
                  </c:pt>
                  <c:pt idx="8">
                    <c:v>This Study - S100</c:v>
                  </c:pt>
                  <c:pt idx="9">
                    <c:v>SKN-Agora-KNDE2045</c:v>
                  </c:pt>
                  <c:pt idx="10">
                    <c:v>BDI - Klimapfade 2.0 Zielpfad</c:v>
                  </c:pt>
                  <c:pt idx="11">
                    <c:v>dena - KN100 </c:v>
                  </c:pt>
                  <c:pt idx="12">
                    <c:v>Ariadne - REMIND-Mix</c:v>
                  </c:pt>
                  <c:pt idx="13">
                    <c:v>Ariadne - REMod-Mix</c:v>
                  </c:pt>
                  <c:pt idx="14">
                    <c:v>Ariadne - TIMES PanEU-Mix</c:v>
                  </c:pt>
                  <c:pt idx="15">
                    <c:v>Ariadne - DLR-Mix</c:v>
                  </c:pt>
                  <c:pt idx="16">
                    <c:v>This Study - S100</c:v>
                  </c:pt>
                  <c:pt idx="17">
                    <c:v>BMWK - LFS TN-Strom</c:v>
                  </c:pt>
                  <c:pt idx="18">
                    <c:v>This Study - S100</c:v>
                  </c:pt>
                </c:lvl>
                <c:lvl>
                  <c:pt idx="0">
                    <c:v>2030</c:v>
                  </c:pt>
                  <c:pt idx="9">
                    <c:v>2045</c:v>
                  </c:pt>
                  <c:pt idx="17">
                    <c:v>2050</c:v>
                  </c:pt>
                </c:lvl>
              </c:multiLvlStrCache>
            </c:multiLvlStrRef>
          </c:cat>
          <c:val>
            <c:numRef>
              <c:f>'Other Studies'!$C$167:$U$167</c:f>
              <c:numCache>
                <c:formatCode>0</c:formatCode>
                <c:ptCount val="19"/>
                <c:pt idx="0">
                  <c:v>4.9000000000000004</c:v>
                </c:pt>
                <c:pt idx="1">
                  <c:v>1.6</c:v>
                </c:pt>
                <c:pt idx="2">
                  <c:v>4.7</c:v>
                </c:pt>
                <c:pt idx="3">
                  <c:v>3.4385459423065186</c:v>
                </c:pt>
                <c:pt idx="4">
                  <c:v>0</c:v>
                </c:pt>
                <c:pt idx="5">
                  <c:v>4.3468235324459998</c:v>
                </c:pt>
                <c:pt idx="6">
                  <c:v>8.4</c:v>
                </c:pt>
                <c:pt idx="7">
                  <c:v>4.8017809654497698</c:v>
                </c:pt>
                <c:pt idx="8">
                  <c:v>4</c:v>
                </c:pt>
                <c:pt idx="9">
                  <c:v>1.970831</c:v>
                </c:pt>
                <c:pt idx="10">
                  <c:v>0.8</c:v>
                </c:pt>
                <c:pt idx="11">
                  <c:v>3.5</c:v>
                </c:pt>
                <c:pt idx="12">
                  <c:v>0</c:v>
                </c:pt>
                <c:pt idx="13">
                  <c:v>6.3663346800000003E-3</c:v>
                </c:pt>
                <c:pt idx="14">
                  <c:v>0</c:v>
                </c:pt>
                <c:pt idx="15">
                  <c:v>4.8589262478300599</c:v>
                </c:pt>
                <c:pt idx="16">
                  <c:v>1</c:v>
                </c:pt>
                <c:pt idx="17">
                  <c:v>4.2493000030517578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68F-402D-94D6-4D0B672FEED8}"/>
            </c:ext>
          </c:extLst>
        </c:ser>
        <c:ser>
          <c:idx val="2"/>
          <c:order val="2"/>
          <c:tx>
            <c:strRef>
              <c:f>'Other Studies'!$B$168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'Other Studies'!$C$163:$U$164</c:f>
              <c:multiLvlStrCache>
                <c:ptCount val="19"/>
                <c:lvl>
                  <c:pt idx="0">
                    <c:v>SKN-Agora-KNDE2045</c:v>
                  </c:pt>
                  <c:pt idx="1">
                    <c:v>BDI - Klimapfade 2.0 Zielpfad</c:v>
                  </c:pt>
                  <c:pt idx="2">
                    <c:v>dena - KN100 </c:v>
                  </c:pt>
                  <c:pt idx="3">
                    <c:v>BMWK - LFS TN-Strom</c:v>
                  </c:pt>
                  <c:pt idx="4">
                    <c:v>Ariadne - REMIND-Mix</c:v>
                  </c:pt>
                  <c:pt idx="5">
                    <c:v>Ariadne - REMod-Mix</c:v>
                  </c:pt>
                  <c:pt idx="6">
                    <c:v>Ariadne - TIMES PanEU-Mix</c:v>
                  </c:pt>
                  <c:pt idx="7">
                    <c:v>Ariadne - DLR-Mix</c:v>
                  </c:pt>
                  <c:pt idx="8">
                    <c:v>This Study - S100</c:v>
                  </c:pt>
                  <c:pt idx="9">
                    <c:v>SKN-Agora-KNDE2045</c:v>
                  </c:pt>
                  <c:pt idx="10">
                    <c:v>BDI - Klimapfade 2.0 Zielpfad</c:v>
                  </c:pt>
                  <c:pt idx="11">
                    <c:v>dena - KN100 </c:v>
                  </c:pt>
                  <c:pt idx="12">
                    <c:v>Ariadne - REMIND-Mix</c:v>
                  </c:pt>
                  <c:pt idx="13">
                    <c:v>Ariadne - REMod-Mix</c:v>
                  </c:pt>
                  <c:pt idx="14">
                    <c:v>Ariadne - TIMES PanEU-Mix</c:v>
                  </c:pt>
                  <c:pt idx="15">
                    <c:v>Ariadne - DLR-Mix</c:v>
                  </c:pt>
                  <c:pt idx="16">
                    <c:v>This Study - S100</c:v>
                  </c:pt>
                  <c:pt idx="17">
                    <c:v>BMWK - LFS TN-Strom</c:v>
                  </c:pt>
                  <c:pt idx="18">
                    <c:v>This Study - S100</c:v>
                  </c:pt>
                </c:lvl>
                <c:lvl>
                  <c:pt idx="0">
                    <c:v>2030</c:v>
                  </c:pt>
                  <c:pt idx="9">
                    <c:v>2045</c:v>
                  </c:pt>
                  <c:pt idx="17">
                    <c:v>2050</c:v>
                  </c:pt>
                </c:lvl>
              </c:multiLvlStrCache>
            </c:multiLvlStrRef>
          </c:cat>
          <c:val>
            <c:numRef>
              <c:f>'Other Studies'!$C$168:$U$168</c:f>
              <c:numCache>
                <c:formatCode>0</c:formatCode>
                <c:ptCount val="19"/>
                <c:pt idx="0">
                  <c:v>0</c:v>
                </c:pt>
                <c:pt idx="1">
                  <c:v>0.2</c:v>
                </c:pt>
                <c:pt idx="2">
                  <c:v>0.05</c:v>
                </c:pt>
                <c:pt idx="3">
                  <c:v>0</c:v>
                </c:pt>
                <c:pt idx="4">
                  <c:v>0.15328652437467599</c:v>
                </c:pt>
                <c:pt idx="5">
                  <c:v>0.31153344242100001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4.4437999999999998E-2</c:v>
                </c:pt>
                <c:pt idx="10">
                  <c:v>0.4</c:v>
                </c:pt>
                <c:pt idx="11">
                  <c:v>2.17</c:v>
                </c:pt>
                <c:pt idx="12">
                  <c:v>1.2976032100229001E-2</c:v>
                </c:pt>
                <c:pt idx="13">
                  <c:v>1.0706730094E-2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1.7747889757156372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68F-402D-94D6-4D0B672FEED8}"/>
            </c:ext>
          </c:extLst>
        </c:ser>
        <c:ser>
          <c:idx val="3"/>
          <c:order val="3"/>
          <c:tx>
            <c:strRef>
              <c:f>'Other Studies'!$B$169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'Other Studies'!$C$163:$U$164</c:f>
              <c:multiLvlStrCache>
                <c:ptCount val="19"/>
                <c:lvl>
                  <c:pt idx="0">
                    <c:v>SKN-Agora-KNDE2045</c:v>
                  </c:pt>
                  <c:pt idx="1">
                    <c:v>BDI - Klimapfade 2.0 Zielpfad</c:v>
                  </c:pt>
                  <c:pt idx="2">
                    <c:v>dena - KN100 </c:v>
                  </c:pt>
                  <c:pt idx="3">
                    <c:v>BMWK - LFS TN-Strom</c:v>
                  </c:pt>
                  <c:pt idx="4">
                    <c:v>Ariadne - REMIND-Mix</c:v>
                  </c:pt>
                  <c:pt idx="5">
                    <c:v>Ariadne - REMod-Mix</c:v>
                  </c:pt>
                  <c:pt idx="6">
                    <c:v>Ariadne - TIMES PanEU-Mix</c:v>
                  </c:pt>
                  <c:pt idx="7">
                    <c:v>Ariadne - DLR-Mix</c:v>
                  </c:pt>
                  <c:pt idx="8">
                    <c:v>This Study - S100</c:v>
                  </c:pt>
                  <c:pt idx="9">
                    <c:v>SKN-Agora-KNDE2045</c:v>
                  </c:pt>
                  <c:pt idx="10">
                    <c:v>BDI - Klimapfade 2.0 Zielpfad</c:v>
                  </c:pt>
                  <c:pt idx="11">
                    <c:v>dena - KN100 </c:v>
                  </c:pt>
                  <c:pt idx="12">
                    <c:v>Ariadne - REMIND-Mix</c:v>
                  </c:pt>
                  <c:pt idx="13">
                    <c:v>Ariadne - REMod-Mix</c:v>
                  </c:pt>
                  <c:pt idx="14">
                    <c:v>Ariadne - TIMES PanEU-Mix</c:v>
                  </c:pt>
                  <c:pt idx="15">
                    <c:v>Ariadne - DLR-Mix</c:v>
                  </c:pt>
                  <c:pt idx="16">
                    <c:v>This Study - S100</c:v>
                  </c:pt>
                  <c:pt idx="17">
                    <c:v>BMWK - LFS TN-Strom</c:v>
                  </c:pt>
                  <c:pt idx="18">
                    <c:v>This Study - S100</c:v>
                  </c:pt>
                </c:lvl>
                <c:lvl>
                  <c:pt idx="0">
                    <c:v>2030</c:v>
                  </c:pt>
                  <c:pt idx="9">
                    <c:v>2045</c:v>
                  </c:pt>
                  <c:pt idx="17">
                    <c:v>2050</c:v>
                  </c:pt>
                </c:lvl>
              </c:multiLvlStrCache>
            </c:multiLvlStrRef>
          </c:cat>
          <c:val>
            <c:numRef>
              <c:f>'Other Studies'!$C$169:$U$169</c:f>
              <c:numCache>
                <c:formatCode>0</c:formatCode>
                <c:ptCount val="19"/>
                <c:pt idx="0">
                  <c:v>9.1999999999999993</c:v>
                </c:pt>
                <c:pt idx="1">
                  <c:v>14.2</c:v>
                </c:pt>
                <c:pt idx="2">
                  <c:v>9.1</c:v>
                </c:pt>
                <c:pt idx="3">
                  <c:v>7.5839781761169434</c:v>
                </c:pt>
                <c:pt idx="4">
                  <c:v>10.5632050896526</c:v>
                </c:pt>
                <c:pt idx="5">
                  <c:v>20.854793151121999</c:v>
                </c:pt>
                <c:pt idx="6">
                  <c:v>16.2</c:v>
                </c:pt>
                <c:pt idx="7">
                  <c:v>9.6807625406947597</c:v>
                </c:pt>
                <c:pt idx="8">
                  <c:v>9</c:v>
                </c:pt>
                <c:pt idx="9">
                  <c:v>33.869137000000002</c:v>
                </c:pt>
                <c:pt idx="10">
                  <c:v>38.799999999999997</c:v>
                </c:pt>
                <c:pt idx="11">
                  <c:v>31.8</c:v>
                </c:pt>
                <c:pt idx="12">
                  <c:v>41.7320027676666</c:v>
                </c:pt>
                <c:pt idx="13">
                  <c:v>51.390141695890001</c:v>
                </c:pt>
                <c:pt idx="14">
                  <c:v>51.3</c:v>
                </c:pt>
                <c:pt idx="15">
                  <c:v>36.941285191732902</c:v>
                </c:pt>
                <c:pt idx="16">
                  <c:v>38</c:v>
                </c:pt>
                <c:pt idx="17">
                  <c:v>31.420867919921875</c:v>
                </c:pt>
                <c:pt idx="18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68F-402D-94D6-4D0B672FE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74550127"/>
        <c:axId val="1774535247"/>
      </c:barChart>
      <c:lineChart>
        <c:grouping val="standard"/>
        <c:varyColors val="0"/>
        <c:ser>
          <c:idx val="4"/>
          <c:order val="4"/>
          <c:tx>
            <c:strRef>
              <c:f>'Other Studies'!$B$170</c:f>
              <c:strCache>
                <c:ptCount val="1"/>
                <c:pt idx="0">
                  <c:v>Sum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'Other Studies'!$C$164:$U$164</c:f>
              <c:strCache>
                <c:ptCount val="19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  <c:pt idx="8">
                  <c:v>This Study - S100</c:v>
                </c:pt>
                <c:pt idx="9">
                  <c:v>SKN-Agora-KNDE2045</c:v>
                </c:pt>
                <c:pt idx="10">
                  <c:v>BDI - Klimapfade 2.0 Zielpfad</c:v>
                </c:pt>
                <c:pt idx="11">
                  <c:v>dena - KN100 </c:v>
                </c:pt>
                <c:pt idx="12">
                  <c:v>Ariadne - REMIND-Mix</c:v>
                </c:pt>
                <c:pt idx="13">
                  <c:v>Ariadne - REMod-Mix</c:v>
                </c:pt>
                <c:pt idx="14">
                  <c:v>Ariadne - TIMES PanEU-Mix</c:v>
                </c:pt>
                <c:pt idx="15">
                  <c:v>Ariadne - DLR-Mix</c:v>
                </c:pt>
                <c:pt idx="16">
                  <c:v>This Study - S100</c:v>
                </c:pt>
                <c:pt idx="17">
                  <c:v>BMWK - LFS TN-Strom</c:v>
                </c:pt>
                <c:pt idx="18">
                  <c:v>This Study - S100</c:v>
                </c:pt>
              </c:strCache>
            </c:strRef>
          </c:cat>
          <c:val>
            <c:numRef>
              <c:f>'Other Studies'!$C$170:$U$170</c:f>
              <c:numCache>
                <c:formatCode>0</c:formatCode>
                <c:ptCount val="19"/>
                <c:pt idx="0">
                  <c:v>49.400000000000006</c:v>
                </c:pt>
                <c:pt idx="1">
                  <c:v>47</c:v>
                </c:pt>
                <c:pt idx="2">
                  <c:v>45.55</c:v>
                </c:pt>
                <c:pt idx="3">
                  <c:v>42.563667923212051</c:v>
                </c:pt>
                <c:pt idx="4">
                  <c:v>46.566236410221599</c:v>
                </c:pt>
                <c:pt idx="5">
                  <c:v>51.94480996035</c:v>
                </c:pt>
                <c:pt idx="6">
                  <c:v>47.6</c:v>
                </c:pt>
                <c:pt idx="7">
                  <c:v>48.822236755435299</c:v>
                </c:pt>
                <c:pt idx="8">
                  <c:v>44</c:v>
                </c:pt>
                <c:pt idx="9">
                  <c:v>37.239618</c:v>
                </c:pt>
                <c:pt idx="10">
                  <c:v>45</c:v>
                </c:pt>
                <c:pt idx="11">
                  <c:v>37.870000000000005</c:v>
                </c:pt>
                <c:pt idx="12">
                  <c:v>46.226445459550497</c:v>
                </c:pt>
                <c:pt idx="13">
                  <c:v>51.414321204849003</c:v>
                </c:pt>
                <c:pt idx="14">
                  <c:v>51.8</c:v>
                </c:pt>
                <c:pt idx="15">
                  <c:v>49.527749152062597</c:v>
                </c:pt>
                <c:pt idx="16">
                  <c:v>44</c:v>
                </c:pt>
                <c:pt idx="17">
                  <c:v>40.456527948379517</c:v>
                </c:pt>
                <c:pt idx="18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68F-402D-94D6-4D0B672FE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4550127"/>
        <c:axId val="1774535247"/>
      </c:line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800" spc="-5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Cars [million]</a:t>
                </a:r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>
        <c:manualLayout>
          <c:xMode val="edge"/>
          <c:yMode val="edge"/>
          <c:x val="0.38514982638888889"/>
          <c:y val="2.244277777777778E-2"/>
          <c:w val="0.26263124999999998"/>
          <c:h val="4.375264680401475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338368055555556E-2"/>
          <c:y val="8.9072777777777765E-2"/>
          <c:w val="0.89899826388888904"/>
          <c:h val="0.605819166666666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'Other Studies'!$B$179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'Other Studies'!$C$177:$O$178</c15:sqref>
                  </c15:fullRef>
                </c:ext>
              </c:extLst>
              <c:f>'Other Studies'!$C$177:$O$178</c:f>
              <c:multiLvlStrCache>
                <c:ptCount val="13"/>
                <c:lvl>
                  <c:pt idx="0">
                    <c:v>Base year</c:v>
                  </c:pt>
                  <c:pt idx="1">
                    <c:v>T45-Strom</c:v>
                  </c:pt>
                  <c:pt idx="2">
                    <c:v>T45-H2</c:v>
                  </c:pt>
                  <c:pt idx="3">
                    <c:v>T45-PTG/PTL</c:v>
                  </c:pt>
                  <c:pt idx="4">
                    <c:v>O45-Strom</c:v>
                  </c:pt>
                  <c:pt idx="5">
                    <c:v>O45-H2</c:v>
                  </c:pt>
                  <c:pt idx="6">
                    <c:v>This Study - S100</c:v>
                  </c:pt>
                  <c:pt idx="7">
                    <c:v>T45-Strom</c:v>
                  </c:pt>
                  <c:pt idx="8">
                    <c:v>T45-H2</c:v>
                  </c:pt>
                  <c:pt idx="9">
                    <c:v>T45-PTG/PTL</c:v>
                  </c:pt>
                  <c:pt idx="10">
                    <c:v>O45-Strom</c:v>
                  </c:pt>
                  <c:pt idx="11">
                    <c:v>O45-H2</c:v>
                  </c:pt>
                  <c:pt idx="12">
                    <c:v>This Study - S100</c:v>
                  </c:pt>
                </c:lvl>
                <c:lvl>
                  <c:pt idx="0">
                    <c:v>2020</c:v>
                  </c:pt>
                  <c:pt idx="1">
                    <c:v>2030</c:v>
                  </c:pt>
                  <c:pt idx="7">
                    <c:v>2045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'Other Studies'!$C$179:$U$179</c15:sqref>
                  </c15:fullRef>
                </c:ext>
              </c:extLst>
              <c:f>'Other Studies'!$C$179:$O$179</c:f>
              <c:numCache>
                <c:formatCode>0</c:formatCode>
                <c:ptCount val="13"/>
                <c:pt idx="0">
                  <c:v>150</c:v>
                </c:pt>
                <c:pt idx="1">
                  <c:v>84</c:v>
                </c:pt>
                <c:pt idx="2">
                  <c:v>83</c:v>
                </c:pt>
                <c:pt idx="3">
                  <c:v>109</c:v>
                </c:pt>
                <c:pt idx="4">
                  <c:v>101</c:v>
                </c:pt>
                <c:pt idx="5">
                  <c:v>105</c:v>
                </c:pt>
                <c:pt idx="6">
                  <c:v>150.84545755044928</c:v>
                </c:pt>
                <c:pt idx="7">
                  <c:v>5.5</c:v>
                </c:pt>
                <c:pt idx="8">
                  <c:v>5.5</c:v>
                </c:pt>
                <c:pt idx="9">
                  <c:v>36.5</c:v>
                </c:pt>
                <c:pt idx="10">
                  <c:v>6.5</c:v>
                </c:pt>
                <c:pt idx="11">
                  <c:v>7</c:v>
                </c:pt>
                <c:pt idx="12">
                  <c:v>17.129150682102292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D9-46C6-B164-D40EADDAB192}"/>
            </c:ext>
          </c:extLst>
        </c:ser>
        <c:ser>
          <c:idx val="1"/>
          <c:order val="1"/>
          <c:tx>
            <c:strRef>
              <c:f>'Other Studies'!$B$180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7D9-46C6-B164-D40EADDAB19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7D9-46C6-B164-D40EADDAB19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7D9-46C6-B164-D40EADDAB192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D7D9-46C6-B164-D40EADDAB192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'Other Studies'!$C$177:$O$178</c15:sqref>
                  </c15:fullRef>
                </c:ext>
              </c:extLst>
              <c:f>'Other Studies'!$C$177:$O$178</c:f>
              <c:multiLvlStrCache>
                <c:ptCount val="13"/>
                <c:lvl>
                  <c:pt idx="0">
                    <c:v>Base year</c:v>
                  </c:pt>
                  <c:pt idx="1">
                    <c:v>T45-Strom</c:v>
                  </c:pt>
                  <c:pt idx="2">
                    <c:v>T45-H2</c:v>
                  </c:pt>
                  <c:pt idx="3">
                    <c:v>T45-PTG/PTL</c:v>
                  </c:pt>
                  <c:pt idx="4">
                    <c:v>O45-Strom</c:v>
                  </c:pt>
                  <c:pt idx="5">
                    <c:v>O45-H2</c:v>
                  </c:pt>
                  <c:pt idx="6">
                    <c:v>This Study - S100</c:v>
                  </c:pt>
                  <c:pt idx="7">
                    <c:v>T45-Strom</c:v>
                  </c:pt>
                  <c:pt idx="8">
                    <c:v>T45-H2</c:v>
                  </c:pt>
                  <c:pt idx="9">
                    <c:v>T45-PTG/PTL</c:v>
                  </c:pt>
                  <c:pt idx="10">
                    <c:v>O45-Strom</c:v>
                  </c:pt>
                  <c:pt idx="11">
                    <c:v>O45-H2</c:v>
                  </c:pt>
                  <c:pt idx="12">
                    <c:v>This Study - S100</c:v>
                  </c:pt>
                </c:lvl>
                <c:lvl>
                  <c:pt idx="0">
                    <c:v>2020</c:v>
                  </c:pt>
                  <c:pt idx="1">
                    <c:v>2030</c:v>
                  </c:pt>
                  <c:pt idx="7">
                    <c:v>2045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'Other Studies'!$C$180:$O$180</c15:sqref>
                  </c15:fullRef>
                </c:ext>
              </c:extLst>
              <c:f>'Other Studies'!$C$180:$O$180</c:f>
              <c:numCache>
                <c:formatCode>0</c:formatCode>
                <c:ptCount val="13"/>
                <c:pt idx="0">
                  <c:v>226</c:v>
                </c:pt>
                <c:pt idx="1">
                  <c:v>102</c:v>
                </c:pt>
                <c:pt idx="2">
                  <c:v>102</c:v>
                </c:pt>
                <c:pt idx="3">
                  <c:v>111</c:v>
                </c:pt>
                <c:pt idx="4">
                  <c:v>124</c:v>
                </c:pt>
                <c:pt idx="5">
                  <c:v>125</c:v>
                </c:pt>
                <c:pt idx="6">
                  <c:v>117.81895378788302</c:v>
                </c:pt>
                <c:pt idx="7">
                  <c:v>3.5</c:v>
                </c:pt>
                <c:pt idx="8">
                  <c:v>2</c:v>
                </c:pt>
                <c:pt idx="9">
                  <c:v>20.5</c:v>
                </c:pt>
                <c:pt idx="10">
                  <c:v>3</c:v>
                </c:pt>
                <c:pt idx="11">
                  <c:v>2.5</c:v>
                </c:pt>
                <c:pt idx="12">
                  <c:v>10.559415279066247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7D9-46C6-B164-D40EADDAB192}"/>
            </c:ext>
          </c:extLst>
        </c:ser>
        <c:ser>
          <c:idx val="3"/>
          <c:order val="2"/>
          <c:tx>
            <c:strRef>
              <c:f>'Other Studies'!$B$182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7D9-46C6-B164-D40EADDAB192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'Other Studies'!$C$177:$O$178</c15:sqref>
                  </c15:fullRef>
                </c:ext>
              </c:extLst>
              <c:f>'Other Studies'!$C$177:$O$178</c:f>
              <c:multiLvlStrCache>
                <c:ptCount val="13"/>
                <c:lvl>
                  <c:pt idx="0">
                    <c:v>Base year</c:v>
                  </c:pt>
                  <c:pt idx="1">
                    <c:v>T45-Strom</c:v>
                  </c:pt>
                  <c:pt idx="2">
                    <c:v>T45-H2</c:v>
                  </c:pt>
                  <c:pt idx="3">
                    <c:v>T45-PTG/PTL</c:v>
                  </c:pt>
                  <c:pt idx="4">
                    <c:v>O45-Strom</c:v>
                  </c:pt>
                  <c:pt idx="5">
                    <c:v>O45-H2</c:v>
                  </c:pt>
                  <c:pt idx="6">
                    <c:v>This Study - S100</c:v>
                  </c:pt>
                  <c:pt idx="7">
                    <c:v>T45-Strom</c:v>
                  </c:pt>
                  <c:pt idx="8">
                    <c:v>T45-H2</c:v>
                  </c:pt>
                  <c:pt idx="9">
                    <c:v>T45-PTG/PTL</c:v>
                  </c:pt>
                  <c:pt idx="10">
                    <c:v>O45-Strom</c:v>
                  </c:pt>
                  <c:pt idx="11">
                    <c:v>O45-H2</c:v>
                  </c:pt>
                  <c:pt idx="12">
                    <c:v>This Study - S100</c:v>
                  </c:pt>
                </c:lvl>
                <c:lvl>
                  <c:pt idx="0">
                    <c:v>2020</c:v>
                  </c:pt>
                  <c:pt idx="1">
                    <c:v>2030</c:v>
                  </c:pt>
                  <c:pt idx="7">
                    <c:v>2045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'Other Studies'!$C$182:$O$182</c15:sqref>
                  </c15:fullRef>
                </c:ext>
              </c:extLst>
              <c:f>'Other Studies'!$C$182:$O$182</c:f>
              <c:numCache>
                <c:formatCode>0</c:formatCode>
                <c:ptCount val="13"/>
                <c:pt idx="0">
                  <c:v>6</c:v>
                </c:pt>
                <c:pt idx="1">
                  <c:v>63</c:v>
                </c:pt>
                <c:pt idx="2">
                  <c:v>62</c:v>
                </c:pt>
                <c:pt idx="3">
                  <c:v>54</c:v>
                </c:pt>
                <c:pt idx="4">
                  <c:v>52</c:v>
                </c:pt>
                <c:pt idx="5">
                  <c:v>51</c:v>
                </c:pt>
                <c:pt idx="6">
                  <c:v>22.289888209022756</c:v>
                </c:pt>
                <c:pt idx="7">
                  <c:v>92</c:v>
                </c:pt>
                <c:pt idx="8">
                  <c:v>74.5</c:v>
                </c:pt>
                <c:pt idx="9">
                  <c:v>79.5</c:v>
                </c:pt>
                <c:pt idx="10">
                  <c:v>93</c:v>
                </c:pt>
                <c:pt idx="11">
                  <c:v>86</c:v>
                </c:pt>
                <c:pt idx="12">
                  <c:v>85.212797531324853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7D9-46C6-B164-D40EADDAB192}"/>
            </c:ext>
          </c:extLst>
        </c:ser>
        <c:ser>
          <c:idx val="5"/>
          <c:order val="3"/>
          <c:tx>
            <c:strRef>
              <c:f>'Other Studies'!$B$183</c:f>
              <c:strCache>
                <c:ptCount val="1"/>
                <c:pt idx="0">
                  <c:v>H2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7D9-46C6-B164-D40EADDAB19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D7D9-46C6-B164-D40EADDAB19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D7D9-46C6-B164-D40EADDAB19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7D9-46C6-B164-D40EADDAB19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7D9-46C6-B164-D40EADDAB192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D7D9-46C6-B164-D40EADDAB192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7D9-46C6-B164-D40EADDAB19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7D9-46C6-B164-D40EADDAB192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D7D9-46C6-B164-D40EADDAB1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2020 Base year</c:v>
              </c:pt>
              <c:pt idx="1">
                <c:v>2030 T45-Strom</c:v>
              </c:pt>
              <c:pt idx="2">
                <c:v>2030 T45-H2</c:v>
              </c:pt>
              <c:pt idx="3">
                <c:v>2030 T45-PTG/PTL</c:v>
              </c:pt>
              <c:pt idx="4">
                <c:v>2030 O45-Strom</c:v>
              </c:pt>
              <c:pt idx="5">
                <c:v>2030 O45-H2</c:v>
              </c:pt>
              <c:pt idx="6">
                <c:v>2030 This Study - S100</c:v>
              </c:pt>
              <c:pt idx="7">
                <c:v>2045 T45-Strom</c:v>
              </c:pt>
              <c:pt idx="8">
                <c:v>2045 T45-H2</c:v>
              </c:pt>
              <c:pt idx="9">
                <c:v>2045 T45-PTG/PTL</c:v>
              </c:pt>
              <c:pt idx="10">
                <c:v>2045 O45-Strom</c:v>
              </c:pt>
              <c:pt idx="11">
                <c:v>2045 O45-H2</c:v>
              </c:pt>
              <c:pt idx="12">
                <c:v>2045 This Study - S100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'Other Studies'!$C$183:$O$183</c15:sqref>
                  </c15:fullRef>
                </c:ext>
              </c:extLst>
              <c:f>'Other Studies'!$C$183:$O$183</c:f>
              <c:numCache>
                <c:formatCode>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32</c:v>
                </c:pt>
                <c:pt idx="9">
                  <c:v>1</c:v>
                </c:pt>
                <c:pt idx="10">
                  <c:v>0</c:v>
                </c:pt>
                <c:pt idx="11">
                  <c:v>15.5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7D9-46C6-B164-D40EADDAB192}"/>
            </c:ext>
          </c:extLst>
        </c:ser>
        <c:ser>
          <c:idx val="2"/>
          <c:order val="4"/>
          <c:tx>
            <c:strRef>
              <c:f>'Other Studies'!$B$181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021099337273174E-17"/>
                  <c:y val="-3.527777777777777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7D9-46C6-B164-D40EADDAB19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D7D9-46C6-B164-D40EADDAB192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D7D9-46C6-B164-D40EADDAB192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D7D9-46C6-B164-D40EADDAB19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D7D9-46C6-B164-D40EADDAB19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D7D9-46C6-B164-D40EADDAB19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D7D9-46C6-B164-D40EADDAB192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D7D9-46C6-B164-D40EADDAB192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D7D9-46C6-B164-D40EADDAB1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'Other Studies'!$C$177:$O$178</c15:sqref>
                  </c15:fullRef>
                </c:ext>
              </c:extLst>
              <c:f>'Other Studies'!$C$177:$O$178</c:f>
              <c:multiLvlStrCache>
                <c:ptCount val="13"/>
                <c:lvl>
                  <c:pt idx="0">
                    <c:v>Base year</c:v>
                  </c:pt>
                  <c:pt idx="1">
                    <c:v>T45-Strom</c:v>
                  </c:pt>
                  <c:pt idx="2">
                    <c:v>T45-H2</c:v>
                  </c:pt>
                  <c:pt idx="3">
                    <c:v>T45-PTG/PTL</c:v>
                  </c:pt>
                  <c:pt idx="4">
                    <c:v>O45-Strom</c:v>
                  </c:pt>
                  <c:pt idx="5">
                    <c:v>O45-H2</c:v>
                  </c:pt>
                  <c:pt idx="6">
                    <c:v>This Study - S100</c:v>
                  </c:pt>
                  <c:pt idx="7">
                    <c:v>T45-Strom</c:v>
                  </c:pt>
                  <c:pt idx="8">
                    <c:v>T45-H2</c:v>
                  </c:pt>
                  <c:pt idx="9">
                    <c:v>T45-PTG/PTL</c:v>
                  </c:pt>
                  <c:pt idx="10">
                    <c:v>O45-Strom</c:v>
                  </c:pt>
                  <c:pt idx="11">
                    <c:v>O45-H2</c:v>
                  </c:pt>
                  <c:pt idx="12">
                    <c:v>This Study - S100</c:v>
                  </c:pt>
                </c:lvl>
                <c:lvl>
                  <c:pt idx="0">
                    <c:v>2020</c:v>
                  </c:pt>
                  <c:pt idx="1">
                    <c:v>2030</c:v>
                  </c:pt>
                  <c:pt idx="7">
                    <c:v>2045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'Other Studies'!$C$181:$O$181</c15:sqref>
                  </c15:fullRef>
                </c:ext>
              </c:extLst>
              <c:f>'Other Studies'!$C$181:$O$181</c:f>
              <c:numCache>
                <c:formatCode>0</c:formatCode>
                <c:ptCount val="13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3</c:v>
                </c:pt>
                <c:pt idx="4">
                  <c:v>5</c:v>
                </c:pt>
                <c:pt idx="5">
                  <c:v>5</c:v>
                </c:pt>
                <c:pt idx="6">
                  <c:v>0</c:v>
                </c:pt>
                <c:pt idx="7">
                  <c:v>1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7D9-46C6-B164-D40EADDAB19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74550127"/>
        <c:axId val="1774535247"/>
      </c:barChart>
      <c:lineChart>
        <c:grouping val="standard"/>
        <c:varyColors val="0"/>
        <c:ser>
          <c:idx val="4"/>
          <c:order val="5"/>
          <c:tx>
            <c:strRef>
              <c:f>'Other Studies'!$B$184</c:f>
              <c:strCache>
                <c:ptCount val="1"/>
                <c:pt idx="0">
                  <c:v>Sum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'Other Studies'!$C$164:$U$164</c15:sqref>
                  </c15:fullRef>
                </c:ext>
              </c:extLst>
              <c:f>'Other Studies'!$C$164:$O$164</c:f>
              <c:strCache>
                <c:ptCount val="13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  <c:pt idx="8">
                  <c:v>This Study - S100</c:v>
                </c:pt>
                <c:pt idx="9">
                  <c:v>SKN-Agora-KNDE2045</c:v>
                </c:pt>
                <c:pt idx="10">
                  <c:v>BDI - Klimapfade 2.0 Zielpfad</c:v>
                </c:pt>
                <c:pt idx="11">
                  <c:v>dena - KN100 </c:v>
                </c:pt>
                <c:pt idx="12">
                  <c:v>Ariadne - REMIND-Mix</c:v>
                </c:pt>
                <c:pt idx="13">
                  <c:v>Ariadne - REMod-Mix</c:v>
                </c:pt>
                <c:pt idx="14">
                  <c:v>Ariadne - TIMES PanEU-Mix</c:v>
                </c:pt>
                <c:pt idx="15">
                  <c:v>Ariadne - DLR-Mix</c:v>
                </c:pt>
                <c:pt idx="16">
                  <c:v>This Study - S100</c:v>
                </c:pt>
                <c:pt idx="17">
                  <c:v>BMWK - LFS TN-Strom</c:v>
                </c:pt>
                <c:pt idx="18">
                  <c:v>This Study - S100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'Other Studies'!$C$184:$O$184</c15:sqref>
                  </c15:fullRef>
                </c:ext>
              </c:extLst>
              <c:f>'Other Studies'!$C$184:$O$184</c:f>
              <c:numCache>
                <c:formatCode>0</c:formatCode>
                <c:ptCount val="13"/>
                <c:pt idx="0">
                  <c:v>386</c:v>
                </c:pt>
                <c:pt idx="1">
                  <c:v>253</c:v>
                </c:pt>
                <c:pt idx="2">
                  <c:v>253</c:v>
                </c:pt>
                <c:pt idx="3">
                  <c:v>277</c:v>
                </c:pt>
                <c:pt idx="4">
                  <c:v>282</c:v>
                </c:pt>
                <c:pt idx="5">
                  <c:v>287</c:v>
                </c:pt>
                <c:pt idx="6">
                  <c:v>290.95429954735505</c:v>
                </c:pt>
                <c:pt idx="7">
                  <c:v>102</c:v>
                </c:pt>
                <c:pt idx="8">
                  <c:v>114.5</c:v>
                </c:pt>
                <c:pt idx="9">
                  <c:v>138</c:v>
                </c:pt>
                <c:pt idx="10">
                  <c:v>103</c:v>
                </c:pt>
                <c:pt idx="11">
                  <c:v>111.5</c:v>
                </c:pt>
                <c:pt idx="12">
                  <c:v>112.90136349249339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7D9-46C6-B164-D40EADDAB19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74550127"/>
        <c:axId val="1774535247"/>
      </c:line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800" spc="-5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0"/>
                  <a:t>Energy Demand [TWh]</a:t>
                </a:r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layout>
        <c:manualLayout>
          <c:xMode val="edge"/>
          <c:yMode val="edge"/>
          <c:x val="0.38514982638888889"/>
          <c:y val="2.244277777777778E-2"/>
          <c:w val="0.32924114583333336"/>
          <c:h val="5.8344166666666669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NewReg.</a:t>
            </a:r>
            <a:r>
              <a:rPr lang="de-DE" baseline="0"/>
              <a:t> Total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Results!$A$6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Results!$B$6:$AL$6</c:f>
              <c:numCache>
                <c:formatCode>0</c:formatCode>
                <c:ptCount val="37"/>
                <c:pt idx="0">
                  <c:v>7899</c:v>
                </c:pt>
                <c:pt idx="1">
                  <c:v>8071</c:v>
                </c:pt>
                <c:pt idx="2">
                  <c:v>9918</c:v>
                </c:pt>
                <c:pt idx="3">
                  <c:v>21472</c:v>
                </c:pt>
                <c:pt idx="4">
                  <c:v>31398</c:v>
                </c:pt>
                <c:pt idx="5">
                  <c:v>58410</c:v>
                </c:pt>
                <c:pt idx="6">
                  <c:v>186241</c:v>
                </c:pt>
                <c:pt idx="7">
                  <c:v>340227</c:v>
                </c:pt>
                <c:pt idx="8">
                  <c:v>450880</c:v>
                </c:pt>
                <c:pt idx="9">
                  <c:v>524219</c:v>
                </c:pt>
                <c:pt idx="10">
                  <c:v>621727.20000000007</c:v>
                </c:pt>
                <c:pt idx="11">
                  <c:v>683899.92</c:v>
                </c:pt>
                <c:pt idx="12">
                  <c:v>777159</c:v>
                </c:pt>
                <c:pt idx="13">
                  <c:v>994763.52</c:v>
                </c:pt>
                <c:pt idx="14">
                  <c:v>1243454.4000000001</c:v>
                </c:pt>
                <c:pt idx="15">
                  <c:v>1616490.72</c:v>
                </c:pt>
                <c:pt idx="16">
                  <c:v>1958440.68</c:v>
                </c:pt>
                <c:pt idx="17">
                  <c:v>2362563.36</c:v>
                </c:pt>
                <c:pt idx="18">
                  <c:v>2735599.68</c:v>
                </c:pt>
                <c:pt idx="19">
                  <c:v>2953204.1999999997</c:v>
                </c:pt>
                <c:pt idx="20">
                  <c:v>3046463.28</c:v>
                </c:pt>
                <c:pt idx="21">
                  <c:v>3108636</c:v>
                </c:pt>
                <c:pt idx="22">
                  <c:v>3108636</c:v>
                </c:pt>
                <c:pt idx="23">
                  <c:v>3108636</c:v>
                </c:pt>
                <c:pt idx="24">
                  <c:v>3108636</c:v>
                </c:pt>
                <c:pt idx="25">
                  <c:v>3108636</c:v>
                </c:pt>
                <c:pt idx="26">
                  <c:v>3108636</c:v>
                </c:pt>
                <c:pt idx="27">
                  <c:v>3108636</c:v>
                </c:pt>
                <c:pt idx="28">
                  <c:v>3108636</c:v>
                </c:pt>
                <c:pt idx="29">
                  <c:v>3108636</c:v>
                </c:pt>
                <c:pt idx="30">
                  <c:v>3108636</c:v>
                </c:pt>
                <c:pt idx="31">
                  <c:v>3108636</c:v>
                </c:pt>
                <c:pt idx="32">
                  <c:v>3108636</c:v>
                </c:pt>
                <c:pt idx="33">
                  <c:v>3108636</c:v>
                </c:pt>
                <c:pt idx="34">
                  <c:v>3108636</c:v>
                </c:pt>
                <c:pt idx="35">
                  <c:v>3108636</c:v>
                </c:pt>
                <c:pt idx="36">
                  <c:v>3108636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74-497C-A768-0B7336CF8766}"/>
            </c:ext>
          </c:extLst>
        </c:ser>
        <c:ser>
          <c:idx val="2"/>
          <c:order val="1"/>
          <c:tx>
            <c:strRef>
              <c:f>Results!$A$7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Results!$B$7:$AL$7</c:f>
              <c:numCache>
                <c:formatCode>0</c:formatCode>
                <c:ptCount val="37"/>
                <c:pt idx="0">
                  <c:v>7899</c:v>
                </c:pt>
                <c:pt idx="1">
                  <c:v>8071</c:v>
                </c:pt>
                <c:pt idx="2">
                  <c:v>9918</c:v>
                </c:pt>
                <c:pt idx="3">
                  <c:v>21472</c:v>
                </c:pt>
                <c:pt idx="4">
                  <c:v>31398</c:v>
                </c:pt>
                <c:pt idx="5">
                  <c:v>58410</c:v>
                </c:pt>
                <c:pt idx="6">
                  <c:v>186241</c:v>
                </c:pt>
                <c:pt idx="7">
                  <c:v>340227</c:v>
                </c:pt>
                <c:pt idx="8">
                  <c:v>450880</c:v>
                </c:pt>
                <c:pt idx="9">
                  <c:v>524219</c:v>
                </c:pt>
                <c:pt idx="10">
                  <c:v>590640.84</c:v>
                </c:pt>
                <c:pt idx="11">
                  <c:v>590640.84</c:v>
                </c:pt>
                <c:pt idx="12">
                  <c:v>590640.84</c:v>
                </c:pt>
                <c:pt idx="13">
                  <c:v>590640.84</c:v>
                </c:pt>
                <c:pt idx="14">
                  <c:v>590640.84</c:v>
                </c:pt>
                <c:pt idx="15">
                  <c:v>590640.84</c:v>
                </c:pt>
                <c:pt idx="16">
                  <c:v>590640.84</c:v>
                </c:pt>
                <c:pt idx="17">
                  <c:v>590640.84</c:v>
                </c:pt>
                <c:pt idx="18">
                  <c:v>590640.84</c:v>
                </c:pt>
                <c:pt idx="19">
                  <c:v>590640.84</c:v>
                </c:pt>
                <c:pt idx="20">
                  <c:v>590640.84</c:v>
                </c:pt>
                <c:pt idx="21">
                  <c:v>590640.84</c:v>
                </c:pt>
                <c:pt idx="22">
                  <c:v>3108636</c:v>
                </c:pt>
                <c:pt idx="23">
                  <c:v>3108636</c:v>
                </c:pt>
                <c:pt idx="24">
                  <c:v>3108636</c:v>
                </c:pt>
                <c:pt idx="25">
                  <c:v>3108636</c:v>
                </c:pt>
                <c:pt idx="26">
                  <c:v>3108636</c:v>
                </c:pt>
                <c:pt idx="27">
                  <c:v>3108636</c:v>
                </c:pt>
                <c:pt idx="28">
                  <c:v>3108636</c:v>
                </c:pt>
                <c:pt idx="29">
                  <c:v>3108636</c:v>
                </c:pt>
                <c:pt idx="30">
                  <c:v>3108636</c:v>
                </c:pt>
                <c:pt idx="31">
                  <c:v>3108636</c:v>
                </c:pt>
                <c:pt idx="32">
                  <c:v>3108636</c:v>
                </c:pt>
                <c:pt idx="33">
                  <c:v>3108636</c:v>
                </c:pt>
                <c:pt idx="34">
                  <c:v>3108636</c:v>
                </c:pt>
                <c:pt idx="35">
                  <c:v>3108636</c:v>
                </c:pt>
                <c:pt idx="36">
                  <c:v>3108636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74-497C-A768-0B7336CF8766}"/>
            </c:ext>
          </c:extLst>
        </c:ser>
        <c:ser>
          <c:idx val="0"/>
          <c:order val="2"/>
          <c:tx>
            <c:strRef>
              <c:f>Results!$A$8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Results!$B$8:$AL$8</c:f>
              <c:numCache>
                <c:formatCode>0</c:formatCode>
                <c:ptCount val="37"/>
                <c:pt idx="0">
                  <c:v>7899</c:v>
                </c:pt>
                <c:pt idx="1">
                  <c:v>8071</c:v>
                </c:pt>
                <c:pt idx="2">
                  <c:v>9918</c:v>
                </c:pt>
                <c:pt idx="3">
                  <c:v>21472</c:v>
                </c:pt>
                <c:pt idx="4">
                  <c:v>31398</c:v>
                </c:pt>
                <c:pt idx="5">
                  <c:v>58410</c:v>
                </c:pt>
                <c:pt idx="6">
                  <c:v>186241</c:v>
                </c:pt>
                <c:pt idx="7">
                  <c:v>340227</c:v>
                </c:pt>
                <c:pt idx="8">
                  <c:v>450880</c:v>
                </c:pt>
                <c:pt idx="9">
                  <c:v>524219</c:v>
                </c:pt>
                <c:pt idx="10">
                  <c:v>621727.20000000007</c:v>
                </c:pt>
                <c:pt idx="11">
                  <c:v>652813.55999999994</c:v>
                </c:pt>
                <c:pt idx="12">
                  <c:v>714986.28</c:v>
                </c:pt>
                <c:pt idx="13">
                  <c:v>777159</c:v>
                </c:pt>
                <c:pt idx="14">
                  <c:v>932590.79999999993</c:v>
                </c:pt>
                <c:pt idx="15">
                  <c:v>1088022.5999999999</c:v>
                </c:pt>
                <c:pt idx="16">
                  <c:v>1398886.2</c:v>
                </c:pt>
                <c:pt idx="17">
                  <c:v>1709749.8</c:v>
                </c:pt>
                <c:pt idx="18">
                  <c:v>2020613.4000000001</c:v>
                </c:pt>
                <c:pt idx="19">
                  <c:v>2176045.1999999997</c:v>
                </c:pt>
                <c:pt idx="20">
                  <c:v>2362563.36</c:v>
                </c:pt>
                <c:pt idx="21">
                  <c:v>2424736.08</c:v>
                </c:pt>
                <c:pt idx="22">
                  <c:v>2486908.8000000003</c:v>
                </c:pt>
                <c:pt idx="23">
                  <c:v>2486908.8000000003</c:v>
                </c:pt>
                <c:pt idx="24">
                  <c:v>2486908.8000000003</c:v>
                </c:pt>
                <c:pt idx="25">
                  <c:v>2486908.8000000003</c:v>
                </c:pt>
                <c:pt idx="26">
                  <c:v>2486908.8000000003</c:v>
                </c:pt>
                <c:pt idx="27">
                  <c:v>2486908.8000000003</c:v>
                </c:pt>
                <c:pt idx="28">
                  <c:v>2486908.8000000003</c:v>
                </c:pt>
                <c:pt idx="29">
                  <c:v>2486908.8000000003</c:v>
                </c:pt>
                <c:pt idx="30">
                  <c:v>2486908.8000000003</c:v>
                </c:pt>
                <c:pt idx="31">
                  <c:v>2486908.8000000003</c:v>
                </c:pt>
                <c:pt idx="32">
                  <c:v>2486908.8000000003</c:v>
                </c:pt>
                <c:pt idx="33">
                  <c:v>2486908.8000000003</c:v>
                </c:pt>
                <c:pt idx="34">
                  <c:v>2486908.8000000003</c:v>
                </c:pt>
                <c:pt idx="35">
                  <c:v>2486908.8000000003</c:v>
                </c:pt>
                <c:pt idx="36">
                  <c:v>2486908.8000000003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74-497C-A768-0B7336CF8766}"/>
            </c:ext>
          </c:extLst>
        </c:ser>
        <c:ser>
          <c:idx val="3"/>
          <c:order val="3"/>
          <c:tx>
            <c:strRef>
              <c:f>Results!$A$9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Results!$B$9:$AL$9</c:f>
              <c:numCache>
                <c:formatCode>0</c:formatCode>
                <c:ptCount val="37"/>
                <c:pt idx="0">
                  <c:v>7899</c:v>
                </c:pt>
                <c:pt idx="1">
                  <c:v>8071</c:v>
                </c:pt>
                <c:pt idx="2">
                  <c:v>9918</c:v>
                </c:pt>
                <c:pt idx="3">
                  <c:v>21472</c:v>
                </c:pt>
                <c:pt idx="4">
                  <c:v>31398</c:v>
                </c:pt>
                <c:pt idx="5">
                  <c:v>58410</c:v>
                </c:pt>
                <c:pt idx="6">
                  <c:v>186241</c:v>
                </c:pt>
                <c:pt idx="7">
                  <c:v>340227</c:v>
                </c:pt>
                <c:pt idx="8">
                  <c:v>450880</c:v>
                </c:pt>
                <c:pt idx="9">
                  <c:v>524219</c:v>
                </c:pt>
                <c:pt idx="10">
                  <c:v>3108636</c:v>
                </c:pt>
                <c:pt idx="11">
                  <c:v>3108636</c:v>
                </c:pt>
                <c:pt idx="12">
                  <c:v>3108636</c:v>
                </c:pt>
                <c:pt idx="13">
                  <c:v>3108636</c:v>
                </c:pt>
                <c:pt idx="14">
                  <c:v>3108636</c:v>
                </c:pt>
                <c:pt idx="15">
                  <c:v>3108636</c:v>
                </c:pt>
                <c:pt idx="16">
                  <c:v>3108636</c:v>
                </c:pt>
                <c:pt idx="17">
                  <c:v>3108636</c:v>
                </c:pt>
                <c:pt idx="18">
                  <c:v>3108636</c:v>
                </c:pt>
                <c:pt idx="19">
                  <c:v>3108636</c:v>
                </c:pt>
                <c:pt idx="20">
                  <c:v>3108636</c:v>
                </c:pt>
                <c:pt idx="21">
                  <c:v>3108636</c:v>
                </c:pt>
                <c:pt idx="22">
                  <c:v>3108636</c:v>
                </c:pt>
                <c:pt idx="23">
                  <c:v>3108636</c:v>
                </c:pt>
                <c:pt idx="24">
                  <c:v>3108636</c:v>
                </c:pt>
                <c:pt idx="25">
                  <c:v>3108636</c:v>
                </c:pt>
                <c:pt idx="26">
                  <c:v>3108636</c:v>
                </c:pt>
                <c:pt idx="27">
                  <c:v>3108636</c:v>
                </c:pt>
                <c:pt idx="28">
                  <c:v>3108636</c:v>
                </c:pt>
                <c:pt idx="29">
                  <c:v>3108636</c:v>
                </c:pt>
                <c:pt idx="30">
                  <c:v>3108636</c:v>
                </c:pt>
                <c:pt idx="31">
                  <c:v>3108636</c:v>
                </c:pt>
                <c:pt idx="32">
                  <c:v>3108636</c:v>
                </c:pt>
                <c:pt idx="33">
                  <c:v>3108636</c:v>
                </c:pt>
                <c:pt idx="34">
                  <c:v>3108636</c:v>
                </c:pt>
                <c:pt idx="35">
                  <c:v>3108636</c:v>
                </c:pt>
                <c:pt idx="36">
                  <c:v>3108636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74-497C-A768-0B7336CF8766}"/>
            </c:ext>
          </c:extLst>
        </c:ser>
        <c:ser>
          <c:idx val="4"/>
          <c:order val="4"/>
          <c:tx>
            <c:strRef>
              <c:f>Results!$A$10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Results!$B$10:$AL$10</c:f>
              <c:numCache>
                <c:formatCode>0</c:formatCode>
                <c:ptCount val="37"/>
                <c:pt idx="0">
                  <c:v>7899</c:v>
                </c:pt>
                <c:pt idx="1">
                  <c:v>8071</c:v>
                </c:pt>
                <c:pt idx="2">
                  <c:v>9918</c:v>
                </c:pt>
                <c:pt idx="3">
                  <c:v>21472</c:v>
                </c:pt>
                <c:pt idx="4">
                  <c:v>31398</c:v>
                </c:pt>
                <c:pt idx="5">
                  <c:v>58410</c:v>
                </c:pt>
                <c:pt idx="6">
                  <c:v>186241</c:v>
                </c:pt>
                <c:pt idx="7">
                  <c:v>340227</c:v>
                </c:pt>
                <c:pt idx="8">
                  <c:v>450880</c:v>
                </c:pt>
                <c:pt idx="9">
                  <c:v>524219</c:v>
                </c:pt>
                <c:pt idx="10">
                  <c:v>777159</c:v>
                </c:pt>
                <c:pt idx="11">
                  <c:v>989478.83880000003</c:v>
                </c:pt>
                <c:pt idx="12">
                  <c:v>1201798.6776000001</c:v>
                </c:pt>
                <c:pt idx="13">
                  <c:v>1414118.5164000003</c:v>
                </c:pt>
                <c:pt idx="14">
                  <c:v>1626438.3552000003</c:v>
                </c:pt>
                <c:pt idx="15">
                  <c:v>1838758.1940000004</c:v>
                </c:pt>
                <c:pt idx="16">
                  <c:v>2051078.0328000006</c:v>
                </c:pt>
                <c:pt idx="17">
                  <c:v>2263397.8716000007</c:v>
                </c:pt>
                <c:pt idx="18">
                  <c:v>2475717.7104000007</c:v>
                </c:pt>
                <c:pt idx="19">
                  <c:v>2688037.5492000007</c:v>
                </c:pt>
                <c:pt idx="20">
                  <c:v>2900357.3880000007</c:v>
                </c:pt>
                <c:pt idx="21">
                  <c:v>3108636</c:v>
                </c:pt>
                <c:pt idx="22">
                  <c:v>3108636</c:v>
                </c:pt>
                <c:pt idx="23">
                  <c:v>3108636</c:v>
                </c:pt>
                <c:pt idx="24">
                  <c:v>3108636</c:v>
                </c:pt>
                <c:pt idx="25">
                  <c:v>3108636</c:v>
                </c:pt>
                <c:pt idx="26">
                  <c:v>3108636</c:v>
                </c:pt>
                <c:pt idx="27">
                  <c:v>3108636</c:v>
                </c:pt>
                <c:pt idx="28">
                  <c:v>3108636</c:v>
                </c:pt>
                <c:pt idx="29">
                  <c:v>3108636</c:v>
                </c:pt>
                <c:pt idx="30">
                  <c:v>3108636</c:v>
                </c:pt>
                <c:pt idx="31">
                  <c:v>3108636</c:v>
                </c:pt>
                <c:pt idx="32">
                  <c:v>3108636</c:v>
                </c:pt>
                <c:pt idx="33">
                  <c:v>3108636</c:v>
                </c:pt>
                <c:pt idx="34">
                  <c:v>3108636</c:v>
                </c:pt>
                <c:pt idx="35">
                  <c:v>3108636</c:v>
                </c:pt>
                <c:pt idx="36">
                  <c:v>3108636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74-497C-A768-0B7336CF8766}"/>
            </c:ext>
          </c:extLst>
        </c:ser>
        <c:ser>
          <c:idx val="5"/>
          <c:order val="5"/>
          <c:tx>
            <c:strRef>
              <c:f>Results!$A$11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Results!$B$11:$AL$11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74-497C-A768-0B7336CF8766}"/>
            </c:ext>
          </c:extLst>
        </c:ser>
        <c:ser>
          <c:idx val="6"/>
          <c:order val="6"/>
          <c:tx>
            <c:strRef>
              <c:f>Results!$A$12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Results!$B$12:$AL$12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74-497C-A768-0B7336CF8766}"/>
            </c:ext>
          </c:extLst>
        </c:ser>
        <c:ser>
          <c:idx val="7"/>
          <c:order val="7"/>
          <c:tx>
            <c:strRef>
              <c:f>Results!$A$13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Results!$B$13:$AL$13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74-497C-A768-0B7336CF8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796875"/>
          <c:y val="0.22198526134160176"/>
          <c:w val="0.76716979166666666"/>
          <c:h val="0.6210947916666667"/>
        </c:manualLayout>
      </c:layout>
      <c:lineChart>
        <c:grouping val="standard"/>
        <c:varyColors val="0"/>
        <c:ser>
          <c:idx val="1"/>
          <c:order val="0"/>
          <c:tx>
            <c:strRef>
              <c:f>Results!$A$17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Results!$B$17:$AL$17</c:f>
              <c:numCache>
                <c:formatCode>0%</c:formatCode>
                <c:ptCount val="37"/>
                <c:pt idx="0">
                  <c:v>2.8648067969073579E-3</c:v>
                </c:pt>
                <c:pt idx="1">
                  <c:v>2.775659894139062E-3</c:v>
                </c:pt>
                <c:pt idx="2">
                  <c:v>3.2430322056837099E-3</c:v>
                </c:pt>
                <c:pt idx="3">
                  <c:v>6.8151903330435481E-3</c:v>
                </c:pt>
                <c:pt idx="4">
                  <c:v>9.9724723174802205E-3</c:v>
                </c:pt>
                <c:pt idx="5">
                  <c:v>1.7818357087075361E-2</c:v>
                </c:pt>
                <c:pt idx="6">
                  <c:v>6.8192444900587998E-2</c:v>
                </c:pt>
                <c:pt idx="7">
                  <c:v>0.13757284474183484</c:v>
                </c:pt>
                <c:pt idx="8">
                  <c:v>0.18117853648343743</c:v>
                </c:pt>
                <c:pt idx="9">
                  <c:v>0.1842919483649692</c:v>
                </c:pt>
                <c:pt idx="10">
                  <c:v>0.2</c:v>
                </c:pt>
                <c:pt idx="11">
                  <c:v>0.22000000000000006</c:v>
                </c:pt>
                <c:pt idx="12">
                  <c:v>0.25</c:v>
                </c:pt>
                <c:pt idx="13">
                  <c:v>0.31999999999999995</c:v>
                </c:pt>
                <c:pt idx="14">
                  <c:v>0.4</c:v>
                </c:pt>
                <c:pt idx="15">
                  <c:v>0.52</c:v>
                </c:pt>
                <c:pt idx="16">
                  <c:v>0.63</c:v>
                </c:pt>
                <c:pt idx="17">
                  <c:v>0.76</c:v>
                </c:pt>
                <c:pt idx="18">
                  <c:v>0.87999999999999989</c:v>
                </c:pt>
                <c:pt idx="19">
                  <c:v>0.95</c:v>
                </c:pt>
                <c:pt idx="20">
                  <c:v>0.98000000000000009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49-4359-84B3-2B12C73725B6}"/>
            </c:ext>
          </c:extLst>
        </c:ser>
        <c:ser>
          <c:idx val="2"/>
          <c:order val="1"/>
          <c:tx>
            <c:strRef>
              <c:f>Results!$A$18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Results!$B$18:$AL$18</c:f>
              <c:numCache>
                <c:formatCode>0%</c:formatCode>
                <c:ptCount val="37"/>
                <c:pt idx="0">
                  <c:v>2.8648067969073579E-3</c:v>
                </c:pt>
                <c:pt idx="1">
                  <c:v>2.775659894139062E-3</c:v>
                </c:pt>
                <c:pt idx="2">
                  <c:v>3.2430322056837099E-3</c:v>
                </c:pt>
                <c:pt idx="3">
                  <c:v>6.8151903330435481E-3</c:v>
                </c:pt>
                <c:pt idx="4">
                  <c:v>9.9724723174802205E-3</c:v>
                </c:pt>
                <c:pt idx="5">
                  <c:v>1.7818357087075361E-2</c:v>
                </c:pt>
                <c:pt idx="6">
                  <c:v>6.8192444900587998E-2</c:v>
                </c:pt>
                <c:pt idx="7">
                  <c:v>0.13757284474183484</c:v>
                </c:pt>
                <c:pt idx="8">
                  <c:v>0.18117853648343743</c:v>
                </c:pt>
                <c:pt idx="9">
                  <c:v>0.1842919483649692</c:v>
                </c:pt>
                <c:pt idx="10">
                  <c:v>0.19</c:v>
                </c:pt>
                <c:pt idx="11">
                  <c:v>0.18999999999999997</c:v>
                </c:pt>
                <c:pt idx="12">
                  <c:v>0.19</c:v>
                </c:pt>
                <c:pt idx="13">
                  <c:v>0.18999999999999997</c:v>
                </c:pt>
                <c:pt idx="14">
                  <c:v>0.19000000000000003</c:v>
                </c:pt>
                <c:pt idx="15">
                  <c:v>0.19</c:v>
                </c:pt>
                <c:pt idx="16">
                  <c:v>0.18811881188118809</c:v>
                </c:pt>
                <c:pt idx="17">
                  <c:v>0.19</c:v>
                </c:pt>
                <c:pt idx="18">
                  <c:v>0.19000000000000003</c:v>
                </c:pt>
                <c:pt idx="19">
                  <c:v>0.19000000000000003</c:v>
                </c:pt>
                <c:pt idx="20">
                  <c:v>0.19</c:v>
                </c:pt>
                <c:pt idx="21">
                  <c:v>0.19000000000000003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49-4359-84B3-2B12C73725B6}"/>
            </c:ext>
          </c:extLst>
        </c:ser>
        <c:ser>
          <c:idx val="0"/>
          <c:order val="2"/>
          <c:tx>
            <c:strRef>
              <c:f>Results!$A$19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Results!$B$19:$AL$19</c:f>
              <c:numCache>
                <c:formatCode>0%</c:formatCode>
                <c:ptCount val="37"/>
                <c:pt idx="0">
                  <c:v>2.8648067969073579E-3</c:v>
                </c:pt>
                <c:pt idx="1">
                  <c:v>2.775659894139062E-3</c:v>
                </c:pt>
                <c:pt idx="2">
                  <c:v>3.2430322056837099E-3</c:v>
                </c:pt>
                <c:pt idx="3">
                  <c:v>6.8151903330435481E-3</c:v>
                </c:pt>
                <c:pt idx="4">
                  <c:v>9.9724723174802205E-3</c:v>
                </c:pt>
                <c:pt idx="5">
                  <c:v>1.7818357087075361E-2</c:v>
                </c:pt>
                <c:pt idx="6">
                  <c:v>6.8192444900587998E-2</c:v>
                </c:pt>
                <c:pt idx="7">
                  <c:v>0.13757284474183484</c:v>
                </c:pt>
                <c:pt idx="8">
                  <c:v>0.18117853648343743</c:v>
                </c:pt>
                <c:pt idx="9">
                  <c:v>0.1842919483649692</c:v>
                </c:pt>
                <c:pt idx="10">
                  <c:v>0.19801980198019803</c:v>
                </c:pt>
                <c:pt idx="11">
                  <c:v>0.20388349514563103</c:v>
                </c:pt>
                <c:pt idx="12">
                  <c:v>0.25</c:v>
                </c:pt>
                <c:pt idx="13">
                  <c:v>0.28735632183908039</c:v>
                </c:pt>
                <c:pt idx="14">
                  <c:v>0.34883720930232553</c:v>
                </c:pt>
                <c:pt idx="15">
                  <c:v>0.41176470588235287</c:v>
                </c:pt>
                <c:pt idx="16">
                  <c:v>0.5</c:v>
                </c:pt>
                <c:pt idx="17">
                  <c:v>0.57894736842105265</c:v>
                </c:pt>
                <c:pt idx="18">
                  <c:v>0.67010309278350511</c:v>
                </c:pt>
                <c:pt idx="19">
                  <c:v>0.70000000000000007</c:v>
                </c:pt>
                <c:pt idx="20">
                  <c:v>0.76000000000000012</c:v>
                </c:pt>
                <c:pt idx="21">
                  <c:v>0.78</c:v>
                </c:pt>
                <c:pt idx="22">
                  <c:v>0.8</c:v>
                </c:pt>
                <c:pt idx="23">
                  <c:v>0.8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0.8</c:v>
                </c:pt>
                <c:pt idx="33">
                  <c:v>0.8</c:v>
                </c:pt>
                <c:pt idx="34">
                  <c:v>0.8</c:v>
                </c:pt>
                <c:pt idx="35">
                  <c:v>0.8</c:v>
                </c:pt>
                <c:pt idx="36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49-4359-84B3-2B12C73725B6}"/>
            </c:ext>
          </c:extLst>
        </c:ser>
        <c:ser>
          <c:idx val="3"/>
          <c:order val="3"/>
          <c:tx>
            <c:strRef>
              <c:f>Results!$A$20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Results!$B$20:$AL$20</c:f>
              <c:numCache>
                <c:formatCode>0%</c:formatCode>
                <c:ptCount val="37"/>
                <c:pt idx="0">
                  <c:v>2.8648067969073579E-3</c:v>
                </c:pt>
                <c:pt idx="1">
                  <c:v>2.775659894139062E-3</c:v>
                </c:pt>
                <c:pt idx="2">
                  <c:v>3.2430322056837099E-3</c:v>
                </c:pt>
                <c:pt idx="3">
                  <c:v>6.8151903330435481E-3</c:v>
                </c:pt>
                <c:pt idx="4">
                  <c:v>9.9724723174802205E-3</c:v>
                </c:pt>
                <c:pt idx="5">
                  <c:v>1.7818357087075361E-2</c:v>
                </c:pt>
                <c:pt idx="6">
                  <c:v>6.8192444900587998E-2</c:v>
                </c:pt>
                <c:pt idx="7">
                  <c:v>0.13757284474183484</c:v>
                </c:pt>
                <c:pt idx="8">
                  <c:v>0.18117853648343743</c:v>
                </c:pt>
                <c:pt idx="9">
                  <c:v>0.1842919483649692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49-4359-84B3-2B12C73725B6}"/>
            </c:ext>
          </c:extLst>
        </c:ser>
        <c:ser>
          <c:idx val="4"/>
          <c:order val="4"/>
          <c:tx>
            <c:strRef>
              <c:f>Results!$A$21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Results!$B$21:$AL$21</c:f>
              <c:numCache>
                <c:formatCode>0%</c:formatCode>
                <c:ptCount val="37"/>
                <c:pt idx="0">
                  <c:v>2.8648067969073579E-3</c:v>
                </c:pt>
                <c:pt idx="1">
                  <c:v>2.775659894139062E-3</c:v>
                </c:pt>
                <c:pt idx="2">
                  <c:v>3.2430322056837099E-3</c:v>
                </c:pt>
                <c:pt idx="3">
                  <c:v>6.8151903330435481E-3</c:v>
                </c:pt>
                <c:pt idx="4">
                  <c:v>9.9724723174802205E-3</c:v>
                </c:pt>
                <c:pt idx="5">
                  <c:v>1.7818357087075361E-2</c:v>
                </c:pt>
                <c:pt idx="6">
                  <c:v>6.8192444900587998E-2</c:v>
                </c:pt>
                <c:pt idx="7">
                  <c:v>0.13757284474183484</c:v>
                </c:pt>
                <c:pt idx="8">
                  <c:v>0.18117853648343743</c:v>
                </c:pt>
                <c:pt idx="9">
                  <c:v>0.1842919483649692</c:v>
                </c:pt>
                <c:pt idx="10">
                  <c:v>0.24999999999999997</c:v>
                </c:pt>
                <c:pt idx="11">
                  <c:v>0.31830000000000008</c:v>
                </c:pt>
                <c:pt idx="12">
                  <c:v>0.38659999999999994</c:v>
                </c:pt>
                <c:pt idx="13">
                  <c:v>0.45490000000000008</c:v>
                </c:pt>
                <c:pt idx="14">
                  <c:v>0.52320000000000011</c:v>
                </c:pt>
                <c:pt idx="15">
                  <c:v>0.59150000000000025</c:v>
                </c:pt>
                <c:pt idx="16">
                  <c:v>0.65980000000000005</c:v>
                </c:pt>
                <c:pt idx="17">
                  <c:v>0.72810000000000008</c:v>
                </c:pt>
                <c:pt idx="18">
                  <c:v>0.79640000000000022</c:v>
                </c:pt>
                <c:pt idx="19">
                  <c:v>0.86470000000000025</c:v>
                </c:pt>
                <c:pt idx="20">
                  <c:v>0.92376237623762403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49-4359-84B3-2B12C73725B6}"/>
            </c:ext>
          </c:extLst>
        </c:ser>
        <c:ser>
          <c:idx val="5"/>
          <c:order val="5"/>
          <c:tx>
            <c:strRef>
              <c:f>Results!$A$22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Results!$B$22:$AL$22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49-4359-84B3-2B12C73725B6}"/>
            </c:ext>
          </c:extLst>
        </c:ser>
        <c:ser>
          <c:idx val="6"/>
          <c:order val="6"/>
          <c:tx>
            <c:strRef>
              <c:f>Results!$A$23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Results!$B$23:$AL$23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49-4359-84B3-2B12C73725B6}"/>
            </c:ext>
          </c:extLst>
        </c:ser>
        <c:ser>
          <c:idx val="7"/>
          <c:order val="7"/>
          <c:tx>
            <c:strRef>
              <c:f>Results!$A$24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Results!$B$24:$AL$24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749-4359-84B3-2B12C7372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BEV new registrations share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2.0001041666666663E-2"/>
          <c:y val="2.6458333333333334E-2"/>
          <c:w val="0.96440729166666672"/>
          <c:h val="0.10252708333333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Consumption Petrol ICE </a:t>
            </a:r>
            <a:endParaRPr lang="de-DE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Results!$A$30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Results!$B$30:$AL$30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174.82484631308202</c:v>
                </c:pt>
                <c:pt idx="11">
                  <c:v>164.77913502809486</c:v>
                </c:pt>
                <c:pt idx="12">
                  <c:v>155.13005958967335</c:v>
                </c:pt>
                <c:pt idx="13">
                  <c:v>146.07284111729899</c:v>
                </c:pt>
                <c:pt idx="14">
                  <c:v>136.80048378545152</c:v>
                </c:pt>
                <c:pt idx="15">
                  <c:v>127.01799742786892</c:v>
                </c:pt>
                <c:pt idx="16">
                  <c:v>116.79828518634636</c:v>
                </c:pt>
                <c:pt idx="17">
                  <c:v>106.22860104744558</c:v>
                </c:pt>
                <c:pt idx="18">
                  <c:v>95.290746494278224</c:v>
                </c:pt>
                <c:pt idx="19">
                  <c:v>84.309633344886123</c:v>
                </c:pt>
                <c:pt idx="20">
                  <c:v>74.085775672840995</c:v>
                </c:pt>
                <c:pt idx="21">
                  <c:v>64.783617790572137</c:v>
                </c:pt>
                <c:pt idx="22">
                  <c:v>56.334999122945035</c:v>
                </c:pt>
                <c:pt idx="23">
                  <c:v>48.614778939356057</c:v>
                </c:pt>
                <c:pt idx="24">
                  <c:v>41.721820459104983</c:v>
                </c:pt>
                <c:pt idx="25">
                  <c:v>35.556112719499303</c:v>
                </c:pt>
                <c:pt idx="26">
                  <c:v>29.996615012941504</c:v>
                </c:pt>
                <c:pt idx="27">
                  <c:v>25.026094612884592</c:v>
                </c:pt>
                <c:pt idx="28">
                  <c:v>20.683609559485642</c:v>
                </c:pt>
                <c:pt idx="29">
                  <c:v>16.937139949870438</c:v>
                </c:pt>
                <c:pt idx="30">
                  <c:v>13.778420986081052</c:v>
                </c:pt>
                <c:pt idx="31">
                  <c:v>11.158141152862473</c:v>
                </c:pt>
                <c:pt idx="32">
                  <c:v>8.996689453964219</c:v>
                </c:pt>
                <c:pt idx="33">
                  <c:v>7.1873075814831848</c:v>
                </c:pt>
                <c:pt idx="34">
                  <c:v>5.7415672790229983</c:v>
                </c:pt>
                <c:pt idx="35">
                  <c:v>4.5572219169720602</c:v>
                </c:pt>
                <c:pt idx="36">
                  <c:v>3.6006700947955328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98-4356-BDE3-AC738BB51566}"/>
            </c:ext>
          </c:extLst>
        </c:ser>
        <c:ser>
          <c:idx val="2"/>
          <c:order val="1"/>
          <c:tx>
            <c:strRef>
              <c:f>Results!$A$31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Results!$B$31:$AL$31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173.78162487030673</c:v>
                </c:pt>
                <c:pt idx="11">
                  <c:v>163.26335975910459</c:v>
                </c:pt>
                <c:pt idx="12">
                  <c:v>152.67920372961336</c:v>
                </c:pt>
                <c:pt idx="13">
                  <c:v>142.22674519808109</c:v>
                </c:pt>
                <c:pt idx="14">
                  <c:v>131.88329267057006</c:v>
                </c:pt>
                <c:pt idx="15">
                  <c:v>121.61991300037707</c:v>
                </c:pt>
                <c:pt idx="16">
                  <c:v>111.44343445816318</c:v>
                </c:pt>
                <c:pt idx="17">
                  <c:v>101.39824219803933</c:v>
                </c:pt>
                <c:pt idx="18">
                  <c:v>91.198416746265707</c:v>
                </c:pt>
                <c:pt idx="19">
                  <c:v>81.413325864191407</c:v>
                </c:pt>
                <c:pt idx="20">
                  <c:v>71.847255244064016</c:v>
                </c:pt>
                <c:pt idx="21">
                  <c:v>62.944550947912475</c:v>
                </c:pt>
                <c:pt idx="22">
                  <c:v>54.67352536037783</c:v>
                </c:pt>
                <c:pt idx="23">
                  <c:v>47.173441787685881</c:v>
                </c:pt>
                <c:pt idx="24">
                  <c:v>40.521510232609685</c:v>
                </c:pt>
                <c:pt idx="25">
                  <c:v>34.605346489001647</c:v>
                </c:pt>
                <c:pt idx="26">
                  <c:v>29.29915668419731</c:v>
                </c:pt>
                <c:pt idx="27">
                  <c:v>24.568019943558156</c:v>
                </c:pt>
                <c:pt idx="28">
                  <c:v>20.434722844590883</c:v>
                </c:pt>
                <c:pt idx="29">
                  <c:v>16.860136348143438</c:v>
                </c:pt>
                <c:pt idx="30">
                  <c:v>13.828897894433725</c:v>
                </c:pt>
                <c:pt idx="31">
                  <c:v>11.296533648558013</c:v>
                </c:pt>
                <c:pt idx="32">
                  <c:v>9.1855505715803005</c:v>
                </c:pt>
                <c:pt idx="33">
                  <c:v>7.3956804957643545</c:v>
                </c:pt>
                <c:pt idx="34">
                  <c:v>5.9497830919758652</c:v>
                </c:pt>
                <c:pt idx="35">
                  <c:v>4.7492833169849593</c:v>
                </c:pt>
                <c:pt idx="36">
                  <c:v>3.775038590782974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98-4356-BDE3-AC738BB51566}"/>
            </c:ext>
          </c:extLst>
        </c:ser>
        <c:ser>
          <c:idx val="0"/>
          <c:order val="2"/>
          <c:tx>
            <c:strRef>
              <c:f>Results!$A$32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Results!$B$32:$AL$32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173.78162487030673</c:v>
                </c:pt>
                <c:pt idx="11">
                  <c:v>163.26335975910459</c:v>
                </c:pt>
                <c:pt idx="12">
                  <c:v>152.67920372961336</c:v>
                </c:pt>
                <c:pt idx="13">
                  <c:v>142.22674519808109</c:v>
                </c:pt>
                <c:pt idx="14">
                  <c:v>131.88329267057006</c:v>
                </c:pt>
                <c:pt idx="15">
                  <c:v>121.61991300037707</c:v>
                </c:pt>
                <c:pt idx="16">
                  <c:v>111.44343445816318</c:v>
                </c:pt>
                <c:pt idx="17">
                  <c:v>101.39824219803933</c:v>
                </c:pt>
                <c:pt idx="18">
                  <c:v>91.198416746265707</c:v>
                </c:pt>
                <c:pt idx="19">
                  <c:v>81.413325864191407</c:v>
                </c:pt>
                <c:pt idx="20">
                  <c:v>71.847255244064016</c:v>
                </c:pt>
                <c:pt idx="21">
                  <c:v>62.944550947912475</c:v>
                </c:pt>
                <c:pt idx="22">
                  <c:v>54.67352536037783</c:v>
                </c:pt>
                <c:pt idx="23">
                  <c:v>47.173441787685881</c:v>
                </c:pt>
                <c:pt idx="24">
                  <c:v>40.521510232609685</c:v>
                </c:pt>
                <c:pt idx="25">
                  <c:v>34.605346489001647</c:v>
                </c:pt>
                <c:pt idx="26">
                  <c:v>29.29915668419731</c:v>
                </c:pt>
                <c:pt idx="27">
                  <c:v>24.568019943558156</c:v>
                </c:pt>
                <c:pt idx="28">
                  <c:v>20.434722844590883</c:v>
                </c:pt>
                <c:pt idx="29">
                  <c:v>16.860136348143438</c:v>
                </c:pt>
                <c:pt idx="30">
                  <c:v>13.828897894433725</c:v>
                </c:pt>
                <c:pt idx="31">
                  <c:v>11.296533648558013</c:v>
                </c:pt>
                <c:pt idx="32">
                  <c:v>9.1855505715803005</c:v>
                </c:pt>
                <c:pt idx="33">
                  <c:v>7.3956804957643545</c:v>
                </c:pt>
                <c:pt idx="34">
                  <c:v>5.9497830919758652</c:v>
                </c:pt>
                <c:pt idx="35">
                  <c:v>4.7492833169849593</c:v>
                </c:pt>
                <c:pt idx="36">
                  <c:v>3.775038590782974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98-4356-BDE3-AC738BB51566}"/>
            </c:ext>
          </c:extLst>
        </c:ser>
        <c:ser>
          <c:idx val="3"/>
          <c:order val="3"/>
          <c:tx>
            <c:strRef>
              <c:f>Results!$A$33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Results!$B$33:$AL$33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165.69665868879818</c:v>
                </c:pt>
                <c:pt idx="11">
                  <c:v>147.76399757142019</c:v>
                </c:pt>
                <c:pt idx="12">
                  <c:v>131.37836723743783</c:v>
                </c:pt>
                <c:pt idx="13">
                  <c:v>116.29259883009296</c:v>
                </c:pt>
                <c:pt idx="14">
                  <c:v>102.23637250760561</c:v>
                </c:pt>
                <c:pt idx="15">
                  <c:v>89.254172096770915</c:v>
                </c:pt>
                <c:pt idx="16">
                  <c:v>77.292850368444959</c:v>
                </c:pt>
                <c:pt idx="17">
                  <c:v>66.325855473752782</c:v>
                </c:pt>
                <c:pt idx="18">
                  <c:v>56.252445554680811</c:v>
                </c:pt>
                <c:pt idx="19">
                  <c:v>47.220152357971799</c:v>
                </c:pt>
                <c:pt idx="20">
                  <c:v>39.225536607060739</c:v>
                </c:pt>
                <c:pt idx="21">
                  <c:v>32.244604785334907</c:v>
                </c:pt>
                <c:pt idx="22">
                  <c:v>26.215901868589317</c:v>
                </c:pt>
                <c:pt idx="23">
                  <c:v>21.073796319412182</c:v>
                </c:pt>
                <c:pt idx="24">
                  <c:v>16.883192052489758</c:v>
                </c:pt>
                <c:pt idx="25">
                  <c:v>13.44525554580213</c:v>
                </c:pt>
                <c:pt idx="26">
                  <c:v>10.61788839531644</c:v>
                </c:pt>
                <c:pt idx="27">
                  <c:v>8.2875152013079649</c:v>
                </c:pt>
                <c:pt idx="28">
                  <c:v>6.467808637331717</c:v>
                </c:pt>
                <c:pt idx="29">
                  <c:v>5.0533577547649866</c:v>
                </c:pt>
                <c:pt idx="30">
                  <c:v>3.9772950256466935</c:v>
                </c:pt>
                <c:pt idx="31">
                  <c:v>3.1510340347473735</c:v>
                </c:pt>
                <c:pt idx="32">
                  <c:v>2.5214575784516864</c:v>
                </c:pt>
                <c:pt idx="33">
                  <c:v>2.0132434588388337</c:v>
                </c:pt>
                <c:pt idx="34">
                  <c:v>1.6718038343327826</c:v>
                </c:pt>
                <c:pt idx="35">
                  <c:v>1.385720902729165</c:v>
                </c:pt>
                <c:pt idx="36">
                  <c:v>1.1613437804458238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98-4356-BDE3-AC738BB51566}"/>
            </c:ext>
          </c:extLst>
        </c:ser>
        <c:ser>
          <c:idx val="4"/>
          <c:order val="4"/>
          <c:tx>
            <c:strRef>
              <c:f>Results!$A$34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Results!$B$34:$AL$34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174.04243023100057</c:v>
                </c:pt>
                <c:pt idx="11">
                  <c:v>163.77168646783525</c:v>
                </c:pt>
                <c:pt idx="12">
                  <c:v>153.41572233610779</c:v>
                </c:pt>
                <c:pt idx="13">
                  <c:v>142.921422924251</c:v>
                </c:pt>
                <c:pt idx="14">
                  <c:v>132.0343999312974</c:v>
                </c:pt>
                <c:pt idx="15">
                  <c:v>121.50969434086906</c:v>
                </c:pt>
                <c:pt idx="16">
                  <c:v>110.85086360982899</c:v>
                </c:pt>
                <c:pt idx="17">
                  <c:v>100.59164551699311</c:v>
                </c:pt>
                <c:pt idx="18">
                  <c:v>90.678329580745071</c:v>
                </c:pt>
                <c:pt idx="19">
                  <c:v>81.1648403277445</c:v>
                </c:pt>
                <c:pt idx="20">
                  <c:v>71.836737817796035</c:v>
                </c:pt>
                <c:pt idx="21">
                  <c:v>62.67536314860164</c:v>
                </c:pt>
                <c:pt idx="22">
                  <c:v>54.396973279146849</c:v>
                </c:pt>
                <c:pt idx="23">
                  <c:v>46.902161187712252</c:v>
                </c:pt>
                <c:pt idx="24">
                  <c:v>40.254577111836433</c:v>
                </c:pt>
                <c:pt idx="25">
                  <c:v>34.34582909868282</c:v>
                </c:pt>
                <c:pt idx="26">
                  <c:v>29.058913873257747</c:v>
                </c:pt>
                <c:pt idx="27">
                  <c:v>24.354319078574491</c:v>
                </c:pt>
                <c:pt idx="28">
                  <c:v>20.24904361799998</c:v>
                </c:pt>
                <c:pt idx="29">
                  <c:v>16.700105571655943</c:v>
                </c:pt>
                <c:pt idx="30">
                  <c:v>13.69980645911534</c:v>
                </c:pt>
                <c:pt idx="31">
                  <c:v>11.1919663546257</c:v>
                </c:pt>
                <c:pt idx="32">
                  <c:v>9.1047445414212866</c:v>
                </c:pt>
                <c:pt idx="33">
                  <c:v>7.3326285721546931</c:v>
                </c:pt>
                <c:pt idx="34">
                  <c:v>5.900862037003983</c:v>
                </c:pt>
                <c:pt idx="35">
                  <c:v>4.7107773114862708</c:v>
                </c:pt>
                <c:pt idx="36">
                  <c:v>3.7414656042288259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98-4356-BDE3-AC738BB51566}"/>
            </c:ext>
          </c:extLst>
        </c:ser>
        <c:ser>
          <c:idx val="5"/>
          <c:order val="5"/>
          <c:tx>
            <c:strRef>
              <c:f>Results!$A$35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Results!$B$35:$AL$35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98-4356-BDE3-AC738BB51566}"/>
            </c:ext>
          </c:extLst>
        </c:ser>
        <c:ser>
          <c:idx val="6"/>
          <c:order val="6"/>
          <c:tx>
            <c:strRef>
              <c:f>Results!$A$36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Results!$B$36:$AL$36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98-4356-BDE3-AC738BB51566}"/>
            </c:ext>
          </c:extLst>
        </c:ser>
        <c:ser>
          <c:idx val="7"/>
          <c:order val="7"/>
          <c:tx>
            <c:strRef>
              <c:f>Results!$A$37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Results!$B$37:$AL$37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C98-4356-BDE3-AC738BB51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Consumption Diesel</a:t>
            </a:r>
            <a:r>
              <a:rPr lang="de-DE" baseline="0"/>
              <a:t> 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Results!$A$41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Results!$B$41:$AL$41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141.27004388615825</c:v>
                </c:pt>
                <c:pt idx="13">
                  <c:v>131.08294701752448</c:v>
                </c:pt>
                <c:pt idx="14">
                  <c:v>120.45429420995004</c:v>
                </c:pt>
                <c:pt idx="15">
                  <c:v>110.02276318279506</c:v>
                </c:pt>
                <c:pt idx="16">
                  <c:v>99.342020898931111</c:v>
                </c:pt>
                <c:pt idx="17">
                  <c:v>89.075538132776728</c:v>
                </c:pt>
                <c:pt idx="18">
                  <c:v>78.725463789402653</c:v>
                </c:pt>
                <c:pt idx="19">
                  <c:v>68.865263883152977</c:v>
                </c:pt>
                <c:pt idx="20">
                  <c:v>59.490577924553982</c:v>
                </c:pt>
                <c:pt idx="21">
                  <c:v>51.105836735019984</c:v>
                </c:pt>
                <c:pt idx="22">
                  <c:v>43.642396828329147</c:v>
                </c:pt>
                <c:pt idx="23">
                  <c:v>37.013325581013682</c:v>
                </c:pt>
                <c:pt idx="24">
                  <c:v>31.151256359147897</c:v>
                </c:pt>
                <c:pt idx="25">
                  <c:v>26.028964728465755</c:v>
                </c:pt>
                <c:pt idx="26">
                  <c:v>21.58750090914824</c:v>
                </c:pt>
                <c:pt idx="27">
                  <c:v>17.746549078478921</c:v>
                </c:pt>
                <c:pt idx="28">
                  <c:v>14.435841605789765</c:v>
                </c:pt>
                <c:pt idx="29">
                  <c:v>11.631324135870774</c:v>
                </c:pt>
                <c:pt idx="30">
                  <c:v>9.3054097702575618</c:v>
                </c:pt>
                <c:pt idx="31">
                  <c:v>7.4006498319155876</c:v>
                </c:pt>
                <c:pt idx="32">
                  <c:v>5.8521309966536927</c:v>
                </c:pt>
                <c:pt idx="33">
                  <c:v>4.594311166107035</c:v>
                </c:pt>
                <c:pt idx="34">
                  <c:v>3.5865780015332285</c:v>
                </c:pt>
                <c:pt idx="35">
                  <c:v>2.7737468972153403</c:v>
                </c:pt>
                <c:pt idx="36">
                  <c:v>2.1280542088206249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0-453F-ADE9-6AE9CFC219FA}"/>
            </c:ext>
          </c:extLst>
        </c:ser>
        <c:ser>
          <c:idx val="2"/>
          <c:order val="1"/>
          <c:tx>
            <c:strRef>
              <c:f>Results!$A$42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Results!$B$42:$AL$42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140.23208405864941</c:v>
                </c:pt>
                <c:pt idx="13">
                  <c:v>129.07148859740974</c:v>
                </c:pt>
                <c:pt idx="14">
                  <c:v>118.58806870520301</c:v>
                </c:pt>
                <c:pt idx="15">
                  <c:v>108.30518296971415</c:v>
                </c:pt>
                <c:pt idx="16">
                  <c:v>98.245471936176429</c:v>
                </c:pt>
                <c:pt idx="17">
                  <c:v>88.555853820754052</c:v>
                </c:pt>
                <c:pt idx="18">
                  <c:v>79.258779218061207</c:v>
                </c:pt>
                <c:pt idx="19">
                  <c:v>70.887306332176223</c:v>
                </c:pt>
                <c:pt idx="20">
                  <c:v>62.388329494393219</c:v>
                </c:pt>
                <c:pt idx="21">
                  <c:v>54.307995183836958</c:v>
                </c:pt>
                <c:pt idx="22">
                  <c:v>46.644794559997372</c:v>
                </c:pt>
                <c:pt idx="23">
                  <c:v>39.853209970215374</c:v>
                </c:pt>
                <c:pt idx="24">
                  <c:v>33.854983599251021</c:v>
                </c:pt>
                <c:pt idx="25">
                  <c:v>28.607456681143528</c:v>
                </c:pt>
                <c:pt idx="26">
                  <c:v>24.049058079871404</c:v>
                </c:pt>
                <c:pt idx="27">
                  <c:v>20.081075840053543</c:v>
                </c:pt>
                <c:pt idx="28">
                  <c:v>16.624020412987473</c:v>
                </c:pt>
                <c:pt idx="29">
                  <c:v>13.653020927481903</c:v>
                </c:pt>
                <c:pt idx="30">
                  <c:v>11.142828709733678</c:v>
                </c:pt>
                <c:pt idx="31">
                  <c:v>9.0456290337274812</c:v>
                </c:pt>
                <c:pt idx="32">
                  <c:v>7.2897804574097664</c:v>
                </c:pt>
                <c:pt idx="33">
                  <c:v>5.8231191464747765</c:v>
                </c:pt>
                <c:pt idx="34">
                  <c:v>4.6169270088145415</c:v>
                </c:pt>
                <c:pt idx="35">
                  <c:v>3.6268444676316678</c:v>
                </c:pt>
                <c:pt idx="36">
                  <c:v>2.8267660797920171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0-453F-ADE9-6AE9CFC219FA}"/>
            </c:ext>
          </c:extLst>
        </c:ser>
        <c:ser>
          <c:idx val="0"/>
          <c:order val="2"/>
          <c:tx>
            <c:strRef>
              <c:f>Results!$A$43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Results!$B$43:$AL$43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140.23208405864941</c:v>
                </c:pt>
                <c:pt idx="13">
                  <c:v>129.07148859740974</c:v>
                </c:pt>
                <c:pt idx="14">
                  <c:v>118.58806870520301</c:v>
                </c:pt>
                <c:pt idx="15">
                  <c:v>108.30518296971415</c:v>
                </c:pt>
                <c:pt idx="16">
                  <c:v>98.245471936176429</c:v>
                </c:pt>
                <c:pt idx="17">
                  <c:v>88.555853820754052</c:v>
                </c:pt>
                <c:pt idx="18">
                  <c:v>79.258779218061207</c:v>
                </c:pt>
                <c:pt idx="19">
                  <c:v>70.887306332176223</c:v>
                </c:pt>
                <c:pt idx="20">
                  <c:v>62.388329494393219</c:v>
                </c:pt>
                <c:pt idx="21">
                  <c:v>54.307995183836958</c:v>
                </c:pt>
                <c:pt idx="22">
                  <c:v>46.644794559997372</c:v>
                </c:pt>
                <c:pt idx="23">
                  <c:v>39.853209970215374</c:v>
                </c:pt>
                <c:pt idx="24">
                  <c:v>33.854983599251021</c:v>
                </c:pt>
                <c:pt idx="25">
                  <c:v>28.607456681143528</c:v>
                </c:pt>
                <c:pt idx="26">
                  <c:v>24.049058079871404</c:v>
                </c:pt>
                <c:pt idx="27">
                  <c:v>20.081075840053543</c:v>
                </c:pt>
                <c:pt idx="28">
                  <c:v>16.624020412987473</c:v>
                </c:pt>
                <c:pt idx="29">
                  <c:v>13.653020927481903</c:v>
                </c:pt>
                <c:pt idx="30">
                  <c:v>11.142828709733678</c:v>
                </c:pt>
                <c:pt idx="31">
                  <c:v>9.0456290337274812</c:v>
                </c:pt>
                <c:pt idx="32">
                  <c:v>7.2897804574097664</c:v>
                </c:pt>
                <c:pt idx="33">
                  <c:v>5.8231191464747765</c:v>
                </c:pt>
                <c:pt idx="34">
                  <c:v>4.6169270088145415</c:v>
                </c:pt>
                <c:pt idx="35">
                  <c:v>3.6268444676316678</c:v>
                </c:pt>
                <c:pt idx="36">
                  <c:v>2.8267660797920171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40-453F-ADE9-6AE9CFC219FA}"/>
            </c:ext>
          </c:extLst>
        </c:ser>
        <c:ser>
          <c:idx val="3"/>
          <c:order val="3"/>
          <c:tx>
            <c:strRef>
              <c:f>Results!$A$44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Results!$B$44:$AL$44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151.72939467784812</c:v>
                </c:pt>
                <c:pt idx="11">
                  <c:v>135.82586955451831</c:v>
                </c:pt>
                <c:pt idx="12">
                  <c:v>120.98163668969659</c:v>
                </c:pt>
                <c:pt idx="13">
                  <c:v>107.10907378211041</c:v>
                </c:pt>
                <c:pt idx="14">
                  <c:v>93.961551947202267</c:v>
                </c:pt>
                <c:pt idx="15">
                  <c:v>81.690558049912909</c:v>
                </c:pt>
                <c:pt idx="16">
                  <c:v>70.323876794192614</c:v>
                </c:pt>
                <c:pt idx="17">
                  <c:v>59.925322171987716</c:v>
                </c:pt>
                <c:pt idx="18">
                  <c:v>50.455630237989617</c:v>
                </c:pt>
                <c:pt idx="19">
                  <c:v>42.01959478764671</c:v>
                </c:pt>
                <c:pt idx="20">
                  <c:v>34.577501201064557</c:v>
                </c:pt>
                <c:pt idx="21">
                  <c:v>28.127536981090767</c:v>
                </c:pt>
                <c:pt idx="22">
                  <c:v>22.604135733790461</c:v>
                </c:pt>
                <c:pt idx="23">
                  <c:v>17.959759000317156</c:v>
                </c:pt>
                <c:pt idx="24">
                  <c:v>14.125918886411684</c:v>
                </c:pt>
                <c:pt idx="25">
                  <c:v>10.996156106150753</c:v>
                </c:pt>
                <c:pt idx="26">
                  <c:v>8.5044030881151098</c:v>
                </c:pt>
                <c:pt idx="27">
                  <c:v>6.5122825227609642</c:v>
                </c:pt>
                <c:pt idx="28">
                  <c:v>4.9484648596547736</c:v>
                </c:pt>
                <c:pt idx="29">
                  <c:v>3.7433891413577611</c:v>
                </c:pt>
                <c:pt idx="30">
                  <c:v>2.8339692510802079</c:v>
                </c:pt>
                <c:pt idx="31">
                  <c:v>2.1393127121355602</c:v>
                </c:pt>
                <c:pt idx="32">
                  <c:v>1.6178354248214246</c:v>
                </c:pt>
                <c:pt idx="33">
                  <c:v>1.2360107636286846</c:v>
                </c:pt>
                <c:pt idx="34">
                  <c:v>0.97336245315392589</c:v>
                </c:pt>
                <c:pt idx="35">
                  <c:v>0.76978064763843213</c:v>
                </c:pt>
                <c:pt idx="36">
                  <c:v>0.61510376700022473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40-453F-ADE9-6AE9CFC219FA}"/>
            </c:ext>
          </c:extLst>
        </c:ser>
        <c:ser>
          <c:idx val="4"/>
          <c:order val="4"/>
          <c:tx>
            <c:strRef>
              <c:f>Results!$A$45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Results!$B$45:$AL$45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158.50692558585973</c:v>
                </c:pt>
                <c:pt idx="11">
                  <c:v>148.00819078199211</c:v>
                </c:pt>
                <c:pt idx="12">
                  <c:v>136.08188825892336</c:v>
                </c:pt>
                <c:pt idx="13">
                  <c:v>122.90467520516765</c:v>
                </c:pt>
                <c:pt idx="14">
                  <c:v>110.09012291519547</c:v>
                </c:pt>
                <c:pt idx="15">
                  <c:v>97.723882869680921</c:v>
                </c:pt>
                <c:pt idx="16">
                  <c:v>86.863443238547532</c:v>
                </c:pt>
                <c:pt idx="17">
                  <c:v>76.509946936035305</c:v>
                </c:pt>
                <c:pt idx="18">
                  <c:v>66.65496223523084</c:v>
                </c:pt>
                <c:pt idx="19">
                  <c:v>57.345704171919245</c:v>
                </c:pt>
                <c:pt idx="20">
                  <c:v>49.113142476917048</c:v>
                </c:pt>
                <c:pt idx="21">
                  <c:v>41.470827806856086</c:v>
                </c:pt>
                <c:pt idx="22">
                  <c:v>34.752565015867475</c:v>
                </c:pt>
                <c:pt idx="23">
                  <c:v>28.886819016423551</c:v>
                </c:pt>
                <c:pt idx="24">
                  <c:v>23.828933722441242</c:v>
                </c:pt>
                <c:pt idx="25">
                  <c:v>19.508801412320377</c:v>
                </c:pt>
                <c:pt idx="26">
                  <c:v>15.87664245737399</c:v>
                </c:pt>
                <c:pt idx="27">
                  <c:v>12.822557071360006</c:v>
                </c:pt>
                <c:pt idx="28">
                  <c:v>10.265077081531146</c:v>
                </c:pt>
                <c:pt idx="29">
                  <c:v>8.1540753011750073</c:v>
                </c:pt>
                <c:pt idx="30">
                  <c:v>6.4516749089209471</c:v>
                </c:pt>
                <c:pt idx="31">
                  <c:v>5.094982965914741</c:v>
                </c:pt>
                <c:pt idx="32">
                  <c:v>4.0110141953924749</c:v>
                </c:pt>
                <c:pt idx="33">
                  <c:v>3.1416253533311176</c:v>
                </c:pt>
                <c:pt idx="34">
                  <c:v>2.4497154150395102</c:v>
                </c:pt>
                <c:pt idx="35">
                  <c:v>1.8974812788094713</c:v>
                </c:pt>
                <c:pt idx="36">
                  <c:v>1.462313943958357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40-453F-ADE9-6AE9CFC219FA}"/>
            </c:ext>
          </c:extLst>
        </c:ser>
        <c:ser>
          <c:idx val="5"/>
          <c:order val="5"/>
          <c:tx>
            <c:strRef>
              <c:f>Results!$A$46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Results!$B$46:$AL$46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40-453F-ADE9-6AE9CFC219FA}"/>
            </c:ext>
          </c:extLst>
        </c:ser>
        <c:ser>
          <c:idx val="6"/>
          <c:order val="6"/>
          <c:tx>
            <c:strRef>
              <c:f>Results!$A$47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Results!$B$47:$AL$47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40-453F-ADE9-6AE9CFC219FA}"/>
            </c:ext>
          </c:extLst>
        </c:ser>
        <c:ser>
          <c:idx val="7"/>
          <c:order val="7"/>
          <c:tx>
            <c:strRef>
              <c:f>Results!$A$48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Results!$B$48:$AL$48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D40-453F-ADE9-6AE9CFC21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Consumption BEV</a:t>
            </a:r>
            <a:endParaRPr lang="de-DE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Results!$A$52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Results!$B$52:$AL$52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B3-4329-B218-979E6DE9BD46}"/>
            </c:ext>
          </c:extLst>
        </c:ser>
        <c:ser>
          <c:idx val="2"/>
          <c:order val="1"/>
          <c:tx>
            <c:strRef>
              <c:f>Results!$A$53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Results!$B$53:$AL$53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5.7295347265953778</c:v>
                </c:pt>
                <c:pt idx="11">
                  <c:v>7.0564503651673913</c:v>
                </c:pt>
                <c:pt idx="12">
                  <c:v>8.2989732653331583</c:v>
                </c:pt>
                <c:pt idx="13">
                  <c:v>9.4645479842158178</c:v>
                </c:pt>
                <c:pt idx="14">
                  <c:v>10.557891751764767</c:v>
                </c:pt>
                <c:pt idx="15">
                  <c:v>11.574869242883757</c:v>
                </c:pt>
                <c:pt idx="16">
                  <c:v>12.512610693034894</c:v>
                </c:pt>
                <c:pt idx="17">
                  <c:v>13.367984035205986</c:v>
                </c:pt>
                <c:pt idx="18">
                  <c:v>14.137888817574945</c:v>
                </c:pt>
                <c:pt idx="19">
                  <c:v>14.818142080368673</c:v>
                </c:pt>
                <c:pt idx="20">
                  <c:v>15.407786805874938</c:v>
                </c:pt>
                <c:pt idx="21">
                  <c:v>15.909237158503156</c:v>
                </c:pt>
                <c:pt idx="22">
                  <c:v>23.231223917622206</c:v>
                </c:pt>
                <c:pt idx="23">
                  <c:v>30.104558421016439</c:v>
                </c:pt>
                <c:pt idx="24">
                  <c:v>36.38598272616877</c:v>
                </c:pt>
                <c:pt idx="25">
                  <c:v>42.195113020361326</c:v>
                </c:pt>
                <c:pt idx="26">
                  <c:v>47.699124653880176</c:v>
                </c:pt>
                <c:pt idx="27">
                  <c:v>52.819319832177563</c:v>
                </c:pt>
                <c:pt idx="28">
                  <c:v>57.592570017298783</c:v>
                </c:pt>
                <c:pt idx="29">
                  <c:v>62.049532342886259</c:v>
                </c:pt>
                <c:pt idx="30">
                  <c:v>66.215235401475965</c:v>
                </c:pt>
                <c:pt idx="31">
                  <c:v>70.005660345807627</c:v>
                </c:pt>
                <c:pt idx="32">
                  <c:v>73.442099601712755</c:v>
                </c:pt>
                <c:pt idx="33">
                  <c:v>76.491618414746085</c:v>
                </c:pt>
                <c:pt idx="34">
                  <c:v>79.170665055560988</c:v>
                </c:pt>
                <c:pt idx="35">
                  <c:v>81.444326655872047</c:v>
                </c:pt>
                <c:pt idx="36">
                  <c:v>83.326248567077485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B3-4329-B218-979E6DE9BD46}"/>
            </c:ext>
          </c:extLst>
        </c:ser>
        <c:ser>
          <c:idx val="0"/>
          <c:order val="2"/>
          <c:tx>
            <c:strRef>
              <c:f>Results!$A$54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Results!$B$54:$AL$54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7.3164828503285912</c:v>
                </c:pt>
                <c:pt idx="12">
                  <c:v>8.8951698822642982</c:v>
                </c:pt>
                <c:pt idx="13">
                  <c:v>10.551027172924908</c:v>
                </c:pt>
                <c:pt idx="14">
                  <c:v>12.541111933344252</c:v>
                </c:pt>
                <c:pt idx="15">
                  <c:v>14.836689986343821</c:v>
                </c:pt>
                <c:pt idx="16">
                  <c:v>17.842574905233132</c:v>
                </c:pt>
                <c:pt idx="17">
                  <c:v>21.506828764381797</c:v>
                </c:pt>
                <c:pt idx="18">
                  <c:v>25.774754591927767</c:v>
                </c:pt>
                <c:pt idx="19">
                  <c:v>30.16089861110671</c:v>
                </c:pt>
                <c:pt idx="20">
                  <c:v>34.737788549219388</c:v>
                </c:pt>
                <c:pt idx="21">
                  <c:v>39.148935763241276</c:v>
                </c:pt>
                <c:pt idx="22">
                  <c:v>43.354111319833954</c:v>
                </c:pt>
                <c:pt idx="23">
                  <c:v>47.229002459575717</c:v>
                </c:pt>
                <c:pt idx="24">
                  <c:v>50.791513938514498</c:v>
                </c:pt>
                <c:pt idx="25">
                  <c:v>54.044990550580344</c:v>
                </c:pt>
                <c:pt idx="26">
                  <c:v>56.995535520508</c:v>
                </c:pt>
                <c:pt idx="27">
                  <c:v>59.642959465337455</c:v>
                </c:pt>
                <c:pt idx="28">
                  <c:v>61.99210167633985</c:v>
                </c:pt>
                <c:pt idx="29">
                  <c:v>64.04344064819557</c:v>
                </c:pt>
                <c:pt idx="30">
                  <c:v>65.804229052367305</c:v>
                </c:pt>
                <c:pt idx="31">
                  <c:v>67.286936593621348</c:v>
                </c:pt>
                <c:pt idx="32">
                  <c:v>68.510853677215025</c:v>
                </c:pt>
                <c:pt idx="33">
                  <c:v>69.499473579675438</c:v>
                </c:pt>
                <c:pt idx="34">
                  <c:v>70.277328342817896</c:v>
                </c:pt>
                <c:pt idx="35">
                  <c:v>70.873980781728051</c:v>
                </c:pt>
                <c:pt idx="36">
                  <c:v>71.315724632047875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B3-4329-B218-979E6DE9BD46}"/>
            </c:ext>
          </c:extLst>
        </c:ser>
        <c:ser>
          <c:idx val="3"/>
          <c:order val="3"/>
          <c:tx>
            <c:strRef>
              <c:f>Results!$A$55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Results!$B$55:$AL$55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12.883618130058588</c:v>
                </c:pt>
                <c:pt idx="11">
                  <c:v>20.981249660756649</c:v>
                </c:pt>
                <c:pt idx="12">
                  <c:v>28.454607589754609</c:v>
                </c:pt>
                <c:pt idx="13">
                  <c:v>35.426041276644732</c:v>
                </c:pt>
                <c:pt idx="14">
                  <c:v>42.063757621665076</c:v>
                </c:pt>
                <c:pt idx="15">
                  <c:v>48.271515182197227</c:v>
                </c:pt>
                <c:pt idx="16">
                  <c:v>54.076717065625473</c:v>
                </c:pt>
                <c:pt idx="17">
                  <c:v>59.501782525333809</c:v>
                </c:pt>
                <c:pt idx="18">
                  <c:v>64.564840472840942</c:v>
                </c:pt>
                <c:pt idx="19">
                  <c:v>69.169813297464827</c:v>
                </c:pt>
                <c:pt idx="20">
                  <c:v>73.333730253849737</c:v>
                </c:pt>
                <c:pt idx="21">
                  <c:v>77.020814705242643</c:v>
                </c:pt>
                <c:pt idx="22">
                  <c:v>80.194306284500001</c:v>
                </c:pt>
                <c:pt idx="23">
                  <c:v>82.877973516729298</c:v>
                </c:pt>
                <c:pt idx="24">
                  <c:v>85.092799630747962</c:v>
                </c:pt>
                <c:pt idx="25">
                  <c:v>86.907120397711509</c:v>
                </c:pt>
                <c:pt idx="26">
                  <c:v>88.338824767751888</c:v>
                </c:pt>
                <c:pt idx="27">
                  <c:v>89.456120765640776</c:v>
                </c:pt>
                <c:pt idx="28">
                  <c:v>90.276038189390079</c:v>
                </c:pt>
                <c:pt idx="29">
                  <c:v>90.859459686053768</c:v>
                </c:pt>
                <c:pt idx="30">
                  <c:v>91.26280588902469</c:v>
                </c:pt>
                <c:pt idx="31">
                  <c:v>91.539520575126843</c:v>
                </c:pt>
                <c:pt idx="32">
                  <c:v>91.699118258029799</c:v>
                </c:pt>
                <c:pt idx="33">
                  <c:v>91.753042570284848</c:v>
                </c:pt>
                <c:pt idx="34">
                  <c:v>91.713528044791303</c:v>
                </c:pt>
                <c:pt idx="35">
                  <c:v>91.622849931234924</c:v>
                </c:pt>
                <c:pt idx="36">
                  <c:v>91.488338681183706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B3-4329-B218-979E6DE9BD46}"/>
            </c:ext>
          </c:extLst>
        </c:ser>
        <c:ser>
          <c:idx val="4"/>
          <c:order val="4"/>
          <c:tx>
            <c:strRef>
              <c:f>Results!$A$56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Results!$B$56:$AL$56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6.2594668305556151</c:v>
                </c:pt>
                <c:pt idx="11">
                  <c:v>8.689786023814202</c:v>
                </c:pt>
                <c:pt idx="12">
                  <c:v>11.563964405919394</c:v>
                </c:pt>
                <c:pt idx="13">
                  <c:v>14.851235157310025</c:v>
                </c:pt>
                <c:pt idx="14">
                  <c:v>18.53147057419012</c:v>
                </c:pt>
                <c:pt idx="15">
                  <c:v>22.570590527255671</c:v>
                </c:pt>
                <c:pt idx="16">
                  <c:v>26.937144370206887</c:v>
                </c:pt>
                <c:pt idx="17">
                  <c:v>31.601681688763861</c:v>
                </c:pt>
                <c:pt idx="18">
                  <c:v>36.536672933268072</c:v>
                </c:pt>
                <c:pt idx="19">
                  <c:v>41.706967510486656</c:v>
                </c:pt>
                <c:pt idx="20">
                  <c:v>47.081100107021221</c:v>
                </c:pt>
                <c:pt idx="21">
                  <c:v>52.617202360956725</c:v>
                </c:pt>
                <c:pt idx="22">
                  <c:v>57.657538116714541</c:v>
                </c:pt>
                <c:pt idx="23">
                  <c:v>62.26332806861155</c:v>
                </c:pt>
                <c:pt idx="24">
                  <c:v>66.454425533823027</c:v>
                </c:pt>
                <c:pt idx="25">
                  <c:v>70.244607236763997</c:v>
                </c:pt>
                <c:pt idx="26">
                  <c:v>73.636273593783045</c:v>
                </c:pt>
                <c:pt idx="27">
                  <c:v>76.646314074404245</c:v>
                </c:pt>
                <c:pt idx="28">
                  <c:v>79.286948474498232</c:v>
                </c:pt>
                <c:pt idx="29">
                  <c:v>81.570857033598372</c:v>
                </c:pt>
                <c:pt idx="30">
                  <c:v>83.51213726548194</c:v>
                </c:pt>
                <c:pt idx="31">
                  <c:v>85.137319570813474</c:v>
                </c:pt>
                <c:pt idx="32">
                  <c:v>86.470835166589424</c:v>
                </c:pt>
                <c:pt idx="33">
                  <c:v>87.541134817738055</c:v>
                </c:pt>
                <c:pt idx="34">
                  <c:v>88.375349979899781</c:v>
                </c:pt>
                <c:pt idx="35">
                  <c:v>89.006919700666188</c:v>
                </c:pt>
                <c:pt idx="36">
                  <c:v>89.467420975137458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B3-4329-B218-979E6DE9BD46}"/>
            </c:ext>
          </c:extLst>
        </c:ser>
        <c:ser>
          <c:idx val="5"/>
          <c:order val="5"/>
          <c:tx>
            <c:strRef>
              <c:f>Results!$A$57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Results!$B$57:$AL$57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B3-4329-B218-979E6DE9BD46}"/>
            </c:ext>
          </c:extLst>
        </c:ser>
        <c:ser>
          <c:idx val="6"/>
          <c:order val="6"/>
          <c:tx>
            <c:strRef>
              <c:f>Results!$A$58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Results!$B$58:$AL$58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B3-4329-B218-979E6DE9BD46}"/>
            </c:ext>
          </c:extLst>
        </c:ser>
        <c:ser>
          <c:idx val="7"/>
          <c:order val="7"/>
          <c:tx>
            <c:strRef>
              <c:f>Results!$A$59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Results!$B$59:$AL$59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3B3-4329-B218-979E6DE9B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Consumption Petrol HEV</a:t>
            </a:r>
            <a:endParaRPr lang="de-DE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Results!$A$63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Results!$B$63:$AL$63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9.1829302433119508</c:v>
                </c:pt>
                <c:pt idx="11">
                  <c:v>10.552692736002532</c:v>
                </c:pt>
                <c:pt idx="12">
                  <c:v>11.603469992065437</c:v>
                </c:pt>
                <c:pt idx="13">
                  <c:v>12.385009326550003</c:v>
                </c:pt>
                <c:pt idx="14">
                  <c:v>12.635393994227506</c:v>
                </c:pt>
                <c:pt idx="15">
                  <c:v>12.410828805275623</c:v>
                </c:pt>
                <c:pt idx="16">
                  <c:v>12.020397787963148</c:v>
                </c:pt>
                <c:pt idx="17">
                  <c:v>11.377250593939376</c:v>
                </c:pt>
                <c:pt idx="18">
                  <c:v>10.586847829420007</c:v>
                </c:pt>
                <c:pt idx="19">
                  <c:v>9.7765563048819946</c:v>
                </c:pt>
                <c:pt idx="20">
                  <c:v>8.946616601109536</c:v>
                </c:pt>
                <c:pt idx="21">
                  <c:v>8.0997920999920048</c:v>
                </c:pt>
                <c:pt idx="22">
                  <c:v>7.2395115758587885</c:v>
                </c:pt>
                <c:pt idx="23">
                  <c:v>6.3833657182664894</c:v>
                </c:pt>
                <c:pt idx="24">
                  <c:v>5.5530959485588332</c:v>
                </c:pt>
                <c:pt idx="25">
                  <c:v>4.7607986544076253</c:v>
                </c:pt>
                <c:pt idx="26">
                  <c:v>4.0248566345805985</c:v>
                </c:pt>
                <c:pt idx="27">
                  <c:v>3.3546323993580209</c:v>
                </c:pt>
                <c:pt idx="28">
                  <c:v>2.7597638707346097</c:v>
                </c:pt>
                <c:pt idx="29">
                  <c:v>2.2429073706305735</c:v>
                </c:pt>
                <c:pt idx="30">
                  <c:v>1.8036647949235642</c:v>
                </c:pt>
                <c:pt idx="31">
                  <c:v>1.4358902265199303</c:v>
                </c:pt>
                <c:pt idx="32">
                  <c:v>1.1309472893849513</c:v>
                </c:pt>
                <c:pt idx="33">
                  <c:v>0.88196148788219308</c:v>
                </c:pt>
                <c:pt idx="34">
                  <c:v>0.68333327800719457</c:v>
                </c:pt>
                <c:pt idx="35">
                  <c:v>0.52625154595313595</c:v>
                </c:pt>
                <c:pt idx="36">
                  <c:v>0.40566322524481463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65-44EA-9624-5B658EE5DA1D}"/>
            </c:ext>
          </c:extLst>
        </c:ser>
        <c:ser>
          <c:idx val="2"/>
          <c:order val="1"/>
          <c:tx>
            <c:strRef>
              <c:f>Results!$A$64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Results!$B$64:$AL$64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8.5459858416194816</c:v>
                </c:pt>
                <c:pt idx="11">
                  <c:v>9.629336408270639</c:v>
                </c:pt>
                <c:pt idx="12">
                  <c:v>10.287006242640468</c:v>
                </c:pt>
                <c:pt idx="13">
                  <c:v>10.714514792459887</c:v>
                </c:pt>
                <c:pt idx="14">
                  <c:v>10.913240622431484</c:v>
                </c:pt>
                <c:pt idx="15">
                  <c:v>10.911648516066956</c:v>
                </c:pt>
                <c:pt idx="16">
                  <c:v>10.720799808568263</c:v>
                </c:pt>
                <c:pt idx="17">
                  <c:v>10.381998856231482</c:v>
                </c:pt>
                <c:pt idx="18">
                  <c:v>9.8840326737503048</c:v>
                </c:pt>
                <c:pt idx="19">
                  <c:v>9.2418501166226594</c:v>
                </c:pt>
                <c:pt idx="20">
                  <c:v>8.4536107939512632</c:v>
                </c:pt>
                <c:pt idx="21">
                  <c:v>7.6619451092666457</c:v>
                </c:pt>
                <c:pt idx="22">
                  <c:v>6.8674225743717772</c:v>
                </c:pt>
                <c:pt idx="23">
                  <c:v>6.0853805894787287</c:v>
                </c:pt>
                <c:pt idx="24">
                  <c:v>5.3304156811852828</c:v>
                </c:pt>
                <c:pt idx="25">
                  <c:v>4.6107289463568115</c:v>
                </c:pt>
                <c:pt idx="26">
                  <c:v>3.942701363473466</c:v>
                </c:pt>
                <c:pt idx="27">
                  <c:v>3.3277229915799622</c:v>
                </c:pt>
                <c:pt idx="28">
                  <c:v>2.7767659601304202</c:v>
                </c:pt>
                <c:pt idx="29">
                  <c:v>2.2912029116384636</c:v>
                </c:pt>
                <c:pt idx="30">
                  <c:v>1.8707354176277411</c:v>
                </c:pt>
                <c:pt idx="31">
                  <c:v>1.5095007172703161</c:v>
                </c:pt>
                <c:pt idx="32">
                  <c:v>1.2040582147693117</c:v>
                </c:pt>
                <c:pt idx="33">
                  <c:v>0.94975634783686025</c:v>
                </c:pt>
                <c:pt idx="34">
                  <c:v>0.74479733745325372</c:v>
                </c:pt>
                <c:pt idx="35">
                  <c:v>0.5798950458330292</c:v>
                </c:pt>
                <c:pt idx="36">
                  <c:v>0.45322306486834962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65-44EA-9624-5B658EE5DA1D}"/>
            </c:ext>
          </c:extLst>
        </c:ser>
        <c:ser>
          <c:idx val="0"/>
          <c:order val="2"/>
          <c:tx>
            <c:strRef>
              <c:f>Results!$A$65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Results!$B$65:$AL$65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8.5459858416194816</c:v>
                </c:pt>
                <c:pt idx="11">
                  <c:v>9.629336408270639</c:v>
                </c:pt>
                <c:pt idx="12">
                  <c:v>10.287006242640468</c:v>
                </c:pt>
                <c:pt idx="13">
                  <c:v>10.714514792459887</c:v>
                </c:pt>
                <c:pt idx="14">
                  <c:v>10.913240622431484</c:v>
                </c:pt>
                <c:pt idx="15">
                  <c:v>10.911648516066956</c:v>
                </c:pt>
                <c:pt idx="16">
                  <c:v>10.720799808568263</c:v>
                </c:pt>
                <c:pt idx="17">
                  <c:v>10.381998856231482</c:v>
                </c:pt>
                <c:pt idx="18">
                  <c:v>9.8840326737503048</c:v>
                </c:pt>
                <c:pt idx="19">
                  <c:v>9.2418501166226594</c:v>
                </c:pt>
                <c:pt idx="20">
                  <c:v>8.4536107939512632</c:v>
                </c:pt>
                <c:pt idx="21">
                  <c:v>7.6619451092666457</c:v>
                </c:pt>
                <c:pt idx="22">
                  <c:v>6.8674225743717772</c:v>
                </c:pt>
                <c:pt idx="23">
                  <c:v>6.0853805894787287</c:v>
                </c:pt>
                <c:pt idx="24">
                  <c:v>5.3304156811852828</c:v>
                </c:pt>
                <c:pt idx="25">
                  <c:v>4.6107289463568115</c:v>
                </c:pt>
                <c:pt idx="26">
                  <c:v>3.942701363473466</c:v>
                </c:pt>
                <c:pt idx="27">
                  <c:v>3.3277229915799622</c:v>
                </c:pt>
                <c:pt idx="28">
                  <c:v>2.7767659601304202</c:v>
                </c:pt>
                <c:pt idx="29">
                  <c:v>2.2912029116384636</c:v>
                </c:pt>
                <c:pt idx="30">
                  <c:v>1.8707354176277411</c:v>
                </c:pt>
                <c:pt idx="31">
                  <c:v>1.5095007172703161</c:v>
                </c:pt>
                <c:pt idx="32">
                  <c:v>1.2040582147693117</c:v>
                </c:pt>
                <c:pt idx="33">
                  <c:v>0.94975634783686025</c:v>
                </c:pt>
                <c:pt idx="34">
                  <c:v>0.74479733745325372</c:v>
                </c:pt>
                <c:pt idx="35">
                  <c:v>0.5798950458330292</c:v>
                </c:pt>
                <c:pt idx="36">
                  <c:v>0.45322306486834962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65-44EA-9624-5B658EE5DA1D}"/>
            </c:ext>
          </c:extLst>
        </c:ser>
        <c:ser>
          <c:idx val="3"/>
          <c:order val="3"/>
          <c:tx>
            <c:strRef>
              <c:f>Results!$A$66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Results!$B$66:$AL$66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6.9536248373883165</c:v>
                </c:pt>
                <c:pt idx="11">
                  <c:v>6.5362622781916091</c:v>
                </c:pt>
                <c:pt idx="12">
                  <c:v>6.1701478972501693</c:v>
                </c:pt>
                <c:pt idx="13">
                  <c:v>5.8393160389216829</c:v>
                </c:pt>
                <c:pt idx="14">
                  <c:v>5.4782955401674398</c:v>
                </c:pt>
                <c:pt idx="15">
                  <c:v>5.1172526161905143</c:v>
                </c:pt>
                <c:pt idx="16">
                  <c:v>4.7467132876040994</c:v>
                </c:pt>
                <c:pt idx="17">
                  <c:v>4.3585860757845794</c:v>
                </c:pt>
                <c:pt idx="18">
                  <c:v>3.9342950449000016</c:v>
                </c:pt>
                <c:pt idx="19">
                  <c:v>3.5088885727669097</c:v>
                </c:pt>
                <c:pt idx="20">
                  <c:v>3.0740071899702288</c:v>
                </c:pt>
                <c:pt idx="21">
                  <c:v>2.6521158877242224</c:v>
                </c:pt>
                <c:pt idx="22">
                  <c:v>2.2404985959834334</c:v>
                </c:pt>
                <c:pt idx="23">
                  <c:v>1.8640361201026416</c:v>
                </c:pt>
                <c:pt idx="24">
                  <c:v>1.5341908214757773</c:v>
                </c:pt>
                <c:pt idx="25">
                  <c:v>1.2393079640969766</c:v>
                </c:pt>
                <c:pt idx="26">
                  <c:v>0.99200460279018898</c:v>
                </c:pt>
                <c:pt idx="27">
                  <c:v>0.78093117043588611</c:v>
                </c:pt>
                <c:pt idx="28">
                  <c:v>0.61479253609024576</c:v>
                </c:pt>
                <c:pt idx="29">
                  <c:v>0.48405530401945107</c:v>
                </c:pt>
                <c:pt idx="30">
                  <c:v>0.37913295596901497</c:v>
                </c:pt>
                <c:pt idx="31">
                  <c:v>0.28799393935228351</c:v>
                </c:pt>
                <c:pt idx="32">
                  <c:v>0.21309392557249462</c:v>
                </c:pt>
                <c:pt idx="33">
                  <c:v>0.15609438562389835</c:v>
                </c:pt>
                <c:pt idx="34">
                  <c:v>0.12041241825239089</c:v>
                </c:pt>
                <c:pt idx="35">
                  <c:v>9.4097473451523791E-2</c:v>
                </c:pt>
                <c:pt idx="36">
                  <c:v>7.9830888469283059E-2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65-44EA-9624-5B658EE5DA1D}"/>
            </c:ext>
          </c:extLst>
        </c:ser>
        <c:ser>
          <c:idx val="4"/>
          <c:order val="4"/>
          <c:tx>
            <c:strRef>
              <c:f>Results!$A$67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Results!$B$67:$AL$67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9.1829302433119508</c:v>
                </c:pt>
                <c:pt idx="11">
                  <c:v>10.552692736002532</c:v>
                </c:pt>
                <c:pt idx="12">
                  <c:v>11.603469992065437</c:v>
                </c:pt>
                <c:pt idx="13">
                  <c:v>12.385009326550003</c:v>
                </c:pt>
                <c:pt idx="14">
                  <c:v>12.635393994227506</c:v>
                </c:pt>
                <c:pt idx="15">
                  <c:v>12.53879254518243</c:v>
                </c:pt>
                <c:pt idx="16">
                  <c:v>12.142844463562428</c:v>
                </c:pt>
                <c:pt idx="17">
                  <c:v>11.732611894336877</c:v>
                </c:pt>
                <c:pt idx="18">
                  <c:v>11.04588141069199</c:v>
                </c:pt>
                <c:pt idx="19">
                  <c:v>10.21049712675236</c:v>
                </c:pt>
                <c:pt idx="20">
                  <c:v>9.3543454651265492</c:v>
                </c:pt>
                <c:pt idx="21">
                  <c:v>8.4888595385532675</c:v>
                </c:pt>
                <c:pt idx="22">
                  <c:v>7.6094646888061108</c:v>
                </c:pt>
                <c:pt idx="23">
                  <c:v>6.7335303275006657</c:v>
                </c:pt>
                <c:pt idx="24">
                  <c:v>5.8826655390026543</c:v>
                </c:pt>
                <c:pt idx="25">
                  <c:v>5.0708623710526126</c:v>
                </c:pt>
                <c:pt idx="26">
                  <c:v>4.3113703724441574</c:v>
                </c:pt>
                <c:pt idx="27">
                  <c:v>3.6164670288772602</c:v>
                </c:pt>
                <c:pt idx="28">
                  <c:v>2.9947592555029994</c:v>
                </c:pt>
                <c:pt idx="29">
                  <c:v>2.4507849306456753</c:v>
                </c:pt>
                <c:pt idx="30">
                  <c:v>1.9841394583426006</c:v>
                </c:pt>
                <c:pt idx="31">
                  <c:v>1.5886411460217389</c:v>
                </c:pt>
                <c:pt idx="32">
                  <c:v>1.2593038745621172</c:v>
                </c:pt>
                <c:pt idx="33">
                  <c:v>0.98740661104882232</c:v>
                </c:pt>
                <c:pt idx="34">
                  <c:v>0.76907187479842987</c:v>
                </c:pt>
                <c:pt idx="35">
                  <c:v>0.59458215096422462</c:v>
                </c:pt>
                <c:pt idx="36">
                  <c:v>0.4596242416930344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65-44EA-9624-5B658EE5DA1D}"/>
            </c:ext>
          </c:extLst>
        </c:ser>
        <c:ser>
          <c:idx val="5"/>
          <c:order val="5"/>
          <c:tx>
            <c:strRef>
              <c:f>Results!$A$68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Results!$B$68:$AL$68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65-44EA-9624-5B658EE5DA1D}"/>
            </c:ext>
          </c:extLst>
        </c:ser>
        <c:ser>
          <c:idx val="6"/>
          <c:order val="6"/>
          <c:tx>
            <c:strRef>
              <c:f>Results!$A$69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Results!$B$69:$AL$69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65-44EA-9624-5B658EE5DA1D}"/>
            </c:ext>
          </c:extLst>
        </c:ser>
        <c:ser>
          <c:idx val="7"/>
          <c:order val="7"/>
          <c:tx>
            <c:strRef>
              <c:f>Results!$A$70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Results!$B$70:$AL$70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65-44EA-9624-5B658EE5D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Consumption Petrol PHEV</a:t>
            </a:r>
            <a:endParaRPr lang="de-DE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Results!$A$74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Results!$B$74:$AL$74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10.314340028744379</c:v>
                </c:pt>
                <c:pt idx="11">
                  <c:v>11.664478209488141</c:v>
                </c:pt>
                <c:pt idx="12">
                  <c:v>13.406594541501251</c:v>
                </c:pt>
                <c:pt idx="13">
                  <c:v>15.709332031982107</c:v>
                </c:pt>
                <c:pt idx="14">
                  <c:v>18.084217773261962</c:v>
                </c:pt>
                <c:pt idx="15">
                  <c:v>20.502931993178983</c:v>
                </c:pt>
                <c:pt idx="16">
                  <c:v>22.026774576139768</c:v>
                </c:pt>
                <c:pt idx="17">
                  <c:v>22.24018143403049</c:v>
                </c:pt>
                <c:pt idx="18">
                  <c:v>21.473502965202901</c:v>
                </c:pt>
                <c:pt idx="19">
                  <c:v>20.471840761590116</c:v>
                </c:pt>
                <c:pt idx="20">
                  <c:v>19.240947830699351</c:v>
                </c:pt>
                <c:pt idx="21">
                  <c:v>17.773485273038766</c:v>
                </c:pt>
                <c:pt idx="22">
                  <c:v>16.308007172954564</c:v>
                </c:pt>
                <c:pt idx="23">
                  <c:v>14.856191677144988</c:v>
                </c:pt>
                <c:pt idx="24">
                  <c:v>13.397150936929146</c:v>
                </c:pt>
                <c:pt idx="25">
                  <c:v>11.944613569326107</c:v>
                </c:pt>
                <c:pt idx="26">
                  <c:v>10.516385610873998</c:v>
                </c:pt>
                <c:pt idx="27">
                  <c:v>9.1449459909763249</c:v>
                </c:pt>
                <c:pt idx="28">
                  <c:v>7.8453329336975512</c:v>
                </c:pt>
                <c:pt idx="29">
                  <c:v>6.6324028035684863</c:v>
                </c:pt>
                <c:pt idx="30">
                  <c:v>5.5234842392632002</c:v>
                </c:pt>
                <c:pt idx="31">
                  <c:v>4.5351193027198891</c:v>
                </c:pt>
                <c:pt idx="32">
                  <c:v>3.6781423114705785</c:v>
                </c:pt>
                <c:pt idx="33">
                  <c:v>2.9528045739169011</c:v>
                </c:pt>
                <c:pt idx="34">
                  <c:v>2.3505166231194958</c:v>
                </c:pt>
                <c:pt idx="35">
                  <c:v>1.8610171107019142</c:v>
                </c:pt>
                <c:pt idx="36">
                  <c:v>1.4658516801462329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F6-485C-8056-C437028B54B7}"/>
            </c:ext>
          </c:extLst>
        </c:ser>
        <c:ser>
          <c:idx val="2"/>
          <c:order val="1"/>
          <c:tx>
            <c:strRef>
              <c:f>Results!$A$75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Results!$B$75:$AL$75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12.729038500466201</c:v>
                </c:pt>
                <c:pt idx="11">
                  <c:v>16.131638844492276</c:v>
                </c:pt>
                <c:pt idx="12">
                  <c:v>19.99756127484557</c:v>
                </c:pt>
                <c:pt idx="13">
                  <c:v>24.52390598006739</c:v>
                </c:pt>
                <c:pt idx="14">
                  <c:v>29.955873129842175</c:v>
                </c:pt>
                <c:pt idx="15">
                  <c:v>35.936297654967454</c:v>
                </c:pt>
                <c:pt idx="16">
                  <c:v>42.636466062770452</c:v>
                </c:pt>
                <c:pt idx="17">
                  <c:v>49.766785747192991</c:v>
                </c:pt>
                <c:pt idx="18">
                  <c:v>57.754184401371859</c:v>
                </c:pt>
                <c:pt idx="19">
                  <c:v>65.809913576794685</c:v>
                </c:pt>
                <c:pt idx="20">
                  <c:v>73.687297473942991</c:v>
                </c:pt>
                <c:pt idx="21">
                  <c:v>81.360691988215393</c:v>
                </c:pt>
                <c:pt idx="22">
                  <c:v>76.346372939091083</c:v>
                </c:pt>
                <c:pt idx="23">
                  <c:v>71.30556340218088</c:v>
                </c:pt>
                <c:pt idx="24">
                  <c:v>66.525059053176633</c:v>
                </c:pt>
                <c:pt idx="25">
                  <c:v>61.845162619085627</c:v>
                </c:pt>
                <c:pt idx="26">
                  <c:v>56.985344847066024</c:v>
                </c:pt>
                <c:pt idx="27">
                  <c:v>52.135686655626401</c:v>
                </c:pt>
                <c:pt idx="28">
                  <c:v>47.256211935935809</c:v>
                </c:pt>
                <c:pt idx="29">
                  <c:v>42.330559243788649</c:v>
                </c:pt>
                <c:pt idx="30">
                  <c:v>37.354874966811941</c:v>
                </c:pt>
                <c:pt idx="31">
                  <c:v>32.549840425745991</c:v>
                </c:pt>
                <c:pt idx="32">
                  <c:v>27.928626730863989</c:v>
                </c:pt>
                <c:pt idx="33">
                  <c:v>23.618046151090333</c:v>
                </c:pt>
                <c:pt idx="34">
                  <c:v>19.635560346312552</c:v>
                </c:pt>
                <c:pt idx="35">
                  <c:v>16.118280625041713</c:v>
                </c:pt>
                <c:pt idx="36">
                  <c:v>13.083668399434453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F6-485C-8056-C437028B54B7}"/>
            </c:ext>
          </c:extLst>
        </c:ser>
        <c:ser>
          <c:idx val="0"/>
          <c:order val="2"/>
          <c:tx>
            <c:strRef>
              <c:f>Results!$A$76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Results!$B$76:$AL$76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12.729038500466201</c:v>
                </c:pt>
                <c:pt idx="11">
                  <c:v>16.131638844492276</c:v>
                </c:pt>
                <c:pt idx="12">
                  <c:v>18.80872146021127</c:v>
                </c:pt>
                <c:pt idx="13">
                  <c:v>20.791234907328779</c:v>
                </c:pt>
                <c:pt idx="14">
                  <c:v>22.43517800810719</c:v>
                </c:pt>
                <c:pt idx="15">
                  <c:v>23.713016881827848</c:v>
                </c:pt>
                <c:pt idx="16">
                  <c:v>25.309413252832954</c:v>
                </c:pt>
                <c:pt idx="17">
                  <c:v>26.965990287732442</c:v>
                </c:pt>
                <c:pt idx="18">
                  <c:v>28.452679759540267</c:v>
                </c:pt>
                <c:pt idx="19">
                  <c:v>29.951137183008292</c:v>
                </c:pt>
                <c:pt idx="20">
                  <c:v>31.251042574930182</c:v>
                </c:pt>
                <c:pt idx="21">
                  <c:v>32.342176840353751</c:v>
                </c:pt>
                <c:pt idx="22">
                  <c:v>33.282246767682686</c:v>
                </c:pt>
                <c:pt idx="23">
                  <c:v>34.07996598167685</c:v>
                </c:pt>
                <c:pt idx="24">
                  <c:v>34.741651336609401</c:v>
                </c:pt>
                <c:pt idx="25">
                  <c:v>35.300037770826293</c:v>
                </c:pt>
                <c:pt idx="26">
                  <c:v>35.765496988282401</c:v>
                </c:pt>
                <c:pt idx="27">
                  <c:v>36.167160452477248</c:v>
                </c:pt>
                <c:pt idx="28">
                  <c:v>36.5009599420396</c:v>
                </c:pt>
                <c:pt idx="29">
                  <c:v>36.773931228064299</c:v>
                </c:pt>
                <c:pt idx="30">
                  <c:v>36.992987642189547</c:v>
                </c:pt>
                <c:pt idx="31">
                  <c:v>37.182092759623394</c:v>
                </c:pt>
                <c:pt idx="32">
                  <c:v>37.341094166101854</c:v>
                </c:pt>
                <c:pt idx="33">
                  <c:v>37.470424640170833</c:v>
                </c:pt>
                <c:pt idx="34">
                  <c:v>37.564110460598648</c:v>
                </c:pt>
                <c:pt idx="35">
                  <c:v>37.63828596522584</c:v>
                </c:pt>
                <c:pt idx="36">
                  <c:v>37.695458117245479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F6-485C-8056-C437028B54B7}"/>
            </c:ext>
          </c:extLst>
        </c:ser>
        <c:ser>
          <c:idx val="3"/>
          <c:order val="3"/>
          <c:tx>
            <c:strRef>
              <c:f>Results!$A$77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Results!$B$77:$AL$77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8.8655209457112836</c:v>
                </c:pt>
                <c:pt idx="11">
                  <c:v>8.3611726753569027</c:v>
                </c:pt>
                <c:pt idx="12">
                  <c:v>7.904794086732597</c:v>
                </c:pt>
                <c:pt idx="13">
                  <c:v>7.4460150188890077</c:v>
                </c:pt>
                <c:pt idx="14">
                  <c:v>6.9771109093170516</c:v>
                </c:pt>
                <c:pt idx="15">
                  <c:v>6.50240186288244</c:v>
                </c:pt>
                <c:pt idx="16">
                  <c:v>6.0038382435232656</c:v>
                </c:pt>
                <c:pt idx="17">
                  <c:v>5.4684605934502342</c:v>
                </c:pt>
                <c:pt idx="18">
                  <c:v>4.9106033510783238</c:v>
                </c:pt>
                <c:pt idx="19">
                  <c:v>4.3445607897029248</c:v>
                </c:pt>
                <c:pt idx="20">
                  <c:v>3.7774966168702524</c:v>
                </c:pt>
                <c:pt idx="21">
                  <c:v>3.2245953464333468</c:v>
                </c:pt>
                <c:pt idx="22">
                  <c:v>2.7049879051443031</c:v>
                </c:pt>
                <c:pt idx="23">
                  <c:v>2.2390608813786468</c:v>
                </c:pt>
                <c:pt idx="24">
                  <c:v>1.8261682400258261</c:v>
                </c:pt>
                <c:pt idx="25">
                  <c:v>1.4669290424800421</c:v>
                </c:pt>
                <c:pt idx="26">
                  <c:v>1.1629693194144284</c:v>
                </c:pt>
                <c:pt idx="27">
                  <c:v>0.9163164760521969</c:v>
                </c:pt>
                <c:pt idx="28">
                  <c:v>0.72380341658168379</c:v>
                </c:pt>
                <c:pt idx="29">
                  <c:v>0.56983460992399371</c:v>
                </c:pt>
                <c:pt idx="30">
                  <c:v>0.43868323485080785</c:v>
                </c:pt>
                <c:pt idx="31">
                  <c:v>0.32728043523633638</c:v>
                </c:pt>
                <c:pt idx="32">
                  <c:v>0.24033361369223891</c:v>
                </c:pt>
                <c:pt idx="33">
                  <c:v>0.18019096228866879</c:v>
                </c:pt>
                <c:pt idx="34">
                  <c:v>0.13996548520687241</c:v>
                </c:pt>
                <c:pt idx="35">
                  <c:v>0.11359993955868247</c:v>
                </c:pt>
                <c:pt idx="36">
                  <c:v>9.6230526828780347E-2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F6-485C-8056-C437028B54B7}"/>
            </c:ext>
          </c:extLst>
        </c:ser>
        <c:ser>
          <c:idx val="4"/>
          <c:order val="4"/>
          <c:tx>
            <c:strRef>
              <c:f>Results!$A$78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Results!$B$78:$AL$78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10.314340028744379</c:v>
                </c:pt>
                <c:pt idx="11">
                  <c:v>11.664478209488141</c:v>
                </c:pt>
                <c:pt idx="12">
                  <c:v>13.406594541501251</c:v>
                </c:pt>
                <c:pt idx="13">
                  <c:v>15.709332031982107</c:v>
                </c:pt>
                <c:pt idx="14">
                  <c:v>18.084217773261962</c:v>
                </c:pt>
                <c:pt idx="15">
                  <c:v>20.735147129737861</c:v>
                </c:pt>
                <c:pt idx="16">
                  <c:v>22.709706313524638</c:v>
                </c:pt>
                <c:pt idx="17">
                  <c:v>23.573316153458496</c:v>
                </c:pt>
                <c:pt idx="18">
                  <c:v>23.867646573514786</c:v>
                </c:pt>
                <c:pt idx="19">
                  <c:v>23.639890577917114</c:v>
                </c:pt>
                <c:pt idx="20">
                  <c:v>22.681146207324087</c:v>
                </c:pt>
                <c:pt idx="21">
                  <c:v>21.025582408613186</c:v>
                </c:pt>
                <c:pt idx="22">
                  <c:v>19.39216925371953</c:v>
                </c:pt>
                <c:pt idx="23">
                  <c:v>17.786602060245485</c:v>
                </c:pt>
                <c:pt idx="24">
                  <c:v>16.173934046842483</c:v>
                </c:pt>
                <c:pt idx="25">
                  <c:v>14.562593489515313</c:v>
                </c:pt>
                <c:pt idx="26">
                  <c:v>12.971367041950153</c:v>
                </c:pt>
                <c:pt idx="27">
                  <c:v>11.422343810131803</c:v>
                </c:pt>
                <c:pt idx="28">
                  <c:v>9.9299239141916456</c:v>
                </c:pt>
                <c:pt idx="29">
                  <c:v>8.5103584314989487</c:v>
                </c:pt>
                <c:pt idx="30">
                  <c:v>7.189570231210384</c:v>
                </c:pt>
                <c:pt idx="31">
                  <c:v>5.9855289496861062</c:v>
                </c:pt>
                <c:pt idx="32">
                  <c:v>4.9175748390407259</c:v>
                </c:pt>
                <c:pt idx="33">
                  <c:v>3.994330008764762</c:v>
                </c:pt>
                <c:pt idx="34">
                  <c:v>3.2120357115711151</c:v>
                </c:pt>
                <c:pt idx="35">
                  <c:v>2.5633295901905724</c:v>
                </c:pt>
                <c:pt idx="36">
                  <c:v>2.0292236023237398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F6-485C-8056-C437028B54B7}"/>
            </c:ext>
          </c:extLst>
        </c:ser>
        <c:ser>
          <c:idx val="5"/>
          <c:order val="5"/>
          <c:tx>
            <c:strRef>
              <c:f>Results!$A$79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Results!$B$79:$AL$79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F6-485C-8056-C437028B54B7}"/>
            </c:ext>
          </c:extLst>
        </c:ser>
        <c:ser>
          <c:idx val="6"/>
          <c:order val="6"/>
          <c:tx>
            <c:strRef>
              <c:f>Results!$A$80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Results!$B$80:$AL$80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F6-485C-8056-C437028B54B7}"/>
            </c:ext>
          </c:extLst>
        </c:ser>
        <c:ser>
          <c:idx val="7"/>
          <c:order val="7"/>
          <c:tx>
            <c:strRef>
              <c:f>Results!$A$81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Results!$B$81:$AL$81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9F6-485C-8056-C437028B5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Consumption Diesel PHEV</a:t>
            </a:r>
            <a:endParaRPr lang="de-DE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Results!$A$96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Results!$B$96:$AL$96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4.5015284297189879</c:v>
                </c:pt>
                <c:pt idx="13">
                  <c:v>6.104939526157076</c:v>
                </c:pt>
                <c:pt idx="14">
                  <c:v>8.0884084014401925</c:v>
                </c:pt>
                <c:pt idx="15">
                  <c:v>8.4843069941668521</c:v>
                </c:pt>
                <c:pt idx="16">
                  <c:v>8.8329722426012705</c:v>
                </c:pt>
                <c:pt idx="17">
                  <c:v>9.1807398806183187</c:v>
                </c:pt>
                <c:pt idx="18">
                  <c:v>9.5138665299389054</c:v>
                </c:pt>
                <c:pt idx="19">
                  <c:v>9.3092750673732141</c:v>
                </c:pt>
                <c:pt idx="20">
                  <c:v>9.101842171370679</c:v>
                </c:pt>
                <c:pt idx="21">
                  <c:v>8.4176280854443739</c:v>
                </c:pt>
                <c:pt idx="22">
                  <c:v>7.7457148057185607</c:v>
                </c:pt>
                <c:pt idx="23">
                  <c:v>7.0674230818902393</c:v>
                </c:pt>
                <c:pt idx="24">
                  <c:v>6.401925113547648</c:v>
                </c:pt>
                <c:pt idx="25">
                  <c:v>5.738806469738627</c:v>
                </c:pt>
                <c:pt idx="26">
                  <c:v>5.0870890879432267</c:v>
                </c:pt>
                <c:pt idx="27">
                  <c:v>4.4513322960076822</c:v>
                </c:pt>
                <c:pt idx="28">
                  <c:v>3.8443530894601472</c:v>
                </c:pt>
                <c:pt idx="29">
                  <c:v>3.2760075596354308</c:v>
                </c:pt>
                <c:pt idx="30">
                  <c:v>2.7524168106692124</c:v>
                </c:pt>
                <c:pt idx="31">
                  <c:v>2.2821145617777927</c:v>
                </c:pt>
                <c:pt idx="32">
                  <c:v>1.8643088529300793</c:v>
                </c:pt>
                <c:pt idx="33">
                  <c:v>1.5056655713371869</c:v>
                </c:pt>
                <c:pt idx="34">
                  <c:v>1.2020097154844884</c:v>
                </c:pt>
                <c:pt idx="35">
                  <c:v>0.95149770049270266</c:v>
                </c:pt>
                <c:pt idx="36">
                  <c:v>0.73771473055266412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CF-4CBD-A0B1-F31A38918CF6}"/>
            </c:ext>
          </c:extLst>
        </c:ser>
        <c:ser>
          <c:idx val="2"/>
          <c:order val="1"/>
          <c:tx>
            <c:strRef>
              <c:f>Results!$A$97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Results!$B$97:$AL$97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7.3817047721458682</c:v>
                </c:pt>
                <c:pt idx="13">
                  <c:v>11.686422356079442</c:v>
                </c:pt>
                <c:pt idx="14">
                  <c:v>15.656085295833904</c:v>
                </c:pt>
                <c:pt idx="15">
                  <c:v>19.787278705739265</c:v>
                </c:pt>
                <c:pt idx="16">
                  <c:v>24.623370503842636</c:v>
                </c:pt>
                <c:pt idx="17">
                  <c:v>29.595195131875506</c:v>
                </c:pt>
                <c:pt idx="18">
                  <c:v>34.675722296181114</c:v>
                </c:pt>
                <c:pt idx="19">
                  <c:v>39.380903425534015</c:v>
                </c:pt>
                <c:pt idx="20">
                  <c:v>45.636289912841306</c:v>
                </c:pt>
                <c:pt idx="21">
                  <c:v>51.410080226414202</c:v>
                </c:pt>
                <c:pt idx="22">
                  <c:v>47.775660030786348</c:v>
                </c:pt>
                <c:pt idx="23">
                  <c:v>44.216008741303938</c:v>
                </c:pt>
                <c:pt idx="24">
                  <c:v>40.969625004221392</c:v>
                </c:pt>
                <c:pt idx="25">
                  <c:v>37.851943427170987</c:v>
                </c:pt>
                <c:pt idx="26">
                  <c:v>34.665172052429739</c:v>
                </c:pt>
                <c:pt idx="27">
                  <c:v>31.549533728128797</c:v>
                </c:pt>
                <c:pt idx="28">
                  <c:v>28.471615313080697</c:v>
                </c:pt>
                <c:pt idx="29">
                  <c:v>25.400228888617928</c:v>
                </c:pt>
                <c:pt idx="30">
                  <c:v>22.326668892102159</c:v>
                </c:pt>
                <c:pt idx="31">
                  <c:v>19.380531169442094</c:v>
                </c:pt>
                <c:pt idx="32">
                  <c:v>16.572519537009573</c:v>
                </c:pt>
                <c:pt idx="33">
                  <c:v>13.969658708528609</c:v>
                </c:pt>
                <c:pt idx="34">
                  <c:v>11.570703668359387</c:v>
                </c:pt>
                <c:pt idx="35">
                  <c:v>9.4558824484886728</c:v>
                </c:pt>
                <c:pt idx="36">
                  <c:v>7.6271166316116963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CF-4CBD-A0B1-F31A38918CF6}"/>
            </c:ext>
          </c:extLst>
        </c:ser>
        <c:ser>
          <c:idx val="0"/>
          <c:order val="2"/>
          <c:tx>
            <c:strRef>
              <c:f>Results!$A$98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Results!$B$98:$AL$98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3.7792247868289479</c:v>
                </c:pt>
                <c:pt idx="12">
                  <c:v>4.4738421049500108</c:v>
                </c:pt>
                <c:pt idx="13">
                  <c:v>5.1094978413265801</c:v>
                </c:pt>
                <c:pt idx="14">
                  <c:v>5.724882320109633</c:v>
                </c:pt>
                <c:pt idx="15">
                  <c:v>6.294525747892826</c:v>
                </c:pt>
                <c:pt idx="16">
                  <c:v>6.3375013751141385</c:v>
                </c:pt>
                <c:pt idx="17">
                  <c:v>6.370266055121081</c:v>
                </c:pt>
                <c:pt idx="18">
                  <c:v>5.9313636315343317</c:v>
                </c:pt>
                <c:pt idx="19">
                  <c:v>5.4987717776528386</c:v>
                </c:pt>
                <c:pt idx="20">
                  <c:v>5.0743344748214785</c:v>
                </c:pt>
                <c:pt idx="21">
                  <c:v>4.6577788484348277</c:v>
                </c:pt>
                <c:pt idx="22">
                  <c:v>4.2382443556973621</c:v>
                </c:pt>
                <c:pt idx="23">
                  <c:v>3.8162990535874797</c:v>
                </c:pt>
                <c:pt idx="24">
                  <c:v>3.3896755210969003</c:v>
                </c:pt>
                <c:pt idx="25">
                  <c:v>2.9755060584105029</c:v>
                </c:pt>
                <c:pt idx="26">
                  <c:v>2.5732832238176018</c:v>
                </c:pt>
                <c:pt idx="27">
                  <c:v>2.1966863732672159</c:v>
                </c:pt>
                <c:pt idx="28">
                  <c:v>1.8434508345108465</c:v>
                </c:pt>
                <c:pt idx="29">
                  <c:v>1.522541663381201</c:v>
                </c:pt>
                <c:pt idx="30">
                  <c:v>1.2400855796159127</c:v>
                </c:pt>
                <c:pt idx="31">
                  <c:v>0.9997591613702943</c:v>
                </c:pt>
                <c:pt idx="32">
                  <c:v>0.79810155385637194</c:v>
                </c:pt>
                <c:pt idx="33">
                  <c:v>0.62621547300827651</c:v>
                </c:pt>
                <c:pt idx="34">
                  <c:v>0.48399740990537682</c:v>
                </c:pt>
                <c:pt idx="35">
                  <c:v>0.37016512317363182</c:v>
                </c:pt>
                <c:pt idx="36">
                  <c:v>0.28081997261370828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CF-4CBD-A0B1-F31A38918CF6}"/>
            </c:ext>
          </c:extLst>
        </c:ser>
        <c:ser>
          <c:idx val="3"/>
          <c:order val="3"/>
          <c:tx>
            <c:strRef>
              <c:f>Results!$A$99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Results!$B$99:$AL$99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1.0460716348034313</c:v>
                </c:pt>
                <c:pt idx="11">
                  <c:v>0.97573146555023904</c:v>
                </c:pt>
                <c:pt idx="12">
                  <c:v>0.91270986432747858</c:v>
                </c:pt>
                <c:pt idx="13">
                  <c:v>0.85510628581518211</c:v>
                </c:pt>
                <c:pt idx="14">
                  <c:v>0.79798451419708649</c:v>
                </c:pt>
                <c:pt idx="15">
                  <c:v>0.74060797747128215</c:v>
                </c:pt>
                <c:pt idx="16">
                  <c:v>0.68148404376617688</c:v>
                </c:pt>
                <c:pt idx="17">
                  <c:v>0.62007291010277743</c:v>
                </c:pt>
                <c:pt idx="18">
                  <c:v>0.5558905753103266</c:v>
                </c:pt>
                <c:pt idx="19">
                  <c:v>0.49066207425352032</c:v>
                </c:pt>
                <c:pt idx="20">
                  <c:v>0.42503264765145665</c:v>
                </c:pt>
                <c:pt idx="21">
                  <c:v>0.36234459467924418</c:v>
                </c:pt>
                <c:pt idx="22">
                  <c:v>0.30343039267359867</c:v>
                </c:pt>
                <c:pt idx="23">
                  <c:v>0.25021378107164616</c:v>
                </c:pt>
                <c:pt idx="24">
                  <c:v>0.20293567882508518</c:v>
                </c:pt>
                <c:pt idx="25">
                  <c:v>0.16152818909269953</c:v>
                </c:pt>
                <c:pt idx="26">
                  <c:v>0.12750135700749629</c:v>
                </c:pt>
                <c:pt idx="27">
                  <c:v>0.10015003935701761</c:v>
                </c:pt>
                <c:pt idx="28">
                  <c:v>7.8498312637873477E-2</c:v>
                </c:pt>
                <c:pt idx="29">
                  <c:v>6.0517515777744141E-2</c:v>
                </c:pt>
                <c:pt idx="30">
                  <c:v>4.5306736671951113E-2</c:v>
                </c:pt>
                <c:pt idx="31">
                  <c:v>3.2726802408611921E-2</c:v>
                </c:pt>
                <c:pt idx="32">
                  <c:v>2.2995267951515495E-2</c:v>
                </c:pt>
                <c:pt idx="33">
                  <c:v>1.6088158214286486E-2</c:v>
                </c:pt>
                <c:pt idx="34">
                  <c:v>1.1794358061113669E-2</c:v>
                </c:pt>
                <c:pt idx="35">
                  <c:v>9.2914600599177822E-3</c:v>
                </c:pt>
                <c:pt idx="36">
                  <c:v>8.027840932393393E-3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CF-4CBD-A0B1-F31A38918CF6}"/>
            </c:ext>
          </c:extLst>
        </c:ser>
        <c:ser>
          <c:idx val="4"/>
          <c:order val="4"/>
          <c:tx>
            <c:strRef>
              <c:f>Results!$A$100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Results!$B$100:$AL$100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4.5015284297189879</c:v>
                </c:pt>
                <c:pt idx="13">
                  <c:v>6.104939526157076</c:v>
                </c:pt>
                <c:pt idx="14">
                  <c:v>8.0884084014401925</c:v>
                </c:pt>
                <c:pt idx="15">
                  <c:v>8.4843069941668521</c:v>
                </c:pt>
                <c:pt idx="16">
                  <c:v>8.8329722426012705</c:v>
                </c:pt>
                <c:pt idx="17">
                  <c:v>9.1807398806183187</c:v>
                </c:pt>
                <c:pt idx="18">
                  <c:v>9.5138665299389054</c:v>
                </c:pt>
                <c:pt idx="19">
                  <c:v>9.3092750673732141</c:v>
                </c:pt>
                <c:pt idx="20">
                  <c:v>9.101842171370679</c:v>
                </c:pt>
                <c:pt idx="21">
                  <c:v>8.4176280854443739</c:v>
                </c:pt>
                <c:pt idx="22">
                  <c:v>7.7457148057185607</c:v>
                </c:pt>
                <c:pt idx="23">
                  <c:v>7.0674230818902393</c:v>
                </c:pt>
                <c:pt idx="24">
                  <c:v>6.401925113547648</c:v>
                </c:pt>
                <c:pt idx="25">
                  <c:v>5.738806469738627</c:v>
                </c:pt>
                <c:pt idx="26">
                  <c:v>5.0870890879432267</c:v>
                </c:pt>
                <c:pt idx="27">
                  <c:v>4.4513322960076822</c:v>
                </c:pt>
                <c:pt idx="28">
                  <c:v>3.8443530894601472</c:v>
                </c:pt>
                <c:pt idx="29">
                  <c:v>3.2760075596354308</c:v>
                </c:pt>
                <c:pt idx="30">
                  <c:v>2.7524168106692124</c:v>
                </c:pt>
                <c:pt idx="31">
                  <c:v>2.2821145617777927</c:v>
                </c:pt>
                <c:pt idx="32">
                  <c:v>1.8643088529300793</c:v>
                </c:pt>
                <c:pt idx="33">
                  <c:v>1.5056655713371869</c:v>
                </c:pt>
                <c:pt idx="34">
                  <c:v>1.2020097154844884</c:v>
                </c:pt>
                <c:pt idx="35">
                  <c:v>0.95149770049270266</c:v>
                </c:pt>
                <c:pt idx="36">
                  <c:v>0.73771473055266412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CF-4CBD-A0B1-F31A38918CF6}"/>
            </c:ext>
          </c:extLst>
        </c:ser>
        <c:ser>
          <c:idx val="5"/>
          <c:order val="5"/>
          <c:tx>
            <c:strRef>
              <c:f>Results!$A$101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Results!$B$101:$AL$101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CF-4CBD-A0B1-F31A38918CF6}"/>
            </c:ext>
          </c:extLst>
        </c:ser>
        <c:ser>
          <c:idx val="6"/>
          <c:order val="6"/>
          <c:tx>
            <c:strRef>
              <c:f>Results!$A$102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Results!$B$102:$AL$102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CF-4CBD-A0B1-F31A38918CF6}"/>
            </c:ext>
          </c:extLst>
        </c:ser>
        <c:ser>
          <c:idx val="7"/>
          <c:order val="7"/>
          <c:tx>
            <c:strRef>
              <c:f>Results!$A$103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Results!$B$103:$AL$103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CF-4CBD-A0B1-F31A38918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Consumption Diesel HEV</a:t>
            </a:r>
            <a:endParaRPr lang="de-DE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Results!$A$85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Results!$B$85:$AL$85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7.7906251195975988</c:v>
                </c:pt>
                <c:pt idx="11">
                  <c:v>9.9811077993226931</c:v>
                </c:pt>
                <c:pt idx="12">
                  <c:v>11.900136614316068</c:v>
                </c:pt>
                <c:pt idx="13">
                  <c:v>11.640824686086095</c:v>
                </c:pt>
                <c:pt idx="14">
                  <c:v>11.089497802530143</c:v>
                </c:pt>
                <c:pt idx="15">
                  <c:v>10.344829439527503</c:v>
                </c:pt>
                <c:pt idx="16">
                  <c:v>9.6439606463506369</c:v>
                </c:pt>
                <c:pt idx="17">
                  <c:v>8.9454950559512767</c:v>
                </c:pt>
                <c:pt idx="18">
                  <c:v>8.2539035269875054</c:v>
                </c:pt>
                <c:pt idx="19">
                  <c:v>7.5593434786480449</c:v>
                </c:pt>
                <c:pt idx="20">
                  <c:v>6.8482811791519058</c:v>
                </c:pt>
                <c:pt idx="21">
                  <c:v>6.1205452497373756</c:v>
                </c:pt>
                <c:pt idx="22">
                  <c:v>5.3981612302279069</c:v>
                </c:pt>
                <c:pt idx="23">
                  <c:v>4.6854329352971336</c:v>
                </c:pt>
                <c:pt idx="24">
                  <c:v>4.0033197839814907</c:v>
                </c:pt>
                <c:pt idx="25">
                  <c:v>3.3586699132141238</c:v>
                </c:pt>
                <c:pt idx="26">
                  <c:v>2.7794287899850811</c:v>
                </c:pt>
                <c:pt idx="27">
                  <c:v>2.2691928269586548</c:v>
                </c:pt>
                <c:pt idx="28">
                  <c:v>1.8245945101678664</c:v>
                </c:pt>
                <c:pt idx="29">
                  <c:v>1.4469323353260768</c:v>
                </c:pt>
                <c:pt idx="30">
                  <c:v>1.1303300831789522</c:v>
                </c:pt>
                <c:pt idx="31">
                  <c:v>0.87665088537286662</c:v>
                </c:pt>
                <c:pt idx="32">
                  <c:v>0.67580502458854075</c:v>
                </c:pt>
                <c:pt idx="33">
                  <c:v>0.51465132381107448</c:v>
                </c:pt>
                <c:pt idx="34">
                  <c:v>0.38300136459537942</c:v>
                </c:pt>
                <c:pt idx="35">
                  <c:v>0.27798309047562941</c:v>
                </c:pt>
                <c:pt idx="36">
                  <c:v>0.20006969822550003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A6-4288-8D24-1461A20DEFFF}"/>
            </c:ext>
          </c:extLst>
        </c:ser>
        <c:ser>
          <c:idx val="2"/>
          <c:order val="1"/>
          <c:tx>
            <c:strRef>
              <c:f>Results!$A$86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Results!$B$86:$AL$86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7.4835670043745619</c:v>
                </c:pt>
                <c:pt idx="11">
                  <c:v>9.0871703248734956</c:v>
                </c:pt>
                <c:pt idx="12">
                  <c:v>10.77838655740937</c:v>
                </c:pt>
                <c:pt idx="13">
                  <c:v>12.527124718077058</c:v>
                </c:pt>
                <c:pt idx="14">
                  <c:v>13.759455350577523</c:v>
                </c:pt>
                <c:pt idx="15">
                  <c:v>14.7834923555067</c:v>
                </c:pt>
                <c:pt idx="16">
                  <c:v>15.38296403553319</c:v>
                </c:pt>
                <c:pt idx="17">
                  <c:v>15.689159864259208</c:v>
                </c:pt>
                <c:pt idx="18">
                  <c:v>15.701657185290937</c:v>
                </c:pt>
                <c:pt idx="19">
                  <c:v>15.675705412799346</c:v>
                </c:pt>
                <c:pt idx="20">
                  <c:v>15.601385996044113</c:v>
                </c:pt>
                <c:pt idx="21">
                  <c:v>15.478196088119608</c:v>
                </c:pt>
                <c:pt idx="22">
                  <c:v>14.136498186177727</c:v>
                </c:pt>
                <c:pt idx="23">
                  <c:v>12.821871063279195</c:v>
                </c:pt>
                <c:pt idx="24">
                  <c:v>11.565406517559413</c:v>
                </c:pt>
                <c:pt idx="25">
                  <c:v>10.357409828265709</c:v>
                </c:pt>
                <c:pt idx="26">
                  <c:v>9.1858728304987931</c:v>
                </c:pt>
                <c:pt idx="27">
                  <c:v>8.0758287988694235</c:v>
                </c:pt>
                <c:pt idx="28">
                  <c:v>7.0321569537991522</c:v>
                </c:pt>
                <c:pt idx="29">
                  <c:v>6.0556556160136257</c:v>
                </c:pt>
                <c:pt idx="30">
                  <c:v>5.1499699130589383</c:v>
                </c:pt>
                <c:pt idx="31">
                  <c:v>4.328869134297701</c:v>
                </c:pt>
                <c:pt idx="32">
                  <c:v>3.5926885985248389</c:v>
                </c:pt>
                <c:pt idx="33">
                  <c:v>2.9443223119118191</c:v>
                </c:pt>
                <c:pt idx="34">
                  <c:v>2.38198314105066</c:v>
                </c:pt>
                <c:pt idx="35">
                  <c:v>1.9044381572632003</c:v>
                </c:pt>
                <c:pt idx="36">
                  <c:v>1.507567607199372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A6-4288-8D24-1461A20DEFFF}"/>
            </c:ext>
          </c:extLst>
        </c:ser>
        <c:ser>
          <c:idx val="0"/>
          <c:order val="2"/>
          <c:tx>
            <c:strRef>
              <c:f>Results!$A$87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Results!$B$87:$AL$87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7.4835670043745619</c:v>
                </c:pt>
                <c:pt idx="11">
                  <c:v>9.0871703248734956</c:v>
                </c:pt>
                <c:pt idx="12">
                  <c:v>10.77838655740937</c:v>
                </c:pt>
                <c:pt idx="13">
                  <c:v>12.527124718077058</c:v>
                </c:pt>
                <c:pt idx="14">
                  <c:v>13.759455350577523</c:v>
                </c:pt>
                <c:pt idx="15">
                  <c:v>14.7834923555067</c:v>
                </c:pt>
                <c:pt idx="16">
                  <c:v>15.38296403553319</c:v>
                </c:pt>
                <c:pt idx="17">
                  <c:v>15.689159864259208</c:v>
                </c:pt>
                <c:pt idx="18">
                  <c:v>15.701657185290937</c:v>
                </c:pt>
                <c:pt idx="19">
                  <c:v>15.675705412799346</c:v>
                </c:pt>
                <c:pt idx="20">
                  <c:v>15.601385996044113</c:v>
                </c:pt>
                <c:pt idx="21">
                  <c:v>15.478196088119608</c:v>
                </c:pt>
                <c:pt idx="22">
                  <c:v>15.300436890091767</c:v>
                </c:pt>
                <c:pt idx="23">
                  <c:v>15.080119571650238</c:v>
                </c:pt>
                <c:pt idx="24">
                  <c:v>14.824574766072315</c:v>
                </c:pt>
                <c:pt idx="25">
                  <c:v>14.543988152665699</c:v>
                </c:pt>
                <c:pt idx="26">
                  <c:v>14.253453471570813</c:v>
                </c:pt>
                <c:pt idx="27">
                  <c:v>13.964666395884096</c:v>
                </c:pt>
                <c:pt idx="28">
                  <c:v>13.688372574229716</c:v>
                </c:pt>
                <c:pt idx="29">
                  <c:v>13.430350873021959</c:v>
                </c:pt>
                <c:pt idx="30">
                  <c:v>13.19841225935688</c:v>
                </c:pt>
                <c:pt idx="31">
                  <c:v>12.993105257336657</c:v>
                </c:pt>
                <c:pt idx="32">
                  <c:v>12.818260110293542</c:v>
                </c:pt>
                <c:pt idx="33">
                  <c:v>12.671612385751708</c:v>
                </c:pt>
                <c:pt idx="34">
                  <c:v>12.553934762979511</c:v>
                </c:pt>
                <c:pt idx="35">
                  <c:v>12.458451949127205</c:v>
                </c:pt>
                <c:pt idx="36">
                  <c:v>12.383150283854736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A6-4288-8D24-1461A20DEFFF}"/>
            </c:ext>
          </c:extLst>
        </c:ser>
        <c:ser>
          <c:idx val="3"/>
          <c:order val="3"/>
          <c:tx>
            <c:strRef>
              <c:f>Results!$A$88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Results!$B$88:$AL$88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5.6412183130363385</c:v>
                </c:pt>
                <c:pt idx="11">
                  <c:v>5.2366657932665737</c:v>
                </c:pt>
                <c:pt idx="12">
                  <c:v>4.8931753646219125</c:v>
                </c:pt>
                <c:pt idx="13">
                  <c:v>4.5941766688871972</c:v>
                </c:pt>
                <c:pt idx="14">
                  <c:v>4.2811512561229232</c:v>
                </c:pt>
                <c:pt idx="15">
                  <c:v>3.9791573702822061</c:v>
                </c:pt>
                <c:pt idx="16">
                  <c:v>3.6767872044476895</c:v>
                </c:pt>
                <c:pt idx="17">
                  <c:v>3.366419609479236</c:v>
                </c:pt>
                <c:pt idx="18">
                  <c:v>3.0307093354369763</c:v>
                </c:pt>
                <c:pt idx="19">
                  <c:v>2.6957989146369226</c:v>
                </c:pt>
                <c:pt idx="20">
                  <c:v>2.3559058213860626</c:v>
                </c:pt>
                <c:pt idx="21">
                  <c:v>2.0271137210609265</c:v>
                </c:pt>
                <c:pt idx="22">
                  <c:v>1.7085235379096215</c:v>
                </c:pt>
                <c:pt idx="23">
                  <c:v>1.4166594989420651</c:v>
                </c:pt>
                <c:pt idx="24">
                  <c:v>1.1604289020442207</c:v>
                </c:pt>
                <c:pt idx="25">
                  <c:v>0.93194491916750655</c:v>
                </c:pt>
                <c:pt idx="26">
                  <c:v>0.74158061859080138</c:v>
                </c:pt>
                <c:pt idx="27">
                  <c:v>0.58010802157633312</c:v>
                </c:pt>
                <c:pt idx="28">
                  <c:v>0.45286185296592185</c:v>
                </c:pt>
                <c:pt idx="29">
                  <c:v>0.35171038210571537</c:v>
                </c:pt>
                <c:pt idx="30">
                  <c:v>0.27025261646051513</c:v>
                </c:pt>
                <c:pt idx="31">
                  <c:v>0.19947783721346077</c:v>
                </c:pt>
                <c:pt idx="32">
                  <c:v>0.14177110783389532</c:v>
                </c:pt>
                <c:pt idx="33">
                  <c:v>9.8190105789820278E-2</c:v>
                </c:pt>
                <c:pt idx="34">
                  <c:v>7.164451145105713E-2</c:v>
                </c:pt>
                <c:pt idx="35">
                  <c:v>5.3410871749184907E-2</c:v>
                </c:pt>
                <c:pt idx="36">
                  <c:v>4.357663009191988E-2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A6-4288-8D24-1461A20DEFFF}"/>
            </c:ext>
          </c:extLst>
        </c:ser>
        <c:ser>
          <c:idx val="4"/>
          <c:order val="4"/>
          <c:tx>
            <c:strRef>
              <c:f>Results!$A$89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Results!$B$89:$AL$89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7.7906251195975988</c:v>
                </c:pt>
                <c:pt idx="11">
                  <c:v>8.46798748423444</c:v>
                </c:pt>
                <c:pt idx="12">
                  <c:v>8.7455930770978743</c:v>
                </c:pt>
                <c:pt idx="13">
                  <c:v>8.4366065007459454</c:v>
                </c:pt>
                <c:pt idx="14">
                  <c:v>8.1362390166939882</c:v>
                </c:pt>
                <c:pt idx="15">
                  <c:v>7.583323176260393</c:v>
                </c:pt>
                <c:pt idx="16">
                  <c:v>7.0465263785078509</c:v>
                </c:pt>
                <c:pt idx="17">
                  <c:v>6.517956728333349</c:v>
                </c:pt>
                <c:pt idx="18">
                  <c:v>5.9842048589910926</c:v>
                </c:pt>
                <c:pt idx="19">
                  <c:v>5.4332733498176831</c:v>
                </c:pt>
                <c:pt idx="20">
                  <c:v>4.8756524062932982</c:v>
                </c:pt>
                <c:pt idx="21">
                  <c:v>4.3155037915257299</c:v>
                </c:pt>
                <c:pt idx="22">
                  <c:v>3.7653327097946256</c:v>
                </c:pt>
                <c:pt idx="23">
                  <c:v>3.2283405506793375</c:v>
                </c:pt>
                <c:pt idx="24">
                  <c:v>2.726576998860613</c:v>
                </c:pt>
                <c:pt idx="25">
                  <c:v>2.2671817287728513</c:v>
                </c:pt>
                <c:pt idx="26">
                  <c:v>1.8593270498421075</c:v>
                </c:pt>
                <c:pt idx="27">
                  <c:v>1.5041166498365213</c:v>
                </c:pt>
                <c:pt idx="28">
                  <c:v>1.1987548282697937</c:v>
                </c:pt>
                <c:pt idx="29">
                  <c:v>0.94513817165456837</c:v>
                </c:pt>
                <c:pt idx="30">
                  <c:v>0.73759028780439073</c:v>
                </c:pt>
                <c:pt idx="31">
                  <c:v>0.57029847082250773</c:v>
                </c:pt>
                <c:pt idx="32">
                  <c:v>0.43315278268116547</c:v>
                </c:pt>
                <c:pt idx="33">
                  <c:v>0.32214448725750966</c:v>
                </c:pt>
                <c:pt idx="34">
                  <c:v>0.23613293375428457</c:v>
                </c:pt>
                <c:pt idx="35">
                  <c:v>0.172935426507004</c:v>
                </c:pt>
                <c:pt idx="36">
                  <c:v>0.12713367173901782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A6-4288-8D24-1461A20DEFFF}"/>
            </c:ext>
          </c:extLst>
        </c:ser>
        <c:ser>
          <c:idx val="5"/>
          <c:order val="5"/>
          <c:tx>
            <c:strRef>
              <c:f>Results!$A$90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Results!$B$90:$AL$90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A6-4288-8D24-1461A20DEFFF}"/>
            </c:ext>
          </c:extLst>
        </c:ser>
        <c:ser>
          <c:idx val="6"/>
          <c:order val="6"/>
          <c:tx>
            <c:strRef>
              <c:f>Results!$A$91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Results!$B$91:$AL$91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A6-4288-8D24-1461A20DEFFF}"/>
            </c:ext>
          </c:extLst>
        </c:ser>
        <c:ser>
          <c:idx val="7"/>
          <c:order val="7"/>
          <c:tx>
            <c:strRef>
              <c:f>Results!$A$92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Results!$B$92:$AL$92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A6-4288-8D24-1461A20DE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Mileage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319421875"/>
          <c:y val="0.16056277056277057"/>
          <c:w val="0.83750225694444447"/>
          <c:h val="0.507824537037037"/>
        </c:manualLayout>
      </c:layout>
      <c:lineChart>
        <c:grouping val="standard"/>
        <c:varyColors val="0"/>
        <c:ser>
          <c:idx val="1"/>
          <c:order val="0"/>
          <c:tx>
            <c:strRef>
              <c:f>Results!$A$107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Results!$B$107:$AL$107</c:f>
              <c:numCache>
                <c:formatCode>0</c:formatCode>
                <c:ptCount val="37"/>
                <c:pt idx="0">
                  <c:v>556187.12880947813</c:v>
                </c:pt>
                <c:pt idx="1">
                  <c:v>573692.71205006656</c:v>
                </c:pt>
                <c:pt idx="2">
                  <c:v>589904.22255272476</c:v>
                </c:pt>
                <c:pt idx="3">
                  <c:v>600530.7168397631</c:v>
                </c:pt>
                <c:pt idx="4">
                  <c:v>608337.78899418295</c:v>
                </c:pt>
                <c:pt idx="5">
                  <c:v>616915.90042208228</c:v>
                </c:pt>
                <c:pt idx="6">
                  <c:v>621614.90949397371</c:v>
                </c:pt>
                <c:pt idx="7">
                  <c:v>604561.40411005262</c:v>
                </c:pt>
                <c:pt idx="8">
                  <c:v>588394.09426781058</c:v>
                </c:pt>
                <c:pt idx="9">
                  <c:v>579820.18414364301</c:v>
                </c:pt>
                <c:pt idx="10">
                  <c:v>576689.31903487397</c:v>
                </c:pt>
                <c:pt idx="11">
                  <c:v>574518.65753555624</c:v>
                </c:pt>
                <c:pt idx="12">
                  <c:v>572300.5568239314</c:v>
                </c:pt>
                <c:pt idx="13">
                  <c:v>568398.08207777806</c:v>
                </c:pt>
                <c:pt idx="14">
                  <c:v>565320.29009081237</c:v>
                </c:pt>
                <c:pt idx="15">
                  <c:v>562245.69396177959</c:v>
                </c:pt>
                <c:pt idx="16">
                  <c:v>560170.52358904202</c:v>
                </c:pt>
                <c:pt idx="17">
                  <c:v>559856.12714834814</c:v>
                </c:pt>
                <c:pt idx="18">
                  <c:v>560631.44310752873</c:v>
                </c:pt>
                <c:pt idx="19">
                  <c:v>561764.97513773153</c:v>
                </c:pt>
                <c:pt idx="20">
                  <c:v>563154.92651602463</c:v>
                </c:pt>
                <c:pt idx="21">
                  <c:v>564551.67606063874</c:v>
                </c:pt>
                <c:pt idx="22">
                  <c:v>565890.94661005144</c:v>
                </c:pt>
                <c:pt idx="23">
                  <c:v>567134.56460554851</c:v>
                </c:pt>
                <c:pt idx="24">
                  <c:v>568444.49199329887</c:v>
                </c:pt>
                <c:pt idx="25">
                  <c:v>569735.64919060608</c:v>
                </c:pt>
                <c:pt idx="26">
                  <c:v>570895.21999663569</c:v>
                </c:pt>
                <c:pt idx="27">
                  <c:v>571890.75236389495</c:v>
                </c:pt>
                <c:pt idx="28">
                  <c:v>572755.29995987739</c:v>
                </c:pt>
                <c:pt idx="29">
                  <c:v>573519.07856840279</c:v>
                </c:pt>
                <c:pt idx="30">
                  <c:v>574245.28585564927</c:v>
                </c:pt>
                <c:pt idx="31">
                  <c:v>574934.68730885722</c:v>
                </c:pt>
                <c:pt idx="32">
                  <c:v>575520.80734209577</c:v>
                </c:pt>
                <c:pt idx="33">
                  <c:v>575927.00358169724</c:v>
                </c:pt>
                <c:pt idx="34">
                  <c:v>576268.7538070241</c:v>
                </c:pt>
                <c:pt idx="35">
                  <c:v>576489.69695211831</c:v>
                </c:pt>
                <c:pt idx="36">
                  <c:v>576630.83772276877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FB-4E7E-92AC-EDB7F34806A0}"/>
            </c:ext>
          </c:extLst>
        </c:ser>
        <c:ser>
          <c:idx val="2"/>
          <c:order val="1"/>
          <c:tx>
            <c:strRef>
              <c:f>Results!$A$108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Results!$B$108:$AL$108</c:f>
              <c:numCache>
                <c:formatCode>0</c:formatCode>
                <c:ptCount val="37"/>
                <c:pt idx="0">
                  <c:v>556187.12880947813</c:v>
                </c:pt>
                <c:pt idx="1">
                  <c:v>573692.71205006656</c:v>
                </c:pt>
                <c:pt idx="2">
                  <c:v>589904.22255272476</c:v>
                </c:pt>
                <c:pt idx="3">
                  <c:v>600530.7168397631</c:v>
                </c:pt>
                <c:pt idx="4">
                  <c:v>608337.78899418295</c:v>
                </c:pt>
                <c:pt idx="5">
                  <c:v>616915.90042208228</c:v>
                </c:pt>
                <c:pt idx="6">
                  <c:v>621614.90949397371</c:v>
                </c:pt>
                <c:pt idx="7">
                  <c:v>604561.40411005262</c:v>
                </c:pt>
                <c:pt idx="8">
                  <c:v>588394.09426781058</c:v>
                </c:pt>
                <c:pt idx="9">
                  <c:v>579820.18414364301</c:v>
                </c:pt>
                <c:pt idx="10">
                  <c:v>576191.24245071062</c:v>
                </c:pt>
                <c:pt idx="11">
                  <c:v>572938.66864699312</c:v>
                </c:pt>
                <c:pt idx="12">
                  <c:v>571228.59870720154</c:v>
                </c:pt>
                <c:pt idx="13">
                  <c:v>569931.28614090825</c:v>
                </c:pt>
                <c:pt idx="14">
                  <c:v>568601.74070457253</c:v>
                </c:pt>
                <c:pt idx="15">
                  <c:v>567445.10391263326</c:v>
                </c:pt>
                <c:pt idx="16">
                  <c:v>566925.13836846186</c:v>
                </c:pt>
                <c:pt idx="17">
                  <c:v>566046.84735957358</c:v>
                </c:pt>
                <c:pt idx="18">
                  <c:v>565162.82905557076</c:v>
                </c:pt>
                <c:pt idx="19">
                  <c:v>564694.66516005294</c:v>
                </c:pt>
                <c:pt idx="20">
                  <c:v>565412.72377663711</c:v>
                </c:pt>
                <c:pt idx="21">
                  <c:v>565940.16742158972</c:v>
                </c:pt>
                <c:pt idx="22">
                  <c:v>567190.15718989994</c:v>
                </c:pt>
                <c:pt idx="23">
                  <c:v>568341.2196429543</c:v>
                </c:pt>
                <c:pt idx="24">
                  <c:v>569530.90014278493</c:v>
                </c:pt>
                <c:pt idx="25">
                  <c:v>570659.16183168348</c:v>
                </c:pt>
                <c:pt idx="26">
                  <c:v>571638.52400477324</c:v>
                </c:pt>
                <c:pt idx="27">
                  <c:v>572447.10748476081</c:v>
                </c:pt>
                <c:pt idx="28">
                  <c:v>573136.95819059561</c:v>
                </c:pt>
                <c:pt idx="29">
                  <c:v>573736.7428050196</c:v>
                </c:pt>
                <c:pt idx="30">
                  <c:v>574332.67411021097</c:v>
                </c:pt>
                <c:pt idx="31">
                  <c:v>574916.90667756752</c:v>
                </c:pt>
                <c:pt idx="32">
                  <c:v>575429.89038976701</c:v>
                </c:pt>
                <c:pt idx="33">
                  <c:v>575793.03620153992</c:v>
                </c:pt>
                <c:pt idx="34">
                  <c:v>576118.88409786532</c:v>
                </c:pt>
                <c:pt idx="35">
                  <c:v>576342.74165353249</c:v>
                </c:pt>
                <c:pt idx="36">
                  <c:v>576494.1240521596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FB-4E7E-92AC-EDB7F34806A0}"/>
            </c:ext>
          </c:extLst>
        </c:ser>
        <c:ser>
          <c:idx val="0"/>
          <c:order val="2"/>
          <c:tx>
            <c:strRef>
              <c:f>Results!$A$109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Results!$B$109:$AL$109</c:f>
              <c:numCache>
                <c:formatCode>0</c:formatCode>
                <c:ptCount val="37"/>
                <c:pt idx="0">
                  <c:v>556187.12880947813</c:v>
                </c:pt>
                <c:pt idx="1">
                  <c:v>573692.71205006656</c:v>
                </c:pt>
                <c:pt idx="2">
                  <c:v>589904.22255272476</c:v>
                </c:pt>
                <c:pt idx="3">
                  <c:v>600530.7168397631</c:v>
                </c:pt>
                <c:pt idx="4">
                  <c:v>608337.78899418295</c:v>
                </c:pt>
                <c:pt idx="5">
                  <c:v>616915.90042208228</c:v>
                </c:pt>
                <c:pt idx="6">
                  <c:v>621614.90949397371</c:v>
                </c:pt>
                <c:pt idx="7">
                  <c:v>604561.40411005262</c:v>
                </c:pt>
                <c:pt idx="8">
                  <c:v>588394.09426781058</c:v>
                </c:pt>
                <c:pt idx="9">
                  <c:v>579820.18414364301</c:v>
                </c:pt>
                <c:pt idx="10">
                  <c:v>576718.16329457168</c:v>
                </c:pt>
                <c:pt idx="11">
                  <c:v>575268.3510531981</c:v>
                </c:pt>
                <c:pt idx="12">
                  <c:v>568083.11587196949</c:v>
                </c:pt>
                <c:pt idx="13">
                  <c:v>559446.9908661549</c:v>
                </c:pt>
                <c:pt idx="14">
                  <c:v>551552.60997969459</c:v>
                </c:pt>
                <c:pt idx="15">
                  <c:v>544154.15493620629</c:v>
                </c:pt>
                <c:pt idx="16">
                  <c:v>539388.79224693659</c:v>
                </c:pt>
                <c:pt idx="17">
                  <c:v>537792.51156844618</c:v>
                </c:pt>
                <c:pt idx="18">
                  <c:v>537531.29739880713</c:v>
                </c:pt>
                <c:pt idx="19">
                  <c:v>539394.28084794735</c:v>
                </c:pt>
                <c:pt idx="20">
                  <c:v>541501.05360169115</c:v>
                </c:pt>
                <c:pt idx="21">
                  <c:v>543647.05611137697</c:v>
                </c:pt>
                <c:pt idx="22">
                  <c:v>545649.88800522336</c:v>
                </c:pt>
                <c:pt idx="23">
                  <c:v>547685.30485883425</c:v>
                </c:pt>
                <c:pt idx="24">
                  <c:v>549890.33329180651</c:v>
                </c:pt>
                <c:pt idx="25">
                  <c:v>552200.6547767166</c:v>
                </c:pt>
                <c:pt idx="26">
                  <c:v>554488.82764190715</c:v>
                </c:pt>
                <c:pt idx="27">
                  <c:v>556671.02592247457</c:v>
                </c:pt>
                <c:pt idx="28">
                  <c:v>558742.66323361965</c:v>
                </c:pt>
                <c:pt idx="29">
                  <c:v>560677.85251036496</c:v>
                </c:pt>
                <c:pt idx="30">
                  <c:v>562516.14010929049</c:v>
                </c:pt>
                <c:pt idx="31">
                  <c:v>564234.58117634396</c:v>
                </c:pt>
                <c:pt idx="32">
                  <c:v>565729.73519265873</c:v>
                </c:pt>
                <c:pt idx="33">
                  <c:v>566900.16472920449</c:v>
                </c:pt>
                <c:pt idx="34">
                  <c:v>567877.59868213325</c:v>
                </c:pt>
                <c:pt idx="35">
                  <c:v>568619.57359204174</c:v>
                </c:pt>
                <c:pt idx="36">
                  <c:v>569202.33420553966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FB-4E7E-92AC-EDB7F34806A0}"/>
            </c:ext>
          </c:extLst>
        </c:ser>
        <c:ser>
          <c:idx val="3"/>
          <c:order val="3"/>
          <c:tx>
            <c:strRef>
              <c:f>Results!$A$110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Results!$B$110:$AL$110</c:f>
              <c:numCache>
                <c:formatCode>0</c:formatCode>
                <c:ptCount val="37"/>
                <c:pt idx="0">
                  <c:v>556187.12880947813</c:v>
                </c:pt>
                <c:pt idx="1">
                  <c:v>573692.71205006656</c:v>
                </c:pt>
                <c:pt idx="2">
                  <c:v>589904.22255272476</c:v>
                </c:pt>
                <c:pt idx="3">
                  <c:v>600530.7168397631</c:v>
                </c:pt>
                <c:pt idx="4">
                  <c:v>608337.78899418295</c:v>
                </c:pt>
                <c:pt idx="5">
                  <c:v>616915.90042208228</c:v>
                </c:pt>
                <c:pt idx="6">
                  <c:v>621614.90949397371</c:v>
                </c:pt>
                <c:pt idx="7">
                  <c:v>604561.40411005262</c:v>
                </c:pt>
                <c:pt idx="8">
                  <c:v>588394.09426781058</c:v>
                </c:pt>
                <c:pt idx="9">
                  <c:v>579820.18414364301</c:v>
                </c:pt>
                <c:pt idx="10">
                  <c:v>577311.91476507834</c:v>
                </c:pt>
                <c:pt idx="11">
                  <c:v>575092.80325330049</c:v>
                </c:pt>
                <c:pt idx="12">
                  <c:v>573189.18084069469</c:v>
                </c:pt>
                <c:pt idx="13">
                  <c:v>571701.1354877163</c:v>
                </c:pt>
                <c:pt idx="14">
                  <c:v>570603.79489990824</c:v>
                </c:pt>
                <c:pt idx="15">
                  <c:v>569668.42267316999</c:v>
                </c:pt>
                <c:pt idx="16">
                  <c:v>568930.39645972499</c:v>
                </c:pt>
                <c:pt idx="17">
                  <c:v>568613.75272571424</c:v>
                </c:pt>
                <c:pt idx="18">
                  <c:v>568638.72936413088</c:v>
                </c:pt>
                <c:pt idx="19">
                  <c:v>568983.69224374997</c:v>
                </c:pt>
                <c:pt idx="20">
                  <c:v>569671.56920055719</c:v>
                </c:pt>
                <c:pt idx="21">
                  <c:v>570544.19258676935</c:v>
                </c:pt>
                <c:pt idx="22">
                  <c:v>571377.24889774749</c:v>
                </c:pt>
                <c:pt idx="23">
                  <c:v>572129.52456771047</c:v>
                </c:pt>
                <c:pt idx="24">
                  <c:v>572946.16869768105</c:v>
                </c:pt>
                <c:pt idx="25">
                  <c:v>573749.12014520657</c:v>
                </c:pt>
                <c:pt idx="26">
                  <c:v>574416.97290406749</c:v>
                </c:pt>
                <c:pt idx="27">
                  <c:v>574932.1226324091</c:v>
                </c:pt>
                <c:pt idx="28">
                  <c:v>575338.08103646489</c:v>
                </c:pt>
                <c:pt idx="29">
                  <c:v>575672.55879138119</c:v>
                </c:pt>
                <c:pt idx="30">
                  <c:v>576013.89325974684</c:v>
                </c:pt>
                <c:pt idx="31">
                  <c:v>576361.58859553025</c:v>
                </c:pt>
                <c:pt idx="32">
                  <c:v>576651.59681768843</c:v>
                </c:pt>
                <c:pt idx="33">
                  <c:v>576808.60564742074</c:v>
                </c:pt>
                <c:pt idx="34">
                  <c:v>576948.48352014937</c:v>
                </c:pt>
                <c:pt idx="35">
                  <c:v>577009.03421491489</c:v>
                </c:pt>
                <c:pt idx="36">
                  <c:v>577022.08808552288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FB-4E7E-92AC-EDB7F34806A0}"/>
            </c:ext>
          </c:extLst>
        </c:ser>
        <c:ser>
          <c:idx val="4"/>
          <c:order val="4"/>
          <c:tx>
            <c:strRef>
              <c:f>Results!$A$111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Results!$B$111:$AL$111</c:f>
              <c:numCache>
                <c:formatCode>0</c:formatCode>
                <c:ptCount val="37"/>
                <c:pt idx="0">
                  <c:v>556187.12880947813</c:v>
                </c:pt>
                <c:pt idx="1">
                  <c:v>573692.71205006656</c:v>
                </c:pt>
                <c:pt idx="2">
                  <c:v>589904.22255272476</c:v>
                </c:pt>
                <c:pt idx="3">
                  <c:v>600530.7168397631</c:v>
                </c:pt>
                <c:pt idx="4">
                  <c:v>608337.78899418295</c:v>
                </c:pt>
                <c:pt idx="5">
                  <c:v>616915.90042208228</c:v>
                </c:pt>
                <c:pt idx="6">
                  <c:v>621614.90949397371</c:v>
                </c:pt>
                <c:pt idx="7">
                  <c:v>604561.40411005262</c:v>
                </c:pt>
                <c:pt idx="8">
                  <c:v>588394.09426781058</c:v>
                </c:pt>
                <c:pt idx="9">
                  <c:v>579820.18414364301</c:v>
                </c:pt>
                <c:pt idx="10">
                  <c:v>576564.79988883319</c:v>
                </c:pt>
                <c:pt idx="11">
                  <c:v>572329.33941896691</c:v>
                </c:pt>
                <c:pt idx="12">
                  <c:v>568003.299221211</c:v>
                </c:pt>
                <c:pt idx="13">
                  <c:v>563366.39178479009</c:v>
                </c:pt>
                <c:pt idx="14">
                  <c:v>560301.37732273724</c:v>
                </c:pt>
                <c:pt idx="15">
                  <c:v>556619.23699258361</c:v>
                </c:pt>
                <c:pt idx="16">
                  <c:v>554628.2281154322</c:v>
                </c:pt>
                <c:pt idx="17">
                  <c:v>553706.99812638457</c:v>
                </c:pt>
                <c:pt idx="18">
                  <c:v>553707.56927563145</c:v>
                </c:pt>
                <c:pt idx="19">
                  <c:v>554166.91055666539</c:v>
                </c:pt>
                <c:pt idx="20">
                  <c:v>556290.46853652457</c:v>
                </c:pt>
                <c:pt idx="21">
                  <c:v>558317.01199687994</c:v>
                </c:pt>
                <c:pt idx="22">
                  <c:v>560227.99991937354</c:v>
                </c:pt>
                <c:pt idx="23">
                  <c:v>562006.34217506193</c:v>
                </c:pt>
                <c:pt idx="24">
                  <c:v>563852.66039815382</c:v>
                </c:pt>
                <c:pt idx="25">
                  <c:v>565652.35248930333</c:v>
                </c:pt>
                <c:pt idx="26">
                  <c:v>567296.43643311446</c:v>
                </c:pt>
                <c:pt idx="27">
                  <c:v>568750.88814652513</c:v>
                </c:pt>
                <c:pt idx="28">
                  <c:v>570056.22537009104</c:v>
                </c:pt>
                <c:pt idx="29">
                  <c:v>571227.31398429954</c:v>
                </c:pt>
                <c:pt idx="30">
                  <c:v>572329.92269283114</c:v>
                </c:pt>
                <c:pt idx="31">
                  <c:v>573357.06513580622</c:v>
                </c:pt>
                <c:pt idx="32">
                  <c:v>574236.25921543525</c:v>
                </c:pt>
                <c:pt idx="33">
                  <c:v>574894.59014265728</c:v>
                </c:pt>
                <c:pt idx="34">
                  <c:v>575451.86496267898</c:v>
                </c:pt>
                <c:pt idx="35">
                  <c:v>575861.52284273691</c:v>
                </c:pt>
                <c:pt idx="36">
                  <c:v>576156.33597916889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FB-4E7E-92AC-EDB7F34806A0}"/>
            </c:ext>
          </c:extLst>
        </c:ser>
        <c:ser>
          <c:idx val="5"/>
          <c:order val="5"/>
          <c:tx>
            <c:strRef>
              <c:f>Results!$A$112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Results!$B$112:$AL$112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FB-4E7E-92AC-EDB7F34806A0}"/>
            </c:ext>
          </c:extLst>
        </c:ser>
        <c:ser>
          <c:idx val="6"/>
          <c:order val="6"/>
          <c:tx>
            <c:strRef>
              <c:f>Results!$A$113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Results!$B$113:$AL$113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FB-4E7E-92AC-EDB7F34806A0}"/>
            </c:ext>
          </c:extLst>
        </c:ser>
        <c:ser>
          <c:idx val="7"/>
          <c:order val="7"/>
          <c:tx>
            <c:strRef>
              <c:f>Results!$A$114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Results!$B$114:$AL$114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2FB-4E7E-92AC-EDB7F3480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  <c:min val="4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b="1"/>
                  <a:t>Total mileage [million km]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Consumption TWh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Results!$A$118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Results!$B$118:$AL$118</c:f>
              <c:numCache>
                <c:formatCode>0</c:formatCode>
                <c:ptCount val="37"/>
                <c:pt idx="0">
                  <c:v>419.5469020697297</c:v>
                </c:pt>
                <c:pt idx="1">
                  <c:v>425.39749704078616</c:v>
                </c:pt>
                <c:pt idx="2">
                  <c:v>431.25667012000065</c:v>
                </c:pt>
                <c:pt idx="3">
                  <c:v>434.778349870363</c:v>
                </c:pt>
                <c:pt idx="4">
                  <c:v>436.58552520565667</c:v>
                </c:pt>
                <c:pt idx="5">
                  <c:v>438.72440791491698</c:v>
                </c:pt>
                <c:pt idx="6">
                  <c:v>437.02872727396687</c:v>
                </c:pt>
                <c:pt idx="7">
                  <c:v>416.43232785980018</c:v>
                </c:pt>
                <c:pt idx="8">
                  <c:v>397.01429611320356</c:v>
                </c:pt>
                <c:pt idx="9">
                  <c:v>381.78769080306932</c:v>
                </c:pt>
                <c:pt idx="10">
                  <c:v>369.9729534471407</c:v>
                </c:pt>
                <c:pt idx="11">
                  <c:v>358.66085878846536</c:v>
                </c:pt>
                <c:pt idx="12">
                  <c:v>346.96644381280288</c:v>
                </c:pt>
                <c:pt idx="13">
                  <c:v>334.40491898965843</c:v>
                </c:pt>
                <c:pt idx="14">
                  <c:v>321.37714057887774</c:v>
                </c:pt>
                <c:pt idx="15">
                  <c:v>306.68542153963938</c:v>
                </c:pt>
                <c:pt idx="16">
                  <c:v>290.95429954735505</c:v>
                </c:pt>
                <c:pt idx="17">
                  <c:v>274.55416036100075</c:v>
                </c:pt>
                <c:pt idx="18">
                  <c:v>257.24844781410275</c:v>
                </c:pt>
                <c:pt idx="19">
                  <c:v>239.78864846000118</c:v>
                </c:pt>
                <c:pt idx="20">
                  <c:v>223.12584413769326</c:v>
                </c:pt>
                <c:pt idx="21">
                  <c:v>207.37432983565961</c:v>
                </c:pt>
                <c:pt idx="22">
                  <c:v>192.93376984444373</c:v>
                </c:pt>
                <c:pt idx="23">
                  <c:v>179.67336881169712</c:v>
                </c:pt>
                <c:pt idx="24">
                  <c:v>167.67145370890427</c:v>
                </c:pt>
                <c:pt idx="25">
                  <c:v>156.82844376330911</c:v>
                </c:pt>
                <c:pt idx="26">
                  <c:v>147.0320580186505</c:v>
                </c:pt>
                <c:pt idx="27">
                  <c:v>138.23578372132735</c:v>
                </c:pt>
                <c:pt idx="28">
                  <c:v>130.44443891658145</c:v>
                </c:pt>
                <c:pt idx="29">
                  <c:v>123.63797355726319</c:v>
                </c:pt>
                <c:pt idx="30">
                  <c:v>117.81173564795391</c:v>
                </c:pt>
                <c:pt idx="31">
                  <c:v>112.9013634924934</c:v>
                </c:pt>
                <c:pt idx="32">
                  <c:v>108.783524126584</c:v>
                </c:pt>
                <c:pt idx="33">
                  <c:v>105.30823933389321</c:v>
                </c:pt>
                <c:pt idx="34">
                  <c:v>102.45531290048507</c:v>
                </c:pt>
                <c:pt idx="35">
                  <c:v>100.08133174301244</c:v>
                </c:pt>
                <c:pt idx="36">
                  <c:v>98.120742841069358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F1-451C-A68A-637ACBD6646A}"/>
            </c:ext>
          </c:extLst>
        </c:ser>
        <c:ser>
          <c:idx val="2"/>
          <c:order val="1"/>
          <c:tx>
            <c:strRef>
              <c:f>Results!$A$119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Results!$B$119:$AL$119</c:f>
              <c:numCache>
                <c:formatCode>0</c:formatCode>
                <c:ptCount val="37"/>
                <c:pt idx="0">
                  <c:v>419.5469020697297</c:v>
                </c:pt>
                <c:pt idx="1">
                  <c:v>425.39749704078616</c:v>
                </c:pt>
                <c:pt idx="2">
                  <c:v>431.25667012000065</c:v>
                </c:pt>
                <c:pt idx="3">
                  <c:v>434.778349870363</c:v>
                </c:pt>
                <c:pt idx="4">
                  <c:v>436.58552520565667</c:v>
                </c:pt>
                <c:pt idx="5">
                  <c:v>438.72440791491698</c:v>
                </c:pt>
                <c:pt idx="6">
                  <c:v>437.02872727396687</c:v>
                </c:pt>
                <c:pt idx="7">
                  <c:v>416.43232785980018</c:v>
                </c:pt>
                <c:pt idx="8">
                  <c:v>397.01429611320356</c:v>
                </c:pt>
                <c:pt idx="9">
                  <c:v>381.78769080306932</c:v>
                </c:pt>
                <c:pt idx="10">
                  <c:v>370.31210594184506</c:v>
                </c:pt>
                <c:pt idx="11">
                  <c:v>359.44679648439046</c:v>
                </c:pt>
                <c:pt idx="12">
                  <c:v>349.6549199006372</c:v>
                </c:pt>
                <c:pt idx="13">
                  <c:v>340.21474962639041</c:v>
                </c:pt>
                <c:pt idx="14">
                  <c:v>331.31390752622292</c:v>
                </c:pt>
                <c:pt idx="15">
                  <c:v>322.91868244525534</c:v>
                </c:pt>
                <c:pt idx="16">
                  <c:v>315.56511749808908</c:v>
                </c:pt>
                <c:pt idx="17">
                  <c:v>308.75521965355858</c:v>
                </c:pt>
                <c:pt idx="18">
                  <c:v>302.61068133849608</c:v>
                </c:pt>
                <c:pt idx="19">
                  <c:v>297.22714680848702</c:v>
                </c:pt>
                <c:pt idx="20">
                  <c:v>293.02195572111185</c:v>
                </c:pt>
                <c:pt idx="21">
                  <c:v>289.07269670226839</c:v>
                </c:pt>
                <c:pt idx="22">
                  <c:v>269.67549756842436</c:v>
                </c:pt>
                <c:pt idx="23">
                  <c:v>251.56003397516042</c:v>
                </c:pt>
                <c:pt idx="24">
                  <c:v>235.15298281417219</c:v>
                </c:pt>
                <c:pt idx="25">
                  <c:v>220.07316101138562</c:v>
                </c:pt>
                <c:pt idx="26">
                  <c:v>205.8264305114169</c:v>
                </c:pt>
                <c:pt idx="27">
                  <c:v>192.55718778999383</c:v>
                </c:pt>
                <c:pt idx="28">
                  <c:v>180.18806343782319</c:v>
                </c:pt>
                <c:pt idx="29">
                  <c:v>168.64033627857026</c:v>
                </c:pt>
                <c:pt idx="30">
                  <c:v>157.88921119524414</c:v>
                </c:pt>
                <c:pt idx="31">
                  <c:v>148.11656447484921</c:v>
                </c:pt>
                <c:pt idx="32">
                  <c:v>139.21532371187055</c:v>
                </c:pt>
                <c:pt idx="33">
                  <c:v>131.19220157635283</c:v>
                </c:pt>
                <c:pt idx="34">
                  <c:v>124.07041964952725</c:v>
                </c:pt>
                <c:pt idx="35">
                  <c:v>117.87895071711529</c:v>
                </c:pt>
                <c:pt idx="36">
                  <c:v>112.59962894076634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F1-451C-A68A-637ACBD6646A}"/>
            </c:ext>
          </c:extLst>
        </c:ser>
        <c:ser>
          <c:idx val="0"/>
          <c:order val="2"/>
          <c:tx>
            <c:strRef>
              <c:f>Results!$A$120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Results!$B$120:$AL$120</c:f>
              <c:numCache>
                <c:formatCode>0</c:formatCode>
                <c:ptCount val="37"/>
                <c:pt idx="0">
                  <c:v>419.5469020697297</c:v>
                </c:pt>
                <c:pt idx="1">
                  <c:v>425.39749704078616</c:v>
                </c:pt>
                <c:pt idx="2">
                  <c:v>431.25667012000065</c:v>
                </c:pt>
                <c:pt idx="3">
                  <c:v>434.778349870363</c:v>
                </c:pt>
                <c:pt idx="4">
                  <c:v>436.58552520565667</c:v>
                </c:pt>
                <c:pt idx="5">
                  <c:v>438.72440791491698</c:v>
                </c:pt>
                <c:pt idx="6">
                  <c:v>437.02872727396687</c:v>
                </c:pt>
                <c:pt idx="7">
                  <c:v>416.43232785980018</c:v>
                </c:pt>
                <c:pt idx="8">
                  <c:v>397.01429611320356</c:v>
                </c:pt>
                <c:pt idx="9">
                  <c:v>381.78769080306932</c:v>
                </c:pt>
                <c:pt idx="10">
                  <c:v>370.40042795917174</c:v>
                </c:pt>
                <c:pt idx="11">
                  <c:v>360.18795378392861</c:v>
                </c:pt>
                <c:pt idx="12">
                  <c:v>346.15441403573817</c:v>
                </c:pt>
                <c:pt idx="13">
                  <c:v>330.99163322760808</c:v>
                </c:pt>
                <c:pt idx="14">
                  <c:v>315.84522961034321</c:v>
                </c:pt>
                <c:pt idx="15">
                  <c:v>300.46446945772942</c:v>
                </c:pt>
                <c:pt idx="16">
                  <c:v>285.28215977162125</c:v>
                </c:pt>
                <c:pt idx="17">
                  <c:v>270.8683398465194</c:v>
                </c:pt>
                <c:pt idx="18">
                  <c:v>256.20168380637051</c:v>
                </c:pt>
                <c:pt idx="19">
                  <c:v>242.8289952975575</c:v>
                </c:pt>
                <c:pt idx="20">
                  <c:v>229.35374712742367</c:v>
                </c:pt>
                <c:pt idx="21">
                  <c:v>216.54157878116553</c:v>
                </c:pt>
                <c:pt idx="22">
                  <c:v>204.36078182805272</c:v>
                </c:pt>
                <c:pt idx="23">
                  <c:v>193.31741941387025</c:v>
                </c:pt>
                <c:pt idx="24">
                  <c:v>183.45432507533911</c:v>
                </c:pt>
                <c:pt idx="25">
                  <c:v>174.68805464898486</c:v>
                </c:pt>
                <c:pt idx="26">
                  <c:v>166.87868533172099</c:v>
                </c:pt>
                <c:pt idx="27">
                  <c:v>159.94829146215767</c:v>
                </c:pt>
                <c:pt idx="28">
                  <c:v>153.8603942448288</c:v>
                </c:pt>
                <c:pt idx="29">
                  <c:v>148.57462459992684</c:v>
                </c:pt>
                <c:pt idx="30">
                  <c:v>144.07817655532477</c:v>
                </c:pt>
                <c:pt idx="31">
                  <c:v>140.31355717150751</c:v>
                </c:pt>
                <c:pt idx="32">
                  <c:v>137.14769875122616</c:v>
                </c:pt>
                <c:pt idx="33">
                  <c:v>134.43628206868226</c:v>
                </c:pt>
                <c:pt idx="34">
                  <c:v>132.1908784145451</c:v>
                </c:pt>
                <c:pt idx="35">
                  <c:v>130.2969066497044</c:v>
                </c:pt>
                <c:pt idx="36">
                  <c:v>128.73018074120515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F1-451C-A68A-637ACBD6646A}"/>
            </c:ext>
          </c:extLst>
        </c:ser>
        <c:ser>
          <c:idx val="3"/>
          <c:order val="3"/>
          <c:tx>
            <c:strRef>
              <c:f>Results!$A$121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Results!$B$121:$AL$121</c:f>
              <c:numCache>
                <c:formatCode>0</c:formatCode>
                <c:ptCount val="37"/>
                <c:pt idx="0">
                  <c:v>419.5469020697297</c:v>
                </c:pt>
                <c:pt idx="1">
                  <c:v>425.39749704078616</c:v>
                </c:pt>
                <c:pt idx="2">
                  <c:v>431.25667012000065</c:v>
                </c:pt>
                <c:pt idx="3">
                  <c:v>434.778349870363</c:v>
                </c:pt>
                <c:pt idx="4">
                  <c:v>436.58552520565667</c:v>
                </c:pt>
                <c:pt idx="5">
                  <c:v>438.72440791491698</c:v>
                </c:pt>
                <c:pt idx="6">
                  <c:v>437.02872727396687</c:v>
                </c:pt>
                <c:pt idx="7">
                  <c:v>416.43232785980018</c:v>
                </c:pt>
                <c:pt idx="8">
                  <c:v>397.01429611320356</c:v>
                </c:pt>
                <c:pt idx="9">
                  <c:v>381.78769080306932</c:v>
                </c:pt>
                <c:pt idx="10">
                  <c:v>352.8161072276443</c:v>
                </c:pt>
                <c:pt idx="11">
                  <c:v>325.68094899906043</c:v>
                </c:pt>
                <c:pt idx="12">
                  <c:v>300.69543872982121</c:v>
                </c:pt>
                <c:pt idx="13">
                  <c:v>277.56232790136113</c:v>
                </c:pt>
                <c:pt idx="14">
                  <c:v>255.79622429627744</c:v>
                </c:pt>
                <c:pt idx="15">
                  <c:v>235.55566515570746</c:v>
                </c:pt>
                <c:pt idx="16">
                  <c:v>216.80226700760429</c:v>
                </c:pt>
                <c:pt idx="17">
                  <c:v>199.56649935989114</c:v>
                </c:pt>
                <c:pt idx="18">
                  <c:v>183.704414572237</c:v>
                </c:pt>
                <c:pt idx="19">
                  <c:v>169.44947079444361</c:v>
                </c:pt>
                <c:pt idx="20">
                  <c:v>156.76921033785305</c:v>
                </c:pt>
                <c:pt idx="21">
                  <c:v>145.65912602156607</c:v>
                </c:pt>
                <c:pt idx="22">
                  <c:v>135.97178431859072</c:v>
                </c:pt>
                <c:pt idx="23">
                  <c:v>127.68149911795363</c:v>
                </c:pt>
                <c:pt idx="24">
                  <c:v>120.82563421202033</c:v>
                </c:pt>
                <c:pt idx="25">
                  <c:v>115.14824216450162</c:v>
                </c:pt>
                <c:pt idx="26">
                  <c:v>110.48517214898635</c:v>
                </c:pt>
                <c:pt idx="27">
                  <c:v>106.63342419713115</c:v>
                </c:pt>
                <c:pt idx="28">
                  <c:v>103.56226780465229</c:v>
                </c:pt>
                <c:pt idx="29">
                  <c:v>101.12232439400343</c:v>
                </c:pt>
                <c:pt idx="30">
                  <c:v>99.20744570970389</c:v>
                </c:pt>
                <c:pt idx="31">
                  <c:v>97.677346336220467</c:v>
                </c:pt>
                <c:pt idx="32">
                  <c:v>96.456605176353051</c:v>
                </c:pt>
                <c:pt idx="33">
                  <c:v>95.452860404669039</c:v>
                </c:pt>
                <c:pt idx="34">
                  <c:v>94.702511105249442</c:v>
                </c:pt>
                <c:pt idx="35">
                  <c:v>94.048751226421842</c:v>
                </c:pt>
                <c:pt idx="36">
                  <c:v>93.49245211495213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F1-451C-A68A-637ACBD6646A}"/>
            </c:ext>
          </c:extLst>
        </c:ser>
        <c:ser>
          <c:idx val="4"/>
          <c:order val="4"/>
          <c:tx>
            <c:strRef>
              <c:f>Results!$A$122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Results!$B$122:$AL$122</c:f>
              <c:numCache>
                <c:formatCode>0</c:formatCode>
                <c:ptCount val="37"/>
                <c:pt idx="0">
                  <c:v>419.5469020697297</c:v>
                </c:pt>
                <c:pt idx="1">
                  <c:v>425.39749704078616</c:v>
                </c:pt>
                <c:pt idx="2">
                  <c:v>431.25667012000065</c:v>
                </c:pt>
                <c:pt idx="3">
                  <c:v>434.778349870363</c:v>
                </c:pt>
                <c:pt idx="4">
                  <c:v>436.58552520565667</c:v>
                </c:pt>
                <c:pt idx="5">
                  <c:v>438.72440791491698</c:v>
                </c:pt>
                <c:pt idx="6">
                  <c:v>437.02872727396687</c:v>
                </c:pt>
                <c:pt idx="7">
                  <c:v>416.43232785980018</c:v>
                </c:pt>
                <c:pt idx="8">
                  <c:v>397.01429611320356</c:v>
                </c:pt>
                <c:pt idx="9">
                  <c:v>381.78769080306932</c:v>
                </c:pt>
                <c:pt idx="10">
                  <c:v>368.58945038892176</c:v>
                </c:pt>
                <c:pt idx="11">
                  <c:v>354.45292167581857</c:v>
                </c:pt>
                <c:pt idx="12">
                  <c:v>339.31876104133403</c:v>
                </c:pt>
                <c:pt idx="13">
                  <c:v>323.31322067216382</c:v>
                </c:pt>
                <c:pt idx="14">
                  <c:v>307.60025260630664</c:v>
                </c:pt>
                <c:pt idx="15">
                  <c:v>291.14573758315316</c:v>
                </c:pt>
                <c:pt idx="16">
                  <c:v>275.3835006167796</c:v>
                </c:pt>
                <c:pt idx="17">
                  <c:v>259.7078987985393</c:v>
                </c:pt>
                <c:pt idx="18">
                  <c:v>244.28156412238076</c:v>
                </c:pt>
                <c:pt idx="19">
                  <c:v>228.81044813201078</c:v>
                </c:pt>
                <c:pt idx="20">
                  <c:v>214.04396665184888</c:v>
                </c:pt>
                <c:pt idx="21">
                  <c:v>199.01096714055103</c:v>
                </c:pt>
                <c:pt idx="22">
                  <c:v>185.31975786976767</c:v>
                </c:pt>
                <c:pt idx="23">
                  <c:v>172.86820429306309</c:v>
                </c:pt>
                <c:pt idx="24">
                  <c:v>161.72303806635409</c:v>
                </c:pt>
                <c:pt idx="25">
                  <c:v>151.73868180684659</c:v>
                </c:pt>
                <c:pt idx="26">
                  <c:v>142.80098347659444</c:v>
                </c:pt>
                <c:pt idx="27">
                  <c:v>134.81745000919199</c:v>
                </c:pt>
                <c:pt idx="28">
                  <c:v>127.76886026145394</c:v>
                </c:pt>
                <c:pt idx="29">
                  <c:v>121.60732699986394</c:v>
                </c:pt>
                <c:pt idx="30">
                  <c:v>116.32733542154483</c:v>
                </c:pt>
                <c:pt idx="31">
                  <c:v>111.85085201966207</c:v>
                </c:pt>
                <c:pt idx="32">
                  <c:v>108.06093425261729</c:v>
                </c:pt>
                <c:pt idx="33">
                  <c:v>104.82493542163215</c:v>
                </c:pt>
                <c:pt idx="34">
                  <c:v>102.14517766755159</c:v>
                </c:pt>
                <c:pt idx="35">
                  <c:v>99.897523159116446</c:v>
                </c:pt>
                <c:pt idx="36">
                  <c:v>98.024896769633102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F1-451C-A68A-637ACBD6646A}"/>
            </c:ext>
          </c:extLst>
        </c:ser>
        <c:ser>
          <c:idx val="5"/>
          <c:order val="5"/>
          <c:tx>
            <c:strRef>
              <c:f>Results!$A$123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Results!$B$123:$AL$123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F1-451C-A68A-637ACBD6646A}"/>
            </c:ext>
          </c:extLst>
        </c:ser>
        <c:ser>
          <c:idx val="6"/>
          <c:order val="6"/>
          <c:tx>
            <c:strRef>
              <c:f>Results!$A$124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Results!$B$124:$AL$124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F1-451C-A68A-637ACBD6646A}"/>
            </c:ext>
          </c:extLst>
        </c:ser>
        <c:ser>
          <c:idx val="7"/>
          <c:order val="7"/>
          <c:tx>
            <c:strRef>
              <c:f>Results!$A$125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Results!$B$125:$AL$125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1F1-451C-A68A-637ACBD6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Average Consumption Fleet kWh/100km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Results!$A$130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Results!$B$130:$AL$130</c:f>
              <c:numCache>
                <c:formatCode>0</c:formatCode>
                <c:ptCount val="37"/>
                <c:pt idx="0">
                  <c:v>75.432688089667295</c:v>
                </c:pt>
                <c:pt idx="1">
                  <c:v>74.15075842965588</c:v>
                </c:pt>
                <c:pt idx="2">
                  <c:v>73.106218540664131</c:v>
                </c:pt>
                <c:pt idx="3">
                  <c:v>72.399019347144062</c:v>
                </c:pt>
                <c:pt idx="4">
                  <c:v>71.766957947409608</c:v>
                </c:pt>
                <c:pt idx="5">
                  <c:v>71.11575623431817</c:v>
                </c:pt>
                <c:pt idx="6">
                  <c:v>70.305380485440836</c:v>
                </c:pt>
                <c:pt idx="7">
                  <c:v>68.881725665701609</c:v>
                </c:pt>
                <c:pt idx="8">
                  <c:v>67.474214982943124</c:v>
                </c:pt>
                <c:pt idx="9">
                  <c:v>65.845877953859969</c:v>
                </c:pt>
                <c:pt idx="10">
                  <c:v>64.154639462772394</c:v>
                </c:pt>
                <c:pt idx="11">
                  <c:v>62.428061140254322</c:v>
                </c:pt>
                <c:pt idx="12">
                  <c:v>60.626613005296676</c:v>
                </c:pt>
                <c:pt idx="13">
                  <c:v>58.83287251203275</c:v>
                </c:pt>
                <c:pt idx="14">
                  <c:v>56.848683164591904</c:v>
                </c:pt>
                <c:pt idx="15">
                  <c:v>54.54651317622848</c:v>
                </c:pt>
                <c:pt idx="16">
                  <c:v>51.940308762266802</c:v>
                </c:pt>
                <c:pt idx="17">
                  <c:v>49.040127819883736</c:v>
                </c:pt>
                <c:pt idx="18">
                  <c:v>45.885483409242653</c:v>
                </c:pt>
                <c:pt idx="19">
                  <c:v>42.684869842804041</c:v>
                </c:pt>
                <c:pt idx="20">
                  <c:v>39.620685824071224</c:v>
                </c:pt>
                <c:pt idx="21">
                  <c:v>36.732568271285317</c:v>
                </c:pt>
                <c:pt idx="22">
                  <c:v>34.093807473013356</c:v>
                </c:pt>
                <c:pt idx="23">
                  <c:v>31.680906089132993</c:v>
                </c:pt>
                <c:pt idx="24">
                  <c:v>29.49653942831781</c:v>
                </c:pt>
                <c:pt idx="25">
                  <c:v>27.526528133899845</c:v>
                </c:pt>
                <c:pt idx="26">
                  <c:v>25.754648641044319</c:v>
                </c:pt>
                <c:pt idx="27">
                  <c:v>24.171711668694325</c:v>
                </c:pt>
                <c:pt idx="28">
                  <c:v>22.774898621753362</c:v>
                </c:pt>
                <c:pt idx="29">
                  <c:v>21.557778664640718</c:v>
                </c:pt>
                <c:pt idx="30">
                  <c:v>20.515925607018183</c:v>
                </c:pt>
                <c:pt idx="31">
                  <c:v>19.63725027984654</c:v>
                </c:pt>
                <c:pt idx="32">
                  <c:v>18.901753462046752</c:v>
                </c:pt>
                <c:pt idx="33">
                  <c:v>18.284997695711429</c:v>
                </c:pt>
                <c:pt idx="34">
                  <c:v>17.779085231262496</c:v>
                </c:pt>
                <c:pt idx="35">
                  <c:v>17.360471882175709</c:v>
                </c:pt>
                <c:pt idx="36">
                  <c:v>17.016214954539706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90-466F-AE78-94A156BB226C}"/>
            </c:ext>
          </c:extLst>
        </c:ser>
        <c:ser>
          <c:idx val="2"/>
          <c:order val="1"/>
          <c:tx>
            <c:strRef>
              <c:f>Results!$A$131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Results!$B$131:$AL$131</c:f>
              <c:numCache>
                <c:formatCode>0</c:formatCode>
                <c:ptCount val="37"/>
                <c:pt idx="0">
                  <c:v>75.432688089667295</c:v>
                </c:pt>
                <c:pt idx="1">
                  <c:v>74.15075842965588</c:v>
                </c:pt>
                <c:pt idx="2">
                  <c:v>73.106218540664131</c:v>
                </c:pt>
                <c:pt idx="3">
                  <c:v>72.399019347144062</c:v>
                </c:pt>
                <c:pt idx="4">
                  <c:v>71.766957947409608</c:v>
                </c:pt>
                <c:pt idx="5">
                  <c:v>71.11575623431817</c:v>
                </c:pt>
                <c:pt idx="6">
                  <c:v>70.305380485440836</c:v>
                </c:pt>
                <c:pt idx="7">
                  <c:v>68.881725665701609</c:v>
                </c:pt>
                <c:pt idx="8">
                  <c:v>67.474214982943124</c:v>
                </c:pt>
                <c:pt idx="9">
                  <c:v>65.845877953859969</c:v>
                </c:pt>
                <c:pt idx="10">
                  <c:v>64.268957710429419</c:v>
                </c:pt>
                <c:pt idx="11">
                  <c:v>62.737395144445685</c:v>
                </c:pt>
                <c:pt idx="12">
                  <c:v>61.211031921716184</c:v>
                </c:pt>
                <c:pt idx="13">
                  <c:v>59.693994328691169</c:v>
                </c:pt>
                <c:pt idx="14">
                  <c:v>58.268183828575921</c:v>
                </c:pt>
                <c:pt idx="15">
                  <c:v>56.90747531676184</c:v>
                </c:pt>
                <c:pt idx="16">
                  <c:v>55.662572735131342</c:v>
                </c:pt>
                <c:pt idx="17">
                  <c:v>54.545877447035053</c:v>
                </c:pt>
                <c:pt idx="18">
                  <c:v>53.54398162458439</c:v>
                </c:pt>
                <c:pt idx="19">
                  <c:v>52.635019444400655</c:v>
                </c:pt>
                <c:pt idx="20">
                  <c:v>51.824436097562675</c:v>
                </c:pt>
                <c:pt idx="21">
                  <c:v>51.078314165131076</c:v>
                </c:pt>
                <c:pt idx="22">
                  <c:v>47.545870489803796</c:v>
                </c:pt>
                <c:pt idx="23">
                  <c:v>44.262148385647009</c:v>
                </c:pt>
                <c:pt idx="24">
                  <c:v>41.288889286817955</c:v>
                </c:pt>
                <c:pt idx="25">
                  <c:v>38.564729304441876</c:v>
                </c:pt>
                <c:pt idx="26">
                  <c:v>36.006395977206431</c:v>
                </c:pt>
                <c:pt idx="27">
                  <c:v>33.637551010792713</c:v>
                </c:pt>
                <c:pt idx="28">
                  <c:v>31.43891889412966</c:v>
                </c:pt>
                <c:pt idx="29">
                  <c:v>29.393330372059069</c:v>
                </c:pt>
                <c:pt idx="30">
                  <c:v>27.490898274219752</c:v>
                </c:pt>
                <c:pt idx="31">
                  <c:v>25.763125549883661</c:v>
                </c:pt>
                <c:pt idx="32">
                  <c:v>24.19327289682035</c:v>
                </c:pt>
                <c:pt idx="33">
                  <c:v>22.784610672233406</c:v>
                </c:pt>
                <c:pt idx="34">
                  <c:v>21.535558558162347</c:v>
                </c:pt>
                <c:pt idx="35">
                  <c:v>20.452925351140802</c:v>
                </c:pt>
                <c:pt idx="36">
                  <c:v>19.531791260821009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90-466F-AE78-94A156BB226C}"/>
            </c:ext>
          </c:extLst>
        </c:ser>
        <c:ser>
          <c:idx val="0"/>
          <c:order val="2"/>
          <c:tx>
            <c:strRef>
              <c:f>Results!$A$132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Results!$B$132:$AL$132</c:f>
              <c:numCache>
                <c:formatCode>0</c:formatCode>
                <c:ptCount val="37"/>
                <c:pt idx="0">
                  <c:v>75.432688089667295</c:v>
                </c:pt>
                <c:pt idx="1">
                  <c:v>74.15075842965588</c:v>
                </c:pt>
                <c:pt idx="2">
                  <c:v>73.106218540664131</c:v>
                </c:pt>
                <c:pt idx="3">
                  <c:v>72.399019347144062</c:v>
                </c:pt>
                <c:pt idx="4">
                  <c:v>71.766957947409608</c:v>
                </c:pt>
                <c:pt idx="5">
                  <c:v>71.11575623431817</c:v>
                </c:pt>
                <c:pt idx="6">
                  <c:v>70.305380485440836</c:v>
                </c:pt>
                <c:pt idx="7">
                  <c:v>68.881725665701609</c:v>
                </c:pt>
                <c:pt idx="8">
                  <c:v>67.474214982943124</c:v>
                </c:pt>
                <c:pt idx="9">
                  <c:v>65.845877953859969</c:v>
                </c:pt>
                <c:pt idx="10">
                  <c:v>64.225552710740871</c:v>
                </c:pt>
                <c:pt idx="11">
                  <c:v>62.612162328154938</c:v>
                </c:pt>
                <c:pt idx="12">
                  <c:v>60.933762043678129</c:v>
                </c:pt>
                <c:pt idx="13">
                  <c:v>59.164074278986739</c:v>
                </c:pt>
                <c:pt idx="14">
                  <c:v>57.264751158003058</c:v>
                </c:pt>
                <c:pt idx="15">
                  <c:v>55.216792288015199</c:v>
                </c:pt>
                <c:pt idx="16">
                  <c:v>52.889893871027397</c:v>
                </c:pt>
                <c:pt idx="17">
                  <c:v>50.366699799620648</c:v>
                </c:pt>
                <c:pt idx="18">
                  <c:v>47.662654257746119</c:v>
                </c:pt>
                <c:pt idx="19">
                  <c:v>45.018830180368525</c:v>
                </c:pt>
                <c:pt idx="20">
                  <c:v>42.355180216533448</c:v>
                </c:pt>
                <c:pt idx="21">
                  <c:v>39.831279567676468</c:v>
                </c:pt>
                <c:pt idx="22">
                  <c:v>37.452730463328969</c:v>
                </c:pt>
                <c:pt idx="23">
                  <c:v>35.29717114898633</c:v>
                </c:pt>
                <c:pt idx="24">
                  <c:v>33.361984011816894</c:v>
                </c:pt>
                <c:pt idx="25">
                  <c:v>31.634887271117108</c:v>
                </c:pt>
                <c:pt idx="26">
                  <c:v>30.095950903359306</c:v>
                </c:pt>
                <c:pt idx="27">
                  <c:v>28.733001003079522</c:v>
                </c:pt>
                <c:pt idx="28">
                  <c:v>27.536897460879441</c:v>
                </c:pt>
                <c:pt idx="29">
                  <c:v>26.499107095937987</c:v>
                </c:pt>
                <c:pt idx="30">
                  <c:v>25.613163122276283</c:v>
                </c:pt>
                <c:pt idx="31">
                  <c:v>24.867947100827269</c:v>
                </c:pt>
                <c:pt idx="32">
                  <c:v>24.24261802405006</c:v>
                </c:pt>
                <c:pt idx="33">
                  <c:v>23.714278180338766</c:v>
                </c:pt>
                <c:pt idx="34">
                  <c:v>23.278058286031865</c:v>
                </c:pt>
                <c:pt idx="35">
                  <c:v>22.914601026940097</c:v>
                </c:pt>
                <c:pt idx="36">
                  <c:v>22.615891222737066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90-466F-AE78-94A156BB226C}"/>
            </c:ext>
          </c:extLst>
        </c:ser>
        <c:ser>
          <c:idx val="3"/>
          <c:order val="3"/>
          <c:tx>
            <c:strRef>
              <c:f>Results!$A$133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Results!$B$133:$AL$133</c:f>
              <c:numCache>
                <c:formatCode>0</c:formatCode>
                <c:ptCount val="37"/>
                <c:pt idx="0">
                  <c:v>75.432688089667295</c:v>
                </c:pt>
                <c:pt idx="1">
                  <c:v>74.15075842965588</c:v>
                </c:pt>
                <c:pt idx="2">
                  <c:v>73.106218540664131</c:v>
                </c:pt>
                <c:pt idx="3">
                  <c:v>72.399019347144062</c:v>
                </c:pt>
                <c:pt idx="4">
                  <c:v>71.766957947409608</c:v>
                </c:pt>
                <c:pt idx="5">
                  <c:v>71.11575623431817</c:v>
                </c:pt>
                <c:pt idx="6">
                  <c:v>70.305380485440836</c:v>
                </c:pt>
                <c:pt idx="7">
                  <c:v>68.881725665701609</c:v>
                </c:pt>
                <c:pt idx="8">
                  <c:v>67.474214982943124</c:v>
                </c:pt>
                <c:pt idx="9">
                  <c:v>65.845877953859969</c:v>
                </c:pt>
                <c:pt idx="10">
                  <c:v>61.113602232029699</c:v>
                </c:pt>
                <c:pt idx="11">
                  <c:v>56.631024967915266</c:v>
                </c:pt>
                <c:pt idx="12">
                  <c:v>52.460068818604036</c:v>
                </c:pt>
                <c:pt idx="13">
                  <c:v>48.550249539835811</c:v>
                </c:pt>
                <c:pt idx="14">
                  <c:v>44.829043652110244</c:v>
                </c:pt>
                <c:pt idx="15">
                  <c:v>41.349608962062895</c:v>
                </c:pt>
                <c:pt idx="16">
                  <c:v>38.106993114921735</c:v>
                </c:pt>
                <c:pt idx="17">
                  <c:v>35.097022962115602</c:v>
                </c:pt>
                <c:pt idx="18">
                  <c:v>32.305997654725495</c:v>
                </c:pt>
                <c:pt idx="19">
                  <c:v>29.781076875196675</c:v>
                </c:pt>
                <c:pt idx="20">
                  <c:v>27.519226658590938</c:v>
                </c:pt>
                <c:pt idx="21">
                  <c:v>25.529858670748627</c:v>
                </c:pt>
                <c:pt idx="22">
                  <c:v>23.797199587644755</c:v>
                </c:pt>
                <c:pt idx="23">
                  <c:v>22.31688693472465</c:v>
                </c:pt>
                <c:pt idx="24">
                  <c:v>21.088479304549605</c:v>
                </c:pt>
                <c:pt idx="25">
                  <c:v>20.069441175850425</c:v>
                </c:pt>
                <c:pt idx="26">
                  <c:v>19.234315377278783</c:v>
                </c:pt>
                <c:pt idx="27">
                  <c:v>18.547132783065717</c:v>
                </c:pt>
                <c:pt idx="28">
                  <c:v>18.000245632635</c:v>
                </c:pt>
                <c:pt idx="29">
                  <c:v>17.565944884763788</c:v>
                </c:pt>
                <c:pt idx="30">
                  <c:v>17.223099454819472</c:v>
                </c:pt>
                <c:pt idx="31">
                  <c:v>16.947233866545346</c:v>
                </c:pt>
                <c:pt idx="32">
                  <c:v>16.727016054175316</c:v>
                </c:pt>
                <c:pt idx="33">
                  <c:v>16.548445961122749</c:v>
                </c:pt>
                <c:pt idx="34">
                  <c:v>16.414379066816988</c:v>
                </c:pt>
                <c:pt idx="35">
                  <c:v>16.299355061985406</c:v>
                </c:pt>
                <c:pt idx="36">
                  <c:v>16.20257769076861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90-466F-AE78-94A156BB226C}"/>
            </c:ext>
          </c:extLst>
        </c:ser>
        <c:ser>
          <c:idx val="4"/>
          <c:order val="4"/>
          <c:tx>
            <c:strRef>
              <c:f>Results!$A$134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Results!$B$134:$AL$134</c:f>
              <c:numCache>
                <c:formatCode>0</c:formatCode>
                <c:ptCount val="37"/>
                <c:pt idx="0">
                  <c:v>75.432688089667295</c:v>
                </c:pt>
                <c:pt idx="1">
                  <c:v>74.15075842965588</c:v>
                </c:pt>
                <c:pt idx="2">
                  <c:v>73.106218540664131</c:v>
                </c:pt>
                <c:pt idx="3">
                  <c:v>72.399019347144062</c:v>
                </c:pt>
                <c:pt idx="4">
                  <c:v>71.766957947409608</c:v>
                </c:pt>
                <c:pt idx="5">
                  <c:v>71.11575623431817</c:v>
                </c:pt>
                <c:pt idx="6">
                  <c:v>70.305380485440836</c:v>
                </c:pt>
                <c:pt idx="7">
                  <c:v>68.881725665701609</c:v>
                </c:pt>
                <c:pt idx="8">
                  <c:v>67.474214982943124</c:v>
                </c:pt>
                <c:pt idx="9">
                  <c:v>65.845877953859969</c:v>
                </c:pt>
                <c:pt idx="10">
                  <c:v>63.928538554554336</c:v>
                </c:pt>
                <c:pt idx="11">
                  <c:v>61.931635731913005</c:v>
                </c:pt>
                <c:pt idx="12">
                  <c:v>59.738871500671529</c:v>
                </c:pt>
                <c:pt idx="13">
                  <c:v>57.389511583728222</c:v>
                </c:pt>
                <c:pt idx="14">
                  <c:v>54.899071295540807</c:v>
                </c:pt>
                <c:pt idx="15">
                  <c:v>52.306086141796854</c:v>
                </c:pt>
                <c:pt idx="16">
                  <c:v>49.651908550075696</c:v>
                </c:pt>
                <c:pt idx="17">
                  <c:v>46.903488609920103</c:v>
                </c:pt>
                <c:pt idx="18">
                  <c:v>44.117432680567028</c:v>
                </c:pt>
                <c:pt idx="19">
                  <c:v>41.289085250898275</c:v>
                </c:pt>
                <c:pt idx="20">
                  <c:v>38.477014933394514</c:v>
                </c:pt>
                <c:pt idx="21">
                  <c:v>35.64479728618106</c:v>
                </c:pt>
                <c:pt idx="22">
                  <c:v>33.079345890679932</c:v>
                </c:pt>
                <c:pt idx="23">
                  <c:v>30.759119839116618</c:v>
                </c:pt>
                <c:pt idx="24">
                  <c:v>28.681790372711273</c:v>
                </c:pt>
                <c:pt idx="25">
                  <c:v>26.825431051259706</c:v>
                </c:pt>
                <c:pt idx="26">
                  <c:v>25.172198220467934</c:v>
                </c:pt>
                <c:pt idx="27">
                  <c:v>23.70413001877537</c:v>
                </c:pt>
                <c:pt idx="28">
                  <c:v>22.413378641467173</c:v>
                </c:pt>
                <c:pt idx="29">
                  <c:v>21.288780144572424</c:v>
                </c:pt>
                <c:pt idx="30">
                  <c:v>20.325223408592876</c:v>
                </c:pt>
                <c:pt idx="31">
                  <c:v>19.508062047368146</c:v>
                </c:pt>
                <c:pt idx="32">
                  <c:v>18.818201135584552</c:v>
                </c:pt>
                <c:pt idx="33">
                  <c:v>18.23376619279377</c:v>
                </c:pt>
                <c:pt idx="34">
                  <c:v>17.750429512323542</c:v>
                </c:pt>
                <c:pt idx="35">
                  <c:v>17.347490533135975</c:v>
                </c:pt>
                <c:pt idx="36">
                  <c:v>17.013593472514938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90-466F-AE78-94A156BB226C}"/>
            </c:ext>
          </c:extLst>
        </c:ser>
        <c:ser>
          <c:idx val="5"/>
          <c:order val="5"/>
          <c:tx>
            <c:strRef>
              <c:f>Results!$A$135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Results!$B$135:$AL$135</c:f>
              <c:numCache>
                <c:formatCode>0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90-466F-AE78-94A156BB226C}"/>
            </c:ext>
          </c:extLst>
        </c:ser>
        <c:ser>
          <c:idx val="6"/>
          <c:order val="6"/>
          <c:tx>
            <c:strRef>
              <c:f>Results!$A$136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Results!$B$136:$AL$136</c:f>
              <c:numCache>
                <c:formatCode>0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90-466F-AE78-94A156BB226C}"/>
            </c:ext>
          </c:extLst>
        </c:ser>
        <c:ser>
          <c:idx val="7"/>
          <c:order val="7"/>
          <c:tx>
            <c:strRef>
              <c:f>Results!$A$137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Results!$B$137:$AL$137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390-466F-AE78-94A156BB2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CO2 Emissions [MT]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Results!$A$141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Results!$B$141:$AL$141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96.723238635788277</c:v>
                </c:pt>
                <c:pt idx="11">
                  <c:v>93.277183241503238</c:v>
                </c:pt>
                <c:pt idx="12">
                  <c:v>89.681438321812294</c:v>
                </c:pt>
                <c:pt idx="13">
                  <c:v>85.71646726030437</c:v>
                </c:pt>
                <c:pt idx="14">
                  <c:v>81.474673810091033</c:v>
                </c:pt>
                <c:pt idx="15">
                  <c:v>76.573079916094628</c:v>
                </c:pt>
                <c:pt idx="16">
                  <c:v>71.212206621313499</c:v>
                </c:pt>
                <c:pt idx="17">
                  <c:v>65.461445977839716</c:v>
                </c:pt>
                <c:pt idx="18">
                  <c:v>59.295401020909743</c:v>
                </c:pt>
                <c:pt idx="19">
                  <c:v>53.042056018124832</c:v>
                </c:pt>
                <c:pt idx="20">
                  <c:v>47.049598342622609</c:v>
                </c:pt>
                <c:pt idx="21">
                  <c:v>41.372154118676448</c:v>
                </c:pt>
                <c:pt idx="22">
                  <c:v>36.167953030550912</c:v>
                </c:pt>
                <c:pt idx="23">
                  <c:v>31.384634148523038</c:v>
                </c:pt>
                <c:pt idx="24">
                  <c:v>27.04159282557525</c:v>
                </c:pt>
                <c:pt idx="25">
                  <c:v>23.110864947804814</c:v>
                </c:pt>
                <c:pt idx="26">
                  <c:v>19.563801645867297</c:v>
                </c:pt>
                <c:pt idx="27">
                  <c:v>16.387564603140913</c:v>
                </c:pt>
                <c:pt idx="28">
                  <c:v>13.582822714113966</c:v>
                </c:pt>
                <c:pt idx="29">
                  <c:v>11.142101913323803</c:v>
                </c:pt>
                <c:pt idx="30">
                  <c:v>9.060285869414729</c:v>
                </c:pt>
                <c:pt idx="31">
                  <c:v>7.3143415416639099</c:v>
                </c:pt>
                <c:pt idx="32">
                  <c:v>5.8634648962612079</c:v>
                </c:pt>
                <c:pt idx="33">
                  <c:v>4.6582898604819807</c:v>
                </c:pt>
                <c:pt idx="34">
                  <c:v>3.6836407515217697</c:v>
                </c:pt>
                <c:pt idx="35">
                  <c:v>2.8913869332461388</c:v>
                </c:pt>
                <c:pt idx="36">
                  <c:v>2.2549758489028355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5-4DD8-9056-76E263E4DA39}"/>
            </c:ext>
          </c:extLst>
        </c:ser>
        <c:ser>
          <c:idx val="2"/>
          <c:order val="1"/>
          <c:tx>
            <c:strRef>
              <c:f>Results!$A$142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Results!$B$142:$AL$142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96.819729080627894</c:v>
                </c:pt>
                <c:pt idx="11">
                  <c:v>93.54765574304092</c:v>
                </c:pt>
                <c:pt idx="12">
                  <c:v>90.55526538669298</c:v>
                </c:pt>
                <c:pt idx="13">
                  <c:v>87.670592003199062</c:v>
                </c:pt>
                <c:pt idx="14">
                  <c:v>84.944520449039942</c:v>
                </c:pt>
                <c:pt idx="15">
                  <c:v>82.367711660016141</c:v>
                </c:pt>
                <c:pt idx="16">
                  <c:v>80.078011864253497</c:v>
                </c:pt>
                <c:pt idx="17">
                  <c:v>77.950174209780869</c:v>
                </c:pt>
                <c:pt idx="18">
                  <c:v>76.01429149241325</c:v>
                </c:pt>
                <c:pt idx="19">
                  <c:v>74.306003566108927</c:v>
                </c:pt>
                <c:pt idx="20">
                  <c:v>72.923585654887091</c:v>
                </c:pt>
                <c:pt idx="21">
                  <c:v>71.637575302277213</c:v>
                </c:pt>
                <c:pt idx="22">
                  <c:v>64.598700418464531</c:v>
                </c:pt>
                <c:pt idx="23">
                  <c:v>58.019293180277032</c:v>
                </c:pt>
                <c:pt idx="24">
                  <c:v>52.047009740876398</c:v>
                </c:pt>
                <c:pt idx="25">
                  <c:v>46.551303810718139</c:v>
                </c:pt>
                <c:pt idx="26">
                  <c:v>41.359941623190352</c:v>
                </c:pt>
                <c:pt idx="27">
                  <c:v>36.529804739694683</c:v>
                </c:pt>
                <c:pt idx="28">
                  <c:v>32.031170652940737</c:v>
                </c:pt>
                <c:pt idx="29">
                  <c:v>27.835334368444769</c:v>
                </c:pt>
                <c:pt idx="30">
                  <c:v>23.929170394393104</c:v>
                </c:pt>
                <c:pt idx="31">
                  <c:v>20.380757467125591</c:v>
                </c:pt>
                <c:pt idx="32">
                  <c:v>17.155796194565035</c:v>
                </c:pt>
                <c:pt idx="33">
                  <c:v>14.263348329343938</c:v>
                </c:pt>
                <c:pt idx="34">
                  <c:v>11.705137928725081</c:v>
                </c:pt>
                <c:pt idx="35">
                  <c:v>9.4964809442915978</c:v>
                </c:pt>
                <c:pt idx="36">
                  <c:v>7.6287756962658309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5-4DD8-9056-76E263E4DA39}"/>
            </c:ext>
          </c:extLst>
        </c:ser>
        <c:ser>
          <c:idx val="0"/>
          <c:order val="2"/>
          <c:tx>
            <c:strRef>
              <c:f>Results!$A$143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Results!$B$143:$AL$143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96.819729080627894</c:v>
                </c:pt>
                <c:pt idx="11">
                  <c:v>93.671714910123853</c:v>
                </c:pt>
                <c:pt idx="12">
                  <c:v>89.497442835907464</c:v>
                </c:pt>
                <c:pt idx="13">
                  <c:v>85.007705773798833</c:v>
                </c:pt>
                <c:pt idx="14">
                  <c:v>80.43559505027423</c:v>
                </c:pt>
                <c:pt idx="15">
                  <c:v>75.722640885829165</c:v>
                </c:pt>
                <c:pt idx="16">
                  <c:v>70.875588418676855</c:v>
                </c:pt>
                <c:pt idx="17">
                  <c:v>66.057251964952613</c:v>
                </c:pt>
                <c:pt idx="18">
                  <c:v>61.015701429980503</c:v>
                </c:pt>
                <c:pt idx="19">
                  <c:v>56.285879875295187</c:v>
                </c:pt>
                <c:pt idx="20">
                  <c:v>51.479463593391394</c:v>
                </c:pt>
                <c:pt idx="21">
                  <c:v>46.894842420981526</c:v>
                </c:pt>
                <c:pt idx="22">
                  <c:v>42.534343438809699</c:v>
                </c:pt>
                <c:pt idx="23">
                  <c:v>38.565041653685824</c:v>
                </c:pt>
                <c:pt idx="24">
                  <c:v>34.99366196242557</c:v>
                </c:pt>
                <c:pt idx="25">
                  <c:v>31.796723555882949</c:v>
                </c:pt>
                <c:pt idx="26">
                  <c:v>28.935298586477934</c:v>
                </c:pt>
                <c:pt idx="27">
                  <c:v>26.388461181343381</c:v>
                </c:pt>
                <c:pt idx="28">
                  <c:v>24.145354947022707</c:v>
                </c:pt>
                <c:pt idx="29">
                  <c:v>22.194986795107788</c:v>
                </c:pt>
                <c:pt idx="30">
                  <c:v>20.531929354611371</c:v>
                </c:pt>
                <c:pt idx="31">
                  <c:v>19.137385600714623</c:v>
                </c:pt>
                <c:pt idx="32">
                  <c:v>17.970868743900873</c:v>
                </c:pt>
                <c:pt idx="33">
                  <c:v>16.987789219241051</c:v>
                </c:pt>
                <c:pt idx="34">
                  <c:v>16.18477270319384</c:v>
                </c:pt>
                <c:pt idx="35">
                  <c:v>15.52334932890378</c:v>
                </c:pt>
                <c:pt idx="36">
                  <c:v>14.990108809512089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5-4DD8-9056-76E263E4DA39}"/>
            </c:ext>
          </c:extLst>
        </c:ser>
        <c:ser>
          <c:idx val="3"/>
          <c:order val="3"/>
          <c:tx>
            <c:strRef>
              <c:f>Results!$A$144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Results!$B$144:$AL$144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90.304567928213785</c:v>
                </c:pt>
                <c:pt idx="11">
                  <c:v>80.941430984730317</c:v>
                </c:pt>
                <c:pt idx="12">
                  <c:v>72.315652273169164</c:v>
                </c:pt>
                <c:pt idx="13">
                  <c:v>64.315913394510119</c:v>
                </c:pt>
                <c:pt idx="14">
                  <c:v>56.768547583963858</c:v>
                </c:pt>
                <c:pt idx="15">
                  <c:v>49.741171401968046</c:v>
                </c:pt>
                <c:pt idx="16">
                  <c:v>43.216364228071598</c:v>
                </c:pt>
                <c:pt idx="17">
                  <c:v>37.19628213893251</c:v>
                </c:pt>
                <c:pt idx="18">
                  <c:v>31.637703141079157</c:v>
                </c:pt>
                <c:pt idx="19">
                  <c:v>26.628156218091043</c:v>
                </c:pt>
                <c:pt idx="20">
                  <c:v>22.154462092930373</c:v>
                </c:pt>
                <c:pt idx="21">
                  <c:v>18.224793677294208</c:v>
                </c:pt>
                <c:pt idx="22">
                  <c:v>14.809602563730246</c:v>
                </c:pt>
                <c:pt idx="23">
                  <c:v>11.895585863340973</c:v>
                </c:pt>
                <c:pt idx="24">
                  <c:v>9.4872100182799279</c:v>
                </c:pt>
                <c:pt idx="25">
                  <c:v>7.4981948124531987</c:v>
                </c:pt>
                <c:pt idx="26">
                  <c:v>5.880068525576637</c:v>
                </c:pt>
                <c:pt idx="27">
                  <c:v>4.560751717960521</c:v>
                </c:pt>
                <c:pt idx="28">
                  <c:v>3.5276486463540411</c:v>
                </c:pt>
                <c:pt idx="29">
                  <c:v>2.7249572609330839</c:v>
                </c:pt>
                <c:pt idx="30">
                  <c:v>2.1095690093539918</c:v>
                </c:pt>
                <c:pt idx="31">
                  <c:v>1.6300013527308348</c:v>
                </c:pt>
                <c:pt idx="32">
                  <c:v>1.2636353070604314</c:v>
                </c:pt>
                <c:pt idx="33">
                  <c:v>0.98282920145102137</c:v>
                </c:pt>
                <c:pt idx="34">
                  <c:v>0.79410662099299745</c:v>
                </c:pt>
                <c:pt idx="35">
                  <c:v>0.64455128499873027</c:v>
                </c:pt>
                <c:pt idx="36">
                  <c:v>0.53249815372293929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5-4DD8-9056-76E263E4DA39}"/>
            </c:ext>
          </c:extLst>
        </c:ser>
        <c:ser>
          <c:idx val="4"/>
          <c:order val="4"/>
          <c:tx>
            <c:strRef>
              <c:f>Results!$A$145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Results!$B$145:$AL$145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96.238312226268974</c:v>
                </c:pt>
                <c:pt idx="11">
                  <c:v>91.819869628195562</c:v>
                </c:pt>
                <c:pt idx="12">
                  <c:v>87.013537873000288</c:v>
                </c:pt>
                <c:pt idx="13">
                  <c:v>81.859860535193249</c:v>
                </c:pt>
                <c:pt idx="14">
                  <c:v>76.674797731120648</c:v>
                </c:pt>
                <c:pt idx="15">
                  <c:v>71.207680890448032</c:v>
                </c:pt>
                <c:pt idx="16">
                  <c:v>65.840817132276499</c:v>
                </c:pt>
                <c:pt idx="17">
                  <c:v>60.425221610404876</c:v>
                </c:pt>
                <c:pt idx="18">
                  <c:v>55.00763263878877</c:v>
                </c:pt>
                <c:pt idx="19">
                  <c:v>49.523231165328653</c:v>
                </c:pt>
                <c:pt idx="20">
                  <c:v>44.176338141025084</c:v>
                </c:pt>
                <c:pt idx="21">
                  <c:v>38.723921654826491</c:v>
                </c:pt>
                <c:pt idx="22">
                  <c:v>33.759653024638354</c:v>
                </c:pt>
                <c:pt idx="23">
                  <c:v>29.24021183162823</c:v>
                </c:pt>
                <c:pt idx="24">
                  <c:v>25.178238406949436</c:v>
                </c:pt>
                <c:pt idx="25">
                  <c:v>21.531381342100325</c:v>
                </c:pt>
                <c:pt idx="26">
                  <c:v>18.268407811038195</c:v>
                </c:pt>
                <c:pt idx="27">
                  <c:v>15.360127272122147</c:v>
                </c:pt>
                <c:pt idx="28">
                  <c:v>12.79807096548301</c:v>
                </c:pt>
                <c:pt idx="29">
                  <c:v>10.5659541161241</c:v>
                </c:pt>
                <c:pt idx="30">
                  <c:v>8.6583602441015692</c:v>
                </c:pt>
                <c:pt idx="31">
                  <c:v>7.0473084912479349</c:v>
                </c:pt>
                <c:pt idx="32">
                  <c:v>5.6950971751703676</c:v>
                </c:pt>
                <c:pt idx="33">
                  <c:v>4.5587473627291244</c:v>
                </c:pt>
                <c:pt idx="34">
                  <c:v>3.6317658039389213</c:v>
                </c:pt>
                <c:pt idx="35">
                  <c:v>2.8722736434717375</c:v>
                </c:pt>
                <c:pt idx="36">
                  <c:v>2.2569665530506895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5-4DD8-9056-76E263E4DA39}"/>
            </c:ext>
          </c:extLst>
        </c:ser>
        <c:ser>
          <c:idx val="5"/>
          <c:order val="5"/>
          <c:tx>
            <c:strRef>
              <c:f>Results!$A$146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Results!$B$146:$AL$146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65-4DD8-9056-76E263E4DA39}"/>
            </c:ext>
          </c:extLst>
        </c:ser>
        <c:ser>
          <c:idx val="6"/>
          <c:order val="6"/>
          <c:tx>
            <c:strRef>
              <c:f>Results!$A$147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Results!$B$147:$AL$147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65-4DD8-9056-76E263E4DA39}"/>
            </c:ext>
          </c:extLst>
        </c:ser>
        <c:ser>
          <c:idx val="7"/>
          <c:order val="7"/>
          <c:tx>
            <c:strRef>
              <c:f>Results!$A$148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Results!$B$148:$AL$148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165-4DD8-9056-76E263E4D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CO2 Emissions Intensity [gCO2/km]</a:t>
            </a:r>
            <a:r>
              <a:rPr lang="de-DE" sz="1400" b="0" i="0" u="none" strike="noStrike" baseline="0"/>
              <a:t> 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Results!$A$153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Results!$B$153:$AL$153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96.723238635788277</c:v>
                </c:pt>
                <c:pt idx="11">
                  <c:v>93.277183241503238</c:v>
                </c:pt>
                <c:pt idx="12">
                  <c:v>89.681438321812294</c:v>
                </c:pt>
                <c:pt idx="13">
                  <c:v>85.71646726030437</c:v>
                </c:pt>
                <c:pt idx="14">
                  <c:v>81.474673810091033</c:v>
                </c:pt>
                <c:pt idx="15">
                  <c:v>76.573079916094628</c:v>
                </c:pt>
                <c:pt idx="16">
                  <c:v>71.212206621313499</c:v>
                </c:pt>
                <c:pt idx="17">
                  <c:v>65.461445977839716</c:v>
                </c:pt>
                <c:pt idx="18">
                  <c:v>59.295401020909743</c:v>
                </c:pt>
                <c:pt idx="19">
                  <c:v>53.042056018124832</c:v>
                </c:pt>
                <c:pt idx="20">
                  <c:v>47.049598342622609</c:v>
                </c:pt>
                <c:pt idx="21">
                  <c:v>41.372154118676448</c:v>
                </c:pt>
                <c:pt idx="22">
                  <c:v>36.167953030550912</c:v>
                </c:pt>
                <c:pt idx="23">
                  <c:v>31.384634148523038</c:v>
                </c:pt>
                <c:pt idx="24">
                  <c:v>27.04159282557525</c:v>
                </c:pt>
                <c:pt idx="25">
                  <c:v>23.110864947804814</c:v>
                </c:pt>
                <c:pt idx="26">
                  <c:v>19.563801645867297</c:v>
                </c:pt>
                <c:pt idx="27">
                  <c:v>16.387564603140913</c:v>
                </c:pt>
                <c:pt idx="28">
                  <c:v>13.582822714113966</c:v>
                </c:pt>
                <c:pt idx="29">
                  <c:v>11.142101913323803</c:v>
                </c:pt>
                <c:pt idx="30">
                  <c:v>9.060285869414729</c:v>
                </c:pt>
                <c:pt idx="31">
                  <c:v>7.3143415416639099</c:v>
                </c:pt>
                <c:pt idx="32">
                  <c:v>5.8634648962612079</c:v>
                </c:pt>
                <c:pt idx="33">
                  <c:v>4.6582898604819807</c:v>
                </c:pt>
                <c:pt idx="34">
                  <c:v>3.6836407515217697</c:v>
                </c:pt>
                <c:pt idx="35">
                  <c:v>2.8913869332461388</c:v>
                </c:pt>
                <c:pt idx="36">
                  <c:v>2.2549758489028355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A8-4CD9-9B9E-EA2AC568F85C}"/>
            </c:ext>
          </c:extLst>
        </c:ser>
        <c:ser>
          <c:idx val="2"/>
          <c:order val="1"/>
          <c:tx>
            <c:strRef>
              <c:f>Results!$A$154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Results!$B$154:$AL$154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96.819729080627894</c:v>
                </c:pt>
                <c:pt idx="11">
                  <c:v>93.54765574304092</c:v>
                </c:pt>
                <c:pt idx="12">
                  <c:v>90.55526538669298</c:v>
                </c:pt>
                <c:pt idx="13">
                  <c:v>87.670592003199062</c:v>
                </c:pt>
                <c:pt idx="14">
                  <c:v>84.944520449039942</c:v>
                </c:pt>
                <c:pt idx="15">
                  <c:v>82.367711660016141</c:v>
                </c:pt>
                <c:pt idx="16">
                  <c:v>80.078011864253497</c:v>
                </c:pt>
                <c:pt idx="17">
                  <c:v>77.950174209780869</c:v>
                </c:pt>
                <c:pt idx="18">
                  <c:v>76.01429149241325</c:v>
                </c:pt>
                <c:pt idx="19">
                  <c:v>74.306003566108927</c:v>
                </c:pt>
                <c:pt idx="20">
                  <c:v>72.923585654887091</c:v>
                </c:pt>
                <c:pt idx="21">
                  <c:v>71.637575302277213</c:v>
                </c:pt>
                <c:pt idx="22">
                  <c:v>64.598700418464531</c:v>
                </c:pt>
                <c:pt idx="23">
                  <c:v>58.019293180277032</c:v>
                </c:pt>
                <c:pt idx="24">
                  <c:v>52.047009740876398</c:v>
                </c:pt>
                <c:pt idx="25">
                  <c:v>46.551303810718139</c:v>
                </c:pt>
                <c:pt idx="26">
                  <c:v>41.359941623190352</c:v>
                </c:pt>
                <c:pt idx="27">
                  <c:v>36.529804739694683</c:v>
                </c:pt>
                <c:pt idx="28">
                  <c:v>32.031170652940737</c:v>
                </c:pt>
                <c:pt idx="29">
                  <c:v>27.835334368444769</c:v>
                </c:pt>
                <c:pt idx="30">
                  <c:v>23.929170394393104</c:v>
                </c:pt>
                <c:pt idx="31">
                  <c:v>20.380757467125591</c:v>
                </c:pt>
                <c:pt idx="32">
                  <c:v>17.155796194565035</c:v>
                </c:pt>
                <c:pt idx="33">
                  <c:v>14.263348329343938</c:v>
                </c:pt>
                <c:pt idx="34">
                  <c:v>11.705137928725081</c:v>
                </c:pt>
                <c:pt idx="35">
                  <c:v>9.4964809442915978</c:v>
                </c:pt>
                <c:pt idx="36">
                  <c:v>7.6287756962658309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A8-4CD9-9B9E-EA2AC568F85C}"/>
            </c:ext>
          </c:extLst>
        </c:ser>
        <c:ser>
          <c:idx val="0"/>
          <c:order val="2"/>
          <c:tx>
            <c:strRef>
              <c:f>Results!$A$155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Results!$B$155:$AL$155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96.819729080627894</c:v>
                </c:pt>
                <c:pt idx="11">
                  <c:v>93.671714910123853</c:v>
                </c:pt>
                <c:pt idx="12">
                  <c:v>89.497442835907464</c:v>
                </c:pt>
                <c:pt idx="13">
                  <c:v>85.007705773798833</c:v>
                </c:pt>
                <c:pt idx="14">
                  <c:v>80.43559505027423</c:v>
                </c:pt>
                <c:pt idx="15">
                  <c:v>75.722640885829165</c:v>
                </c:pt>
                <c:pt idx="16">
                  <c:v>70.875588418676855</c:v>
                </c:pt>
                <c:pt idx="17">
                  <c:v>66.057251964952613</c:v>
                </c:pt>
                <c:pt idx="18">
                  <c:v>61.015701429980503</c:v>
                </c:pt>
                <c:pt idx="19">
                  <c:v>56.285879875295187</c:v>
                </c:pt>
                <c:pt idx="20">
                  <c:v>51.479463593391394</c:v>
                </c:pt>
                <c:pt idx="21">
                  <c:v>46.894842420981526</c:v>
                </c:pt>
                <c:pt idx="22">
                  <c:v>42.534343438809699</c:v>
                </c:pt>
                <c:pt idx="23">
                  <c:v>38.565041653685824</c:v>
                </c:pt>
                <c:pt idx="24">
                  <c:v>34.99366196242557</c:v>
                </c:pt>
                <c:pt idx="25">
                  <c:v>31.796723555882949</c:v>
                </c:pt>
                <c:pt idx="26">
                  <c:v>28.935298586477934</c:v>
                </c:pt>
                <c:pt idx="27">
                  <c:v>26.388461181343381</c:v>
                </c:pt>
                <c:pt idx="28">
                  <c:v>24.145354947022707</c:v>
                </c:pt>
                <c:pt idx="29">
                  <c:v>22.194986795107788</c:v>
                </c:pt>
                <c:pt idx="30">
                  <c:v>20.531929354611371</c:v>
                </c:pt>
                <c:pt idx="31">
                  <c:v>19.137385600714623</c:v>
                </c:pt>
                <c:pt idx="32">
                  <c:v>17.970868743900873</c:v>
                </c:pt>
                <c:pt idx="33">
                  <c:v>16.987789219241051</c:v>
                </c:pt>
                <c:pt idx="34">
                  <c:v>16.18477270319384</c:v>
                </c:pt>
                <c:pt idx="35">
                  <c:v>15.52334932890378</c:v>
                </c:pt>
                <c:pt idx="36">
                  <c:v>14.990108809512089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A8-4CD9-9B9E-EA2AC568F85C}"/>
            </c:ext>
          </c:extLst>
        </c:ser>
        <c:ser>
          <c:idx val="3"/>
          <c:order val="3"/>
          <c:tx>
            <c:strRef>
              <c:f>Results!$A$156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Results!$B$156:$AL$156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90.304567928213785</c:v>
                </c:pt>
                <c:pt idx="11">
                  <c:v>80.941430984730317</c:v>
                </c:pt>
                <c:pt idx="12">
                  <c:v>72.315652273169164</c:v>
                </c:pt>
                <c:pt idx="13">
                  <c:v>64.315913394510119</c:v>
                </c:pt>
                <c:pt idx="14">
                  <c:v>56.768547583963858</c:v>
                </c:pt>
                <c:pt idx="15">
                  <c:v>49.741171401968046</c:v>
                </c:pt>
                <c:pt idx="16">
                  <c:v>43.216364228071598</c:v>
                </c:pt>
                <c:pt idx="17">
                  <c:v>37.19628213893251</c:v>
                </c:pt>
                <c:pt idx="18">
                  <c:v>31.637703141079157</c:v>
                </c:pt>
                <c:pt idx="19">
                  <c:v>26.628156218091043</c:v>
                </c:pt>
                <c:pt idx="20">
                  <c:v>22.154462092930373</c:v>
                </c:pt>
                <c:pt idx="21">
                  <c:v>18.224793677294208</c:v>
                </c:pt>
                <c:pt idx="22">
                  <c:v>14.809602563730246</c:v>
                </c:pt>
                <c:pt idx="23">
                  <c:v>11.895585863340973</c:v>
                </c:pt>
                <c:pt idx="24">
                  <c:v>9.4872100182799279</c:v>
                </c:pt>
                <c:pt idx="25">
                  <c:v>7.4981948124531987</c:v>
                </c:pt>
                <c:pt idx="26">
                  <c:v>5.880068525576637</c:v>
                </c:pt>
                <c:pt idx="27">
                  <c:v>4.560751717960521</c:v>
                </c:pt>
                <c:pt idx="28">
                  <c:v>3.5276486463540411</c:v>
                </c:pt>
                <c:pt idx="29">
                  <c:v>2.7249572609330839</c:v>
                </c:pt>
                <c:pt idx="30">
                  <c:v>2.1095690093539918</c:v>
                </c:pt>
                <c:pt idx="31">
                  <c:v>1.6300013527308348</c:v>
                </c:pt>
                <c:pt idx="32">
                  <c:v>1.2636353070604314</c:v>
                </c:pt>
                <c:pt idx="33">
                  <c:v>0.98282920145102137</c:v>
                </c:pt>
                <c:pt idx="34">
                  <c:v>0.79410662099299745</c:v>
                </c:pt>
                <c:pt idx="35">
                  <c:v>0.64455128499873027</c:v>
                </c:pt>
                <c:pt idx="36">
                  <c:v>0.53249815372293929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A8-4CD9-9B9E-EA2AC568F85C}"/>
            </c:ext>
          </c:extLst>
        </c:ser>
        <c:ser>
          <c:idx val="4"/>
          <c:order val="4"/>
          <c:tx>
            <c:strRef>
              <c:f>Results!$A$157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Results!$B$157:$AL$157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96.238312226268974</c:v>
                </c:pt>
                <c:pt idx="11">
                  <c:v>91.819869628195562</c:v>
                </c:pt>
                <c:pt idx="12">
                  <c:v>87.013537873000288</c:v>
                </c:pt>
                <c:pt idx="13">
                  <c:v>81.859860535193249</c:v>
                </c:pt>
                <c:pt idx="14">
                  <c:v>76.674797731120648</c:v>
                </c:pt>
                <c:pt idx="15">
                  <c:v>71.207680890448032</c:v>
                </c:pt>
                <c:pt idx="16">
                  <c:v>65.840817132276499</c:v>
                </c:pt>
                <c:pt idx="17">
                  <c:v>60.425221610404876</c:v>
                </c:pt>
                <c:pt idx="18">
                  <c:v>55.00763263878877</c:v>
                </c:pt>
                <c:pt idx="19">
                  <c:v>49.523231165328653</c:v>
                </c:pt>
                <c:pt idx="20">
                  <c:v>44.176338141025084</c:v>
                </c:pt>
                <c:pt idx="21">
                  <c:v>38.723921654826491</c:v>
                </c:pt>
                <c:pt idx="22">
                  <c:v>33.759653024638354</c:v>
                </c:pt>
                <c:pt idx="23">
                  <c:v>29.24021183162823</c:v>
                </c:pt>
                <c:pt idx="24">
                  <c:v>25.178238406949436</c:v>
                </c:pt>
                <c:pt idx="25">
                  <c:v>21.531381342100325</c:v>
                </c:pt>
                <c:pt idx="26">
                  <c:v>18.268407811038195</c:v>
                </c:pt>
                <c:pt idx="27">
                  <c:v>15.360127272122147</c:v>
                </c:pt>
                <c:pt idx="28">
                  <c:v>12.79807096548301</c:v>
                </c:pt>
                <c:pt idx="29">
                  <c:v>10.5659541161241</c:v>
                </c:pt>
                <c:pt idx="30">
                  <c:v>8.6583602441015692</c:v>
                </c:pt>
                <c:pt idx="31">
                  <c:v>7.0473084912479349</c:v>
                </c:pt>
                <c:pt idx="32">
                  <c:v>5.6950971751703676</c:v>
                </c:pt>
                <c:pt idx="33">
                  <c:v>4.5587473627291244</c:v>
                </c:pt>
                <c:pt idx="34">
                  <c:v>3.6317658039389213</c:v>
                </c:pt>
                <c:pt idx="35">
                  <c:v>2.8722736434717375</c:v>
                </c:pt>
                <c:pt idx="36">
                  <c:v>2.2569665530506895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A8-4CD9-9B9E-EA2AC568F85C}"/>
            </c:ext>
          </c:extLst>
        </c:ser>
        <c:ser>
          <c:idx val="5"/>
          <c:order val="5"/>
          <c:tx>
            <c:strRef>
              <c:f>Results!$A$158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Results!$B$158:$AL$158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A8-4CD9-9B9E-EA2AC568F85C}"/>
            </c:ext>
          </c:extLst>
        </c:ser>
        <c:ser>
          <c:idx val="6"/>
          <c:order val="6"/>
          <c:tx>
            <c:strRef>
              <c:f>Results!$A$159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Results!$B$159:$AL$159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A8-4CD9-9B9E-EA2AC568F85C}"/>
            </c:ext>
          </c:extLst>
        </c:ser>
        <c:ser>
          <c:idx val="7"/>
          <c:order val="7"/>
          <c:tx>
            <c:strRef>
              <c:f>Results!$A$160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Results!$B$160:$AL$160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A8-4CD9-9B9E-EA2AC568F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Car density per 100 habitans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Results!$A$165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Results!$B$165:$AL$165</c:f>
              <c:numCache>
                <c:formatCode>0</c:formatCode>
                <c:ptCount val="37"/>
                <c:pt idx="0">
                  <c:v>547.30495195861056</c:v>
                </c:pt>
                <c:pt idx="1">
                  <c:v>555.63265582655833</c:v>
                </c:pt>
                <c:pt idx="2">
                  <c:v>564.8740822862776</c:v>
                </c:pt>
                <c:pt idx="3">
                  <c:v>573.46687607785191</c:v>
                </c:pt>
                <c:pt idx="4">
                  <c:v>581.68987435328904</c:v>
                </c:pt>
                <c:pt idx="5">
                  <c:v>590.2468711505295</c:v>
                </c:pt>
                <c:pt idx="6">
                  <c:v>597.1677629958117</c:v>
                </c:pt>
                <c:pt idx="7">
                  <c:v>581.0565410199556</c:v>
                </c:pt>
                <c:pt idx="8">
                  <c:v>566.00692288741072</c:v>
                </c:pt>
                <c:pt idx="9">
                  <c:v>556.45798226164084</c:v>
                </c:pt>
                <c:pt idx="10">
                  <c:v>551.27657058388775</c:v>
                </c:pt>
                <c:pt idx="11">
                  <c:v>546.97175412663216</c:v>
                </c:pt>
                <c:pt idx="12">
                  <c:v>543.3300689825079</c:v>
                </c:pt>
                <c:pt idx="13">
                  <c:v>540.30012318305012</c:v>
                </c:pt>
                <c:pt idx="14">
                  <c:v>537.93508253264338</c:v>
                </c:pt>
                <c:pt idx="15">
                  <c:v>536.01893323478691</c:v>
                </c:pt>
                <c:pt idx="16">
                  <c:v>534.49243656072917</c:v>
                </c:pt>
                <c:pt idx="17">
                  <c:v>533.50247597930525</c:v>
                </c:pt>
                <c:pt idx="18">
                  <c:v>532.90048041389514</c:v>
                </c:pt>
                <c:pt idx="19">
                  <c:v>532.6417344173442</c:v>
                </c:pt>
                <c:pt idx="20">
                  <c:v>532.73413402315828</c:v>
                </c:pt>
                <c:pt idx="21">
                  <c:v>533.0775314116778</c:v>
                </c:pt>
                <c:pt idx="22">
                  <c:v>533.66294653855641</c:v>
                </c:pt>
                <c:pt idx="23">
                  <c:v>534.05601133284051</c:v>
                </c:pt>
                <c:pt idx="24">
                  <c:v>534.70342448879023</c:v>
                </c:pt>
                <c:pt idx="25">
                  <c:v>535.41007637349105</c:v>
                </c:pt>
                <c:pt idx="26">
                  <c:v>535.92845528455291</c:v>
                </c:pt>
                <c:pt idx="27">
                  <c:v>536.32590539541752</c:v>
                </c:pt>
                <c:pt idx="28">
                  <c:v>536.70795762503076</c:v>
                </c:pt>
                <c:pt idx="29">
                  <c:v>537.03631436314379</c:v>
                </c:pt>
                <c:pt idx="30">
                  <c:v>537.43271741808326</c:v>
                </c:pt>
                <c:pt idx="31">
                  <c:v>537.87661985710781</c:v>
                </c:pt>
                <c:pt idx="32">
                  <c:v>538.27574525745251</c:v>
                </c:pt>
                <c:pt idx="33">
                  <c:v>538.47307218526726</c:v>
                </c:pt>
                <c:pt idx="34">
                  <c:v>538.67652131066757</c:v>
                </c:pt>
                <c:pt idx="35">
                  <c:v>538.82281350086248</c:v>
                </c:pt>
                <c:pt idx="36">
                  <c:v>538.92087952697705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DE-443C-AE43-0995567B3130}"/>
            </c:ext>
          </c:extLst>
        </c:ser>
        <c:ser>
          <c:idx val="2"/>
          <c:order val="1"/>
          <c:tx>
            <c:strRef>
              <c:f>Results!$A$166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Results!$B$166:$AL$166</c:f>
              <c:numCache>
                <c:formatCode>0</c:formatCode>
                <c:ptCount val="37"/>
                <c:pt idx="0">
                  <c:v>547.30495195861056</c:v>
                </c:pt>
                <c:pt idx="1">
                  <c:v>555.63265582655833</c:v>
                </c:pt>
                <c:pt idx="2">
                  <c:v>564.8740822862776</c:v>
                </c:pt>
                <c:pt idx="3">
                  <c:v>573.46687607785191</c:v>
                </c:pt>
                <c:pt idx="4">
                  <c:v>581.68987435328904</c:v>
                </c:pt>
                <c:pt idx="5">
                  <c:v>590.2468711505295</c:v>
                </c:pt>
                <c:pt idx="6">
                  <c:v>597.1677629958117</c:v>
                </c:pt>
                <c:pt idx="7">
                  <c:v>581.0565410199556</c:v>
                </c:pt>
                <c:pt idx="8">
                  <c:v>566.00692288741072</c:v>
                </c:pt>
                <c:pt idx="9">
                  <c:v>556.45798226164084</c:v>
                </c:pt>
                <c:pt idx="10">
                  <c:v>551.27659522049771</c:v>
                </c:pt>
                <c:pt idx="11">
                  <c:v>546.97175412663216</c:v>
                </c:pt>
                <c:pt idx="12">
                  <c:v>543.33008130081294</c:v>
                </c:pt>
                <c:pt idx="13">
                  <c:v>540.30012318305012</c:v>
                </c:pt>
                <c:pt idx="14">
                  <c:v>537.93509485094842</c:v>
                </c:pt>
                <c:pt idx="15">
                  <c:v>536.01894555309184</c:v>
                </c:pt>
                <c:pt idx="16">
                  <c:v>534.87536338999757</c:v>
                </c:pt>
                <c:pt idx="17">
                  <c:v>533.88159645232804</c:v>
                </c:pt>
                <c:pt idx="18">
                  <c:v>533.26426459719141</c:v>
                </c:pt>
                <c:pt idx="19">
                  <c:v>532.99403794037937</c:v>
                </c:pt>
                <c:pt idx="20">
                  <c:v>533.08260655333822</c:v>
                </c:pt>
                <c:pt idx="21">
                  <c:v>533.41452328159653</c:v>
                </c:pt>
                <c:pt idx="22">
                  <c:v>533.98843311160385</c:v>
                </c:pt>
                <c:pt idx="23">
                  <c:v>534.36998029071196</c:v>
                </c:pt>
                <c:pt idx="24">
                  <c:v>535.00594974131548</c:v>
                </c:pt>
                <c:pt idx="25">
                  <c:v>535.69343434343443</c:v>
                </c:pt>
                <c:pt idx="26">
                  <c:v>536.19265829021924</c:v>
                </c:pt>
                <c:pt idx="27">
                  <c:v>536.56715939886669</c:v>
                </c:pt>
                <c:pt idx="28">
                  <c:v>536.92622567134765</c:v>
                </c:pt>
                <c:pt idx="29">
                  <c:v>537.22777777777776</c:v>
                </c:pt>
                <c:pt idx="30">
                  <c:v>537.59737620103476</c:v>
                </c:pt>
                <c:pt idx="31">
                  <c:v>538.018317319537</c:v>
                </c:pt>
                <c:pt idx="32">
                  <c:v>538.39445676274931</c:v>
                </c:pt>
                <c:pt idx="33">
                  <c:v>538.57262872628723</c:v>
                </c:pt>
                <c:pt idx="34">
                  <c:v>538.75695984232573</c:v>
                </c:pt>
                <c:pt idx="35">
                  <c:v>538.88791574279389</c:v>
                </c:pt>
                <c:pt idx="36">
                  <c:v>538.97448879034243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DE-443C-AE43-0995567B3130}"/>
            </c:ext>
          </c:extLst>
        </c:ser>
        <c:ser>
          <c:idx val="0"/>
          <c:order val="2"/>
          <c:tx>
            <c:strRef>
              <c:f>Results!$A$167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Results!$B$167:$AL$167</c:f>
              <c:numCache>
                <c:formatCode>0</c:formatCode>
                <c:ptCount val="37"/>
                <c:pt idx="0">
                  <c:v>547.30495195861056</c:v>
                </c:pt>
                <c:pt idx="1">
                  <c:v>555.63265582655833</c:v>
                </c:pt>
                <c:pt idx="2">
                  <c:v>564.8740822862776</c:v>
                </c:pt>
                <c:pt idx="3">
                  <c:v>573.46687607785191</c:v>
                </c:pt>
                <c:pt idx="4">
                  <c:v>581.68987435328904</c:v>
                </c:pt>
                <c:pt idx="5">
                  <c:v>590.2468711505295</c:v>
                </c:pt>
                <c:pt idx="6">
                  <c:v>597.1677629958117</c:v>
                </c:pt>
                <c:pt idx="7">
                  <c:v>581.0565410199556</c:v>
                </c:pt>
                <c:pt idx="8">
                  <c:v>566.00692288741072</c:v>
                </c:pt>
                <c:pt idx="9">
                  <c:v>556.45798226164084</c:v>
                </c:pt>
                <c:pt idx="10">
                  <c:v>551.659522049766</c:v>
                </c:pt>
                <c:pt idx="11">
                  <c:v>548.49965508746004</c:v>
                </c:pt>
                <c:pt idx="12">
                  <c:v>541.76772604089672</c:v>
                </c:pt>
                <c:pt idx="13">
                  <c:v>533.73285291943841</c:v>
                </c:pt>
                <c:pt idx="14">
                  <c:v>526.14081054446899</c:v>
                </c:pt>
                <c:pt idx="15">
                  <c:v>518.80235279625515</c:v>
                </c:pt>
                <c:pt idx="16">
                  <c:v>513.85243902439026</c:v>
                </c:pt>
                <c:pt idx="17">
                  <c:v>511.47244395171225</c:v>
                </c:pt>
                <c:pt idx="18">
                  <c:v>510.3152007883715</c:v>
                </c:pt>
                <c:pt idx="19">
                  <c:v>510.66531165311659</c:v>
                </c:pt>
                <c:pt idx="20">
                  <c:v>511.39721606306978</c:v>
                </c:pt>
                <c:pt idx="21">
                  <c:v>512.46436314363143</c:v>
                </c:pt>
                <c:pt idx="22">
                  <c:v>513.87687854151261</c:v>
                </c:pt>
                <c:pt idx="23">
                  <c:v>515.25405272234536</c:v>
                </c:pt>
                <c:pt idx="24">
                  <c:v>517.03879034244881</c:v>
                </c:pt>
                <c:pt idx="25">
                  <c:v>519.0474131559497</c:v>
                </c:pt>
                <c:pt idx="26">
                  <c:v>521.02474747474753</c:v>
                </c:pt>
                <c:pt idx="27">
                  <c:v>522.96927814732692</c:v>
                </c:pt>
                <c:pt idx="28">
                  <c:v>524.93663463907353</c:v>
                </c:pt>
                <c:pt idx="29">
                  <c:v>526.81972160630698</c:v>
                </c:pt>
                <c:pt idx="30">
                  <c:v>528.69805370780978</c:v>
                </c:pt>
                <c:pt idx="31">
                  <c:v>530.52818428184298</c:v>
                </c:pt>
                <c:pt idx="32">
                  <c:v>532.16799704360676</c:v>
                </c:pt>
                <c:pt idx="33">
                  <c:v>533.42220990391729</c:v>
                </c:pt>
                <c:pt idx="34">
                  <c:v>534.50258684405026</c:v>
                </c:pt>
                <c:pt idx="35">
                  <c:v>535.36877309682188</c:v>
                </c:pt>
                <c:pt idx="36">
                  <c:v>536.08335796994334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DE-443C-AE43-0995567B3130}"/>
            </c:ext>
          </c:extLst>
        </c:ser>
        <c:ser>
          <c:idx val="3"/>
          <c:order val="3"/>
          <c:tx>
            <c:strRef>
              <c:f>Results!$A$168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Results!$B$168:$AL$168</c:f>
              <c:numCache>
                <c:formatCode>0</c:formatCode>
                <c:ptCount val="37"/>
                <c:pt idx="0">
                  <c:v>547.30495195861056</c:v>
                </c:pt>
                <c:pt idx="1">
                  <c:v>555.63265582655833</c:v>
                </c:pt>
                <c:pt idx="2">
                  <c:v>564.8740822862776</c:v>
                </c:pt>
                <c:pt idx="3">
                  <c:v>573.46687607785191</c:v>
                </c:pt>
                <c:pt idx="4">
                  <c:v>581.68987435328904</c:v>
                </c:pt>
                <c:pt idx="5">
                  <c:v>590.2468711505295</c:v>
                </c:pt>
                <c:pt idx="6">
                  <c:v>597.1677629958117</c:v>
                </c:pt>
                <c:pt idx="7">
                  <c:v>581.0565410199556</c:v>
                </c:pt>
                <c:pt idx="8">
                  <c:v>566.00692288741072</c:v>
                </c:pt>
                <c:pt idx="9">
                  <c:v>556.45798226164084</c:v>
                </c:pt>
                <c:pt idx="10">
                  <c:v>551.27658290219267</c:v>
                </c:pt>
                <c:pt idx="11">
                  <c:v>546.97175412663228</c:v>
                </c:pt>
                <c:pt idx="12">
                  <c:v>543.33008130081305</c:v>
                </c:pt>
                <c:pt idx="13">
                  <c:v>540.30011086474508</c:v>
                </c:pt>
                <c:pt idx="14">
                  <c:v>537.93507021433845</c:v>
                </c:pt>
                <c:pt idx="15">
                  <c:v>536.01890859817684</c:v>
                </c:pt>
                <c:pt idx="16">
                  <c:v>534.49241192411921</c:v>
                </c:pt>
                <c:pt idx="17">
                  <c:v>533.50247597930525</c:v>
                </c:pt>
                <c:pt idx="18">
                  <c:v>532.9004680955901</c:v>
                </c:pt>
                <c:pt idx="19">
                  <c:v>532.6417344173442</c:v>
                </c:pt>
                <c:pt idx="20">
                  <c:v>532.73414634146332</c:v>
                </c:pt>
                <c:pt idx="21">
                  <c:v>533.07754372998272</c:v>
                </c:pt>
                <c:pt idx="22">
                  <c:v>533.66292190194622</c:v>
                </c:pt>
                <c:pt idx="23">
                  <c:v>534.0559990145357</c:v>
                </c:pt>
                <c:pt idx="24">
                  <c:v>534.70343680709527</c:v>
                </c:pt>
                <c:pt idx="25">
                  <c:v>535.41006405518613</c:v>
                </c:pt>
                <c:pt idx="26">
                  <c:v>535.92844296624787</c:v>
                </c:pt>
                <c:pt idx="27">
                  <c:v>536.32591771372267</c:v>
                </c:pt>
                <c:pt idx="28">
                  <c:v>536.70795762503087</c:v>
                </c:pt>
                <c:pt idx="29">
                  <c:v>537.03632668144871</c:v>
                </c:pt>
                <c:pt idx="30">
                  <c:v>537.4327297363883</c:v>
                </c:pt>
                <c:pt idx="31">
                  <c:v>537.87664449371778</c:v>
                </c:pt>
                <c:pt idx="32">
                  <c:v>538.27576989406259</c:v>
                </c:pt>
                <c:pt idx="33">
                  <c:v>538.47308450357241</c:v>
                </c:pt>
                <c:pt idx="34">
                  <c:v>538.67653362897283</c:v>
                </c:pt>
                <c:pt idx="35">
                  <c:v>538.82282581916741</c:v>
                </c:pt>
                <c:pt idx="36">
                  <c:v>538.92087952697716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DE-443C-AE43-0995567B3130}"/>
            </c:ext>
          </c:extLst>
        </c:ser>
        <c:ser>
          <c:idx val="4"/>
          <c:order val="4"/>
          <c:tx>
            <c:strRef>
              <c:f>Results!$A$169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Results!$B$169:$AL$169</c:f>
              <c:numCache>
                <c:formatCode>0</c:formatCode>
                <c:ptCount val="37"/>
                <c:pt idx="0">
                  <c:v>547.30495195861056</c:v>
                </c:pt>
                <c:pt idx="1">
                  <c:v>555.63265582655833</c:v>
                </c:pt>
                <c:pt idx="2">
                  <c:v>564.8740822862776</c:v>
                </c:pt>
                <c:pt idx="3">
                  <c:v>573.46687607785191</c:v>
                </c:pt>
                <c:pt idx="4">
                  <c:v>581.68987435328904</c:v>
                </c:pt>
                <c:pt idx="5">
                  <c:v>590.2468711505295</c:v>
                </c:pt>
                <c:pt idx="6">
                  <c:v>597.1677629958117</c:v>
                </c:pt>
                <c:pt idx="7">
                  <c:v>581.0565410199556</c:v>
                </c:pt>
                <c:pt idx="8">
                  <c:v>566.00692288741072</c:v>
                </c:pt>
                <c:pt idx="9">
                  <c:v>556.45798226164084</c:v>
                </c:pt>
                <c:pt idx="10">
                  <c:v>551.27657058388786</c:v>
                </c:pt>
                <c:pt idx="11">
                  <c:v>546.97176644493709</c:v>
                </c:pt>
                <c:pt idx="12">
                  <c:v>543.3300689825079</c:v>
                </c:pt>
                <c:pt idx="13">
                  <c:v>540.30012318305012</c:v>
                </c:pt>
                <c:pt idx="14">
                  <c:v>537.93507021433845</c:v>
                </c:pt>
                <c:pt idx="15">
                  <c:v>536.01892091648187</c:v>
                </c:pt>
                <c:pt idx="16">
                  <c:v>534.49243656072906</c:v>
                </c:pt>
                <c:pt idx="17">
                  <c:v>533.50248829761028</c:v>
                </c:pt>
                <c:pt idx="18">
                  <c:v>532.90048041389502</c:v>
                </c:pt>
                <c:pt idx="19">
                  <c:v>532.6417344173442</c:v>
                </c:pt>
                <c:pt idx="20">
                  <c:v>533.11707317073149</c:v>
                </c:pt>
                <c:pt idx="21">
                  <c:v>533.4566518847007</c:v>
                </c:pt>
                <c:pt idx="22">
                  <c:v>534.02674304015773</c:v>
                </c:pt>
                <c:pt idx="23">
                  <c:v>534.40829021926584</c:v>
                </c:pt>
                <c:pt idx="24">
                  <c:v>535.05188470066514</c:v>
                </c:pt>
                <c:pt idx="25">
                  <c:v>535.74704360679971</c:v>
                </c:pt>
                <c:pt idx="26">
                  <c:v>536.25392953929543</c:v>
                </c:pt>
                <c:pt idx="27">
                  <c:v>536.63991130820386</c:v>
                </c:pt>
                <c:pt idx="28">
                  <c:v>537.01048287755611</c:v>
                </c:pt>
                <c:pt idx="29">
                  <c:v>537.31968465139198</c:v>
                </c:pt>
                <c:pt idx="30">
                  <c:v>537.69696969696975</c:v>
                </c:pt>
                <c:pt idx="31">
                  <c:v>538.1178861788618</c:v>
                </c:pt>
                <c:pt idx="32">
                  <c:v>538.49400098546437</c:v>
                </c:pt>
                <c:pt idx="33">
                  <c:v>538.66454791820649</c:v>
                </c:pt>
                <c:pt idx="34">
                  <c:v>538.84120473022904</c:v>
                </c:pt>
                <c:pt idx="35">
                  <c:v>538.96448632668137</c:v>
                </c:pt>
                <c:pt idx="36">
                  <c:v>539.03957871396892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DE-443C-AE43-0995567B3130}"/>
            </c:ext>
          </c:extLst>
        </c:ser>
        <c:ser>
          <c:idx val="5"/>
          <c:order val="5"/>
          <c:tx>
            <c:strRef>
              <c:f>Results!$A$170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Results!$B$170:$AL$170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DE-443C-AE43-0995567B3130}"/>
            </c:ext>
          </c:extLst>
        </c:ser>
        <c:ser>
          <c:idx val="6"/>
          <c:order val="6"/>
          <c:tx>
            <c:strRef>
              <c:f>Results!$A$171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Results!$B$171:$AL$171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FDE-443C-AE43-0995567B3130}"/>
            </c:ext>
          </c:extLst>
        </c:ser>
        <c:ser>
          <c:idx val="7"/>
          <c:order val="7"/>
          <c:tx>
            <c:strRef>
              <c:f>Results!$A$172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Results!$B$172:$AL$172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FDE-443C-AE43-0995567B3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Fleet Development BEV</a:t>
            </a:r>
            <a:r>
              <a:rPr lang="de-DE" sz="1400" b="0" i="0" u="none" strike="noStrike" baseline="0"/>
              <a:t> 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Results!$A$176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Results!$B$176:$AL$176</c:f>
              <c:numCache>
                <c:formatCode>0</c:formatCode>
                <c:ptCount val="37"/>
                <c:pt idx="0">
                  <c:v>18948</c:v>
                </c:pt>
                <c:pt idx="1">
                  <c:v>25502</c:v>
                </c:pt>
                <c:pt idx="2">
                  <c:v>34022</c:v>
                </c:pt>
                <c:pt idx="3">
                  <c:v>53861</c:v>
                </c:pt>
                <c:pt idx="4">
                  <c:v>83175</c:v>
                </c:pt>
                <c:pt idx="5">
                  <c:v>136617</c:v>
                </c:pt>
                <c:pt idx="6">
                  <c:v>309081</c:v>
                </c:pt>
                <c:pt idx="7">
                  <c:v>643149</c:v>
                </c:pt>
                <c:pt idx="8">
                  <c:v>1079489</c:v>
                </c:pt>
                <c:pt idx="9">
                  <c:v>1576641</c:v>
                </c:pt>
                <c:pt idx="10">
                  <c:v>2158431</c:v>
                </c:pt>
                <c:pt idx="11">
                  <c:v>2787818</c:v>
                </c:pt>
                <c:pt idx="12">
                  <c:v>3491970</c:v>
                </c:pt>
                <c:pt idx="13">
                  <c:v>4392446</c:v>
                </c:pt>
                <c:pt idx="14">
                  <c:v>5515926</c:v>
                </c:pt>
                <c:pt idx="15">
                  <c:v>6975204</c:v>
                </c:pt>
                <c:pt idx="16">
                  <c:v>8727421</c:v>
                </c:pt>
                <c:pt idx="17">
                  <c:v>10821527</c:v>
                </c:pt>
                <c:pt idx="18">
                  <c:v>13213374</c:v>
                </c:pt>
                <c:pt idx="19">
                  <c:v>15733334</c:v>
                </c:pt>
                <c:pt idx="20">
                  <c:v>18243993</c:v>
                </c:pt>
                <c:pt idx="21">
                  <c:v>20709309</c:v>
                </c:pt>
                <c:pt idx="22">
                  <c:v>23061439</c:v>
                </c:pt>
                <c:pt idx="23">
                  <c:v>25292117</c:v>
                </c:pt>
                <c:pt idx="24">
                  <c:v>27391967</c:v>
                </c:pt>
                <c:pt idx="25">
                  <c:v>29353893</c:v>
                </c:pt>
                <c:pt idx="26">
                  <c:v>31167178</c:v>
                </c:pt>
                <c:pt idx="27">
                  <c:v>32824364</c:v>
                </c:pt>
                <c:pt idx="28">
                  <c:v>34319592</c:v>
                </c:pt>
                <c:pt idx="29">
                  <c:v>35650201</c:v>
                </c:pt>
                <c:pt idx="30">
                  <c:v>36817286</c:v>
                </c:pt>
                <c:pt idx="31">
                  <c:v>37825958</c:v>
                </c:pt>
                <c:pt idx="32">
                  <c:v>38686732</c:v>
                </c:pt>
                <c:pt idx="33">
                  <c:v>39413731</c:v>
                </c:pt>
                <c:pt idx="34">
                  <c:v>40022026</c:v>
                </c:pt>
                <c:pt idx="35">
                  <c:v>40527712</c:v>
                </c:pt>
                <c:pt idx="36">
                  <c:v>40946413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E-43BE-B228-F61FB22F56A1}"/>
            </c:ext>
          </c:extLst>
        </c:ser>
        <c:ser>
          <c:idx val="2"/>
          <c:order val="1"/>
          <c:tx>
            <c:strRef>
              <c:f>Results!$A$177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Results!$B$177:$AL$177</c:f>
              <c:numCache>
                <c:formatCode>0</c:formatCode>
                <c:ptCount val="37"/>
                <c:pt idx="0">
                  <c:v>18948</c:v>
                </c:pt>
                <c:pt idx="1">
                  <c:v>25502</c:v>
                </c:pt>
                <c:pt idx="2">
                  <c:v>34022</c:v>
                </c:pt>
                <c:pt idx="3">
                  <c:v>53861</c:v>
                </c:pt>
                <c:pt idx="4">
                  <c:v>83175</c:v>
                </c:pt>
                <c:pt idx="5">
                  <c:v>136617</c:v>
                </c:pt>
                <c:pt idx="6">
                  <c:v>309081</c:v>
                </c:pt>
                <c:pt idx="7">
                  <c:v>643149</c:v>
                </c:pt>
                <c:pt idx="8">
                  <c:v>1079489</c:v>
                </c:pt>
                <c:pt idx="9">
                  <c:v>1576641</c:v>
                </c:pt>
                <c:pt idx="10">
                  <c:v>2127345</c:v>
                </c:pt>
                <c:pt idx="11">
                  <c:v>2663783</c:v>
                </c:pt>
                <c:pt idx="12">
                  <c:v>3183593</c:v>
                </c:pt>
                <c:pt idx="13">
                  <c:v>3686474</c:v>
                </c:pt>
                <c:pt idx="14">
                  <c:v>4171751</c:v>
                </c:pt>
                <c:pt idx="15">
                  <c:v>4635334</c:v>
                </c:pt>
                <c:pt idx="16">
                  <c:v>5073841</c:v>
                </c:pt>
                <c:pt idx="17">
                  <c:v>5483689</c:v>
                </c:pt>
                <c:pt idx="18">
                  <c:v>5861760</c:v>
                </c:pt>
                <c:pt idx="19">
                  <c:v>6204432</c:v>
                </c:pt>
                <c:pt idx="20">
                  <c:v>6509825</c:v>
                </c:pt>
                <c:pt idx="21">
                  <c:v>6777646</c:v>
                </c:pt>
                <c:pt idx="22">
                  <c:v>9527060</c:v>
                </c:pt>
                <c:pt idx="23">
                  <c:v>12216883</c:v>
                </c:pt>
                <c:pt idx="24">
                  <c:v>14774325</c:v>
                </c:pt>
                <c:pt idx="25">
                  <c:v>17228036</c:v>
                </c:pt>
                <c:pt idx="26">
                  <c:v>19632274</c:v>
                </c:pt>
                <c:pt idx="27">
                  <c:v>21941341</c:v>
                </c:pt>
                <c:pt idx="28">
                  <c:v>24158704</c:v>
                </c:pt>
                <c:pt idx="29">
                  <c:v>26286989</c:v>
                </c:pt>
                <c:pt idx="30">
                  <c:v>28327912</c:v>
                </c:pt>
                <c:pt idx="31">
                  <c:v>30233115</c:v>
                </c:pt>
                <c:pt idx="32">
                  <c:v>32004408</c:v>
                </c:pt>
                <c:pt idx="33">
                  <c:v>33618922</c:v>
                </c:pt>
                <c:pt idx="34">
                  <c:v>35077741</c:v>
                </c:pt>
                <c:pt idx="35">
                  <c:v>36357166</c:v>
                </c:pt>
                <c:pt idx="36">
                  <c:v>37458212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E-43BE-B228-F61FB22F56A1}"/>
            </c:ext>
          </c:extLst>
        </c:ser>
        <c:ser>
          <c:idx val="0"/>
          <c:order val="2"/>
          <c:tx>
            <c:strRef>
              <c:f>Results!$A$178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Results!$B$178:$AL$178</c:f>
              <c:numCache>
                <c:formatCode>0</c:formatCode>
                <c:ptCount val="37"/>
                <c:pt idx="0">
                  <c:v>18948</c:v>
                </c:pt>
                <c:pt idx="1">
                  <c:v>25502</c:v>
                </c:pt>
                <c:pt idx="2">
                  <c:v>34022</c:v>
                </c:pt>
                <c:pt idx="3">
                  <c:v>53861</c:v>
                </c:pt>
                <c:pt idx="4">
                  <c:v>83175</c:v>
                </c:pt>
                <c:pt idx="5">
                  <c:v>136617</c:v>
                </c:pt>
                <c:pt idx="6">
                  <c:v>309081</c:v>
                </c:pt>
                <c:pt idx="7">
                  <c:v>643149</c:v>
                </c:pt>
                <c:pt idx="8">
                  <c:v>1079489</c:v>
                </c:pt>
                <c:pt idx="9">
                  <c:v>1576641</c:v>
                </c:pt>
                <c:pt idx="10">
                  <c:v>2158431</c:v>
                </c:pt>
                <c:pt idx="11">
                  <c:v>2756732</c:v>
                </c:pt>
                <c:pt idx="12">
                  <c:v>3399022</c:v>
                </c:pt>
                <c:pt idx="13">
                  <c:v>4083758</c:v>
                </c:pt>
                <c:pt idx="14">
                  <c:v>4901970</c:v>
                </c:pt>
                <c:pt idx="15">
                  <c:v>5846769</c:v>
                </c:pt>
                <c:pt idx="16">
                  <c:v>7065233</c:v>
                </c:pt>
                <c:pt idx="17">
                  <c:v>8547560</c:v>
                </c:pt>
                <c:pt idx="18">
                  <c:v>10281619</c:v>
                </c:pt>
                <c:pt idx="19">
                  <c:v>12098406</c:v>
                </c:pt>
                <c:pt idx="20">
                  <c:v>14021844</c:v>
                </c:pt>
                <c:pt idx="21">
                  <c:v>15922321</c:v>
                </c:pt>
                <c:pt idx="22">
                  <c:v>17794788</c:v>
                </c:pt>
                <c:pt idx="23">
                  <c:v>19571294</c:v>
                </c:pt>
                <c:pt idx="24">
                  <c:v>21249924</c:v>
                </c:pt>
                <c:pt idx="25">
                  <c:v>22824203</c:v>
                </c:pt>
                <c:pt idx="26">
                  <c:v>24289943</c:v>
                </c:pt>
                <c:pt idx="27">
                  <c:v>25640618</c:v>
                </c:pt>
                <c:pt idx="28">
                  <c:v>26872854</c:v>
                </c:pt>
                <c:pt idx="29">
                  <c:v>27981818</c:v>
                </c:pt>
                <c:pt idx="30">
                  <c:v>28966115</c:v>
                </c:pt>
                <c:pt idx="31">
                  <c:v>29827438</c:v>
                </c:pt>
                <c:pt idx="32">
                  <c:v>30571638</c:v>
                </c:pt>
                <c:pt idx="33">
                  <c:v>31207553</c:v>
                </c:pt>
                <c:pt idx="34">
                  <c:v>31744040</c:v>
                </c:pt>
                <c:pt idx="35">
                  <c:v>32193459</c:v>
                </c:pt>
                <c:pt idx="36">
                  <c:v>32567084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E-43BE-B228-F61FB22F56A1}"/>
            </c:ext>
          </c:extLst>
        </c:ser>
        <c:ser>
          <c:idx val="3"/>
          <c:order val="3"/>
          <c:tx>
            <c:strRef>
              <c:f>Results!$A$179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Results!$B$179:$AL$179</c:f>
              <c:numCache>
                <c:formatCode>0</c:formatCode>
                <c:ptCount val="37"/>
                <c:pt idx="0">
                  <c:v>18948</c:v>
                </c:pt>
                <c:pt idx="1">
                  <c:v>25502</c:v>
                </c:pt>
                <c:pt idx="2">
                  <c:v>34022</c:v>
                </c:pt>
                <c:pt idx="3">
                  <c:v>53861</c:v>
                </c:pt>
                <c:pt idx="4">
                  <c:v>83175</c:v>
                </c:pt>
                <c:pt idx="5">
                  <c:v>136617</c:v>
                </c:pt>
                <c:pt idx="6">
                  <c:v>309081</c:v>
                </c:pt>
                <c:pt idx="7">
                  <c:v>643149</c:v>
                </c:pt>
                <c:pt idx="8">
                  <c:v>1079489</c:v>
                </c:pt>
                <c:pt idx="9">
                  <c:v>1576641</c:v>
                </c:pt>
                <c:pt idx="10">
                  <c:v>4645340</c:v>
                </c:pt>
                <c:pt idx="11">
                  <c:v>7674594</c:v>
                </c:pt>
                <c:pt idx="12">
                  <c:v>10586499</c:v>
                </c:pt>
                <c:pt idx="13">
                  <c:v>13405936</c:v>
                </c:pt>
                <c:pt idx="14">
                  <c:v>16182588</c:v>
                </c:pt>
                <c:pt idx="15">
                  <c:v>18862006</c:v>
                </c:pt>
                <c:pt idx="16">
                  <c:v>21440809</c:v>
                </c:pt>
                <c:pt idx="17">
                  <c:v>23915413</c:v>
                </c:pt>
                <c:pt idx="18">
                  <c:v>26282701</c:v>
                </c:pt>
                <c:pt idx="19">
                  <c:v>28488689</c:v>
                </c:pt>
                <c:pt idx="20">
                  <c:v>30531499</c:v>
                </c:pt>
                <c:pt idx="21">
                  <c:v>32385657</c:v>
                </c:pt>
                <c:pt idx="22">
                  <c:v>34052333</c:v>
                </c:pt>
                <c:pt idx="23">
                  <c:v>35508338</c:v>
                </c:pt>
                <c:pt idx="24">
                  <c:v>36756423</c:v>
                </c:pt>
                <c:pt idx="25">
                  <c:v>37825236</c:v>
                </c:pt>
                <c:pt idx="26">
                  <c:v>38718677</c:v>
                </c:pt>
                <c:pt idx="27">
                  <c:v>39466587</c:v>
                </c:pt>
                <c:pt idx="28">
                  <c:v>40072433</c:v>
                </c:pt>
                <c:pt idx="29">
                  <c:v>40564022</c:v>
                </c:pt>
                <c:pt idx="30">
                  <c:v>40968248</c:v>
                </c:pt>
                <c:pt idx="31">
                  <c:v>41312294</c:v>
                </c:pt>
                <c:pt idx="32">
                  <c:v>41597970</c:v>
                </c:pt>
                <c:pt idx="33">
                  <c:v>41827587</c:v>
                </c:pt>
                <c:pt idx="34">
                  <c:v>42002228</c:v>
                </c:pt>
                <c:pt idx="35">
                  <c:v>42148555</c:v>
                </c:pt>
                <c:pt idx="36">
                  <c:v>42267583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E-43BE-B228-F61FB22F56A1}"/>
            </c:ext>
          </c:extLst>
        </c:ser>
        <c:ser>
          <c:idx val="4"/>
          <c:order val="4"/>
          <c:tx>
            <c:strRef>
              <c:f>Results!$A$180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Results!$B$180:$AL$180</c:f>
              <c:numCache>
                <c:formatCode>0</c:formatCode>
                <c:ptCount val="37"/>
                <c:pt idx="0">
                  <c:v>18948</c:v>
                </c:pt>
                <c:pt idx="1">
                  <c:v>25502</c:v>
                </c:pt>
                <c:pt idx="2">
                  <c:v>34022</c:v>
                </c:pt>
                <c:pt idx="3">
                  <c:v>53861</c:v>
                </c:pt>
                <c:pt idx="4">
                  <c:v>83175</c:v>
                </c:pt>
                <c:pt idx="5">
                  <c:v>136617</c:v>
                </c:pt>
                <c:pt idx="6">
                  <c:v>309081</c:v>
                </c:pt>
                <c:pt idx="7">
                  <c:v>643149</c:v>
                </c:pt>
                <c:pt idx="8">
                  <c:v>1079489</c:v>
                </c:pt>
                <c:pt idx="9">
                  <c:v>1576641</c:v>
                </c:pt>
                <c:pt idx="10">
                  <c:v>2313863</c:v>
                </c:pt>
                <c:pt idx="11">
                  <c:v>3247274</c:v>
                </c:pt>
                <c:pt idx="12">
                  <c:v>4366793</c:v>
                </c:pt>
                <c:pt idx="13">
                  <c:v>5665491</c:v>
                </c:pt>
                <c:pt idx="14">
                  <c:v>7140054</c:v>
                </c:pt>
                <c:pt idx="15">
                  <c:v>8780538</c:v>
                </c:pt>
                <c:pt idx="16">
                  <c:v>10577193</c:v>
                </c:pt>
                <c:pt idx="17">
                  <c:v>12520064</c:v>
                </c:pt>
                <c:pt idx="18">
                  <c:v>14599667</c:v>
                </c:pt>
                <c:pt idx="19">
                  <c:v>16802276</c:v>
                </c:pt>
                <c:pt idx="20">
                  <c:v>19115397</c:v>
                </c:pt>
                <c:pt idx="21">
                  <c:v>21522214</c:v>
                </c:pt>
                <c:pt idx="22">
                  <c:v>23802921</c:v>
                </c:pt>
                <c:pt idx="23">
                  <c:v>25947147</c:v>
                </c:pt>
                <c:pt idx="24">
                  <c:v>27951233</c:v>
                </c:pt>
                <c:pt idx="25">
                  <c:v>29811941</c:v>
                </c:pt>
                <c:pt idx="26">
                  <c:v>31522632</c:v>
                </c:pt>
                <c:pt idx="27">
                  <c:v>33083466</c:v>
                </c:pt>
                <c:pt idx="28">
                  <c:v>34493663</c:v>
                </c:pt>
                <c:pt idx="29">
                  <c:v>35753467</c:v>
                </c:pt>
                <c:pt idx="30">
                  <c:v>36864417</c:v>
                </c:pt>
                <c:pt idx="31">
                  <c:v>37834625</c:v>
                </c:pt>
                <c:pt idx="32">
                  <c:v>38672314</c:v>
                </c:pt>
                <c:pt idx="33">
                  <c:v>39388287</c:v>
                </c:pt>
                <c:pt idx="34">
                  <c:v>39992159</c:v>
                </c:pt>
                <c:pt idx="35">
                  <c:v>40497894</c:v>
                </c:pt>
                <c:pt idx="36">
                  <c:v>40919206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E-43BE-B228-F61FB22F56A1}"/>
            </c:ext>
          </c:extLst>
        </c:ser>
        <c:ser>
          <c:idx val="5"/>
          <c:order val="5"/>
          <c:tx>
            <c:strRef>
              <c:f>Results!$A$181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Results!$B$181:$AL$181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27E-43BE-B228-F61FB22F56A1}"/>
            </c:ext>
          </c:extLst>
        </c:ser>
        <c:ser>
          <c:idx val="6"/>
          <c:order val="6"/>
          <c:tx>
            <c:strRef>
              <c:f>Results!$A$182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Results!$B$182:$AL$182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27E-43BE-B228-F61FB22F56A1}"/>
            </c:ext>
          </c:extLst>
        </c:ser>
        <c:ser>
          <c:idx val="7"/>
          <c:order val="7"/>
          <c:tx>
            <c:strRef>
              <c:f>Results!$A$183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Results!$B$183:$AL$183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27E-43BE-B228-F61FB22F5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Results!$A$187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Results!$B$187:$AL$187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21829.247285680249</c:v>
                </c:pt>
                <c:pt idx="11">
                  <c:v>21000.789245007643</c:v>
                </c:pt>
                <c:pt idx="12">
                  <c:v>20223.886403557637</c:v>
                </c:pt>
                <c:pt idx="13">
                  <c:v>19544.512538686504</c:v>
                </c:pt>
                <c:pt idx="14">
                  <c:v>18789.010025905241</c:v>
                </c:pt>
                <c:pt idx="15">
                  <c:v>17927.413215520133</c:v>
                </c:pt>
                <c:pt idx="16">
                  <c:v>16900.134517102597</c:v>
                </c:pt>
                <c:pt idx="17">
                  <c:v>15661.855177900017</c:v>
                </c:pt>
                <c:pt idx="18">
                  <c:v>14258.521425896248</c:v>
                </c:pt>
                <c:pt idx="19">
                  <c:v>12822.412048635386</c:v>
                </c:pt>
                <c:pt idx="20">
                  <c:v>11444.248619905682</c:v>
                </c:pt>
                <c:pt idx="21">
                  <c:v>10142.049643903752</c:v>
                </c:pt>
                <c:pt idx="22">
                  <c:v>8934.579886416006</c:v>
                </c:pt>
                <c:pt idx="23">
                  <c:v>7811.0174880807781</c:v>
                </c:pt>
                <c:pt idx="24">
                  <c:v>6782.6492286820185</c:v>
                </c:pt>
                <c:pt idx="25">
                  <c:v>5841.0873404777312</c:v>
                </c:pt>
                <c:pt idx="26">
                  <c:v>4976.7288469772948</c:v>
                </c:pt>
                <c:pt idx="27">
                  <c:v>4192.2390197475943</c:v>
                </c:pt>
                <c:pt idx="28">
                  <c:v>3494.7390888807872</c:v>
                </c:pt>
                <c:pt idx="29">
                  <c:v>2882.5475442202946</c:v>
                </c:pt>
                <c:pt idx="30">
                  <c:v>2356.5812860677893</c:v>
                </c:pt>
                <c:pt idx="31">
                  <c:v>1912.4085377130236</c:v>
                </c:pt>
                <c:pt idx="32">
                  <c:v>1541.2849873206746</c:v>
                </c:pt>
                <c:pt idx="33">
                  <c:v>1230.4537490369337</c:v>
                </c:pt>
                <c:pt idx="34">
                  <c:v>979.6460683590617</c:v>
                </c:pt>
                <c:pt idx="35">
                  <c:v>775.24580691121196</c:v>
                </c:pt>
                <c:pt idx="36">
                  <c:v>610.88672234283854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67-4303-BCBB-3DDBA06FDA72}"/>
            </c:ext>
          </c:extLst>
        </c:ser>
        <c:ser>
          <c:idx val="2"/>
          <c:order val="1"/>
          <c:tx>
            <c:strRef>
              <c:f>Results!$A$188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Results!$B$188:$AL$188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21904.294055880124</c:v>
                </c:pt>
                <c:pt idx="11">
                  <c:v>21214.867697440866</c:v>
                </c:pt>
                <c:pt idx="12">
                  <c:v>20520.717596666593</c:v>
                </c:pt>
                <c:pt idx="13">
                  <c:v>19887.589845081187</c:v>
                </c:pt>
                <c:pt idx="14">
                  <c:v>19339.859953416097</c:v>
                </c:pt>
                <c:pt idx="15">
                  <c:v>18838.403484772789</c:v>
                </c:pt>
                <c:pt idx="16">
                  <c:v>18403.91655113496</c:v>
                </c:pt>
                <c:pt idx="17">
                  <c:v>18014.369106338247</c:v>
                </c:pt>
                <c:pt idx="18">
                  <c:v>17682.936347470692</c:v>
                </c:pt>
                <c:pt idx="19">
                  <c:v>17389.175827189672</c:v>
                </c:pt>
                <c:pt idx="20">
                  <c:v>17083.918211422904</c:v>
                </c:pt>
                <c:pt idx="21">
                  <c:v>16830.389995344198</c:v>
                </c:pt>
                <c:pt idx="22">
                  <c:v>15262.696761972151</c:v>
                </c:pt>
                <c:pt idx="23">
                  <c:v>13780.250913208758</c:v>
                </c:pt>
                <c:pt idx="24">
                  <c:v>12424.680174696528</c:v>
                </c:pt>
                <c:pt idx="25">
                  <c:v>11166.836025657489</c:v>
                </c:pt>
                <c:pt idx="26">
                  <c:v>9963.7926730523959</c:v>
                </c:pt>
                <c:pt idx="27">
                  <c:v>8832.5330789073378</c:v>
                </c:pt>
                <c:pt idx="28">
                  <c:v>7772.4939043582299</c:v>
                </c:pt>
                <c:pt idx="29">
                  <c:v>6777.6481914757569</c:v>
                </c:pt>
                <c:pt idx="30">
                  <c:v>5845.8204962869504</c:v>
                </c:pt>
                <c:pt idx="31">
                  <c:v>4995.4429634385551</c:v>
                </c:pt>
                <c:pt idx="32">
                  <c:v>4218.85176437065</c:v>
                </c:pt>
                <c:pt idx="33">
                  <c:v>3518.0873112018135</c:v>
                </c:pt>
                <c:pt idx="34">
                  <c:v>2897.4234318818003</c:v>
                </c:pt>
                <c:pt idx="35">
                  <c:v>2359.6917628838105</c:v>
                </c:pt>
                <c:pt idx="36">
                  <c:v>1904.433448792139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67-4303-BCBB-3DDBA06FDA72}"/>
            </c:ext>
          </c:extLst>
        </c:ser>
        <c:ser>
          <c:idx val="0"/>
          <c:order val="2"/>
          <c:tx>
            <c:strRef>
              <c:f>Results!$A$189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Results!$B$189:$AL$189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21904.294055880124</c:v>
                </c:pt>
                <c:pt idx="11">
                  <c:v>21214.867697440866</c:v>
                </c:pt>
                <c:pt idx="12">
                  <c:v>20390.749955264597</c:v>
                </c:pt>
                <c:pt idx="13">
                  <c:v>19479.568433363456</c:v>
                </c:pt>
                <c:pt idx="14">
                  <c:v>18517.859400614725</c:v>
                </c:pt>
                <c:pt idx="15">
                  <c:v>17502.56693184813</c:v>
                </c:pt>
                <c:pt idx="16">
                  <c:v>16510.511908550143</c:v>
                </c:pt>
                <c:pt idx="17">
                  <c:v>15523.095031885841</c:v>
                </c:pt>
                <c:pt idx="18">
                  <c:v>14481.759364710848</c:v>
                </c:pt>
                <c:pt idx="19">
                  <c:v>13472.07194219747</c:v>
                </c:pt>
                <c:pt idx="20">
                  <c:v>12448.843834266849</c:v>
                </c:pt>
                <c:pt idx="21">
                  <c:v>11476.996828064281</c:v>
                </c:pt>
                <c:pt idx="22">
                  <c:v>10559.500342048756</c:v>
                </c:pt>
                <c:pt idx="23">
                  <c:v>9714.6276884423824</c:v>
                </c:pt>
                <c:pt idx="24">
                  <c:v>8953.3937448340203</c:v>
                </c:pt>
                <c:pt idx="25">
                  <c:v>8267.6579858417244</c:v>
                </c:pt>
                <c:pt idx="26">
                  <c:v>7646.2472078238352</c:v>
                </c:pt>
                <c:pt idx="27">
                  <c:v>7088.5733043556947</c:v>
                </c:pt>
                <c:pt idx="28">
                  <c:v>6597.9884657916482</c:v>
                </c:pt>
                <c:pt idx="29">
                  <c:v>6171.0136339403707</c:v>
                </c:pt>
                <c:pt idx="30">
                  <c:v>5806.6419869322863</c:v>
                </c:pt>
                <c:pt idx="31">
                  <c:v>5501.8273240701474</c:v>
                </c:pt>
                <c:pt idx="32">
                  <c:v>5247.4454123187279</c:v>
                </c:pt>
                <c:pt idx="33">
                  <c:v>5031.735961141957</c:v>
                </c:pt>
                <c:pt idx="34">
                  <c:v>4856.4111650040741</c:v>
                </c:pt>
                <c:pt idx="35">
                  <c:v>4711.096130470798</c:v>
                </c:pt>
                <c:pt idx="36">
                  <c:v>4593.700793881284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67-4303-BCBB-3DDBA06FDA72}"/>
            </c:ext>
          </c:extLst>
        </c:ser>
        <c:ser>
          <c:idx val="3"/>
          <c:order val="3"/>
          <c:tx>
            <c:strRef>
              <c:f>Results!$A$190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Results!$B$190:$AL$190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20393.090063160405</c:v>
                </c:pt>
                <c:pt idx="11">
                  <c:v>18273.529308023484</c:v>
                </c:pt>
                <c:pt idx="12">
                  <c:v>16339.022231898311</c:v>
                </c:pt>
                <c:pt idx="13">
                  <c:v>14554.456056655388</c:v>
                </c:pt>
                <c:pt idx="14">
                  <c:v>12881.210568679542</c:v>
                </c:pt>
                <c:pt idx="15">
                  <c:v>11328.155824260673</c:v>
                </c:pt>
                <c:pt idx="16">
                  <c:v>9886.2725746563738</c:v>
                </c:pt>
                <c:pt idx="17">
                  <c:v>8550.2461206195585</c:v>
                </c:pt>
                <c:pt idx="18">
                  <c:v>7308.2217128302163</c:v>
                </c:pt>
                <c:pt idx="19">
                  <c:v>6182.3031708737153</c:v>
                </c:pt>
                <c:pt idx="20">
                  <c:v>5171.9466507428988</c:v>
                </c:pt>
                <c:pt idx="21">
                  <c:v>4278.6412800325988</c:v>
                </c:pt>
                <c:pt idx="22">
                  <c:v>3497.2605970431596</c:v>
                </c:pt>
                <c:pt idx="23">
                  <c:v>2825.4501046405389</c:v>
                </c:pt>
                <c:pt idx="24">
                  <c:v>2271.7301313787702</c:v>
                </c:pt>
                <c:pt idx="25">
                  <c:v>1812.4884458102279</c:v>
                </c:pt>
                <c:pt idx="26">
                  <c:v>1433.335999138422</c:v>
                </c:pt>
                <c:pt idx="27">
                  <c:v>1120.4406329430087</c:v>
                </c:pt>
                <c:pt idx="28">
                  <c:v>875.97303486363296</c:v>
                </c:pt>
                <c:pt idx="29">
                  <c:v>685.29590851133048</c:v>
                </c:pt>
                <c:pt idx="30">
                  <c:v>538.08766482977035</c:v>
                </c:pt>
                <c:pt idx="31">
                  <c:v>422.69332237833788</c:v>
                </c:pt>
                <c:pt idx="32">
                  <c:v>333.92835100451424</c:v>
                </c:pt>
                <c:pt idx="33">
                  <c:v>263.7627010760844</c:v>
                </c:pt>
                <c:pt idx="34">
                  <c:v>216.93610647892302</c:v>
                </c:pt>
                <c:pt idx="35">
                  <c:v>178.90704957412692</c:v>
                </c:pt>
                <c:pt idx="36">
                  <c:v>150.15943071423803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67-4303-BCBB-3DDBA06FDA72}"/>
            </c:ext>
          </c:extLst>
        </c:ser>
        <c:ser>
          <c:idx val="4"/>
          <c:order val="4"/>
          <c:tx>
            <c:strRef>
              <c:f>Results!$A$191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Results!$B$191:$AL$191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21741.225476446081</c:v>
                </c:pt>
                <c:pt idx="11">
                  <c:v>20887.451281978436</c:v>
                </c:pt>
                <c:pt idx="12">
                  <c:v>20031.02346253151</c:v>
                </c:pt>
                <c:pt idx="13">
                  <c:v>19189.977991968608</c:v>
                </c:pt>
                <c:pt idx="14">
                  <c:v>18252.825592312904</c:v>
                </c:pt>
                <c:pt idx="15">
                  <c:v>17347.49904551779</c:v>
                </c:pt>
                <c:pt idx="16">
                  <c:v>16319.439863913984</c:v>
                </c:pt>
                <c:pt idx="17">
                  <c:v>15213.312965461351</c:v>
                </c:pt>
                <c:pt idx="18">
                  <c:v>14052.776563766969</c:v>
                </c:pt>
                <c:pt idx="19">
                  <c:v>12863.453000036567</c:v>
                </c:pt>
                <c:pt idx="20">
                  <c:v>11612.816897050741</c:v>
                </c:pt>
                <c:pt idx="21">
                  <c:v>10303.813731895132</c:v>
                </c:pt>
                <c:pt idx="22">
                  <c:v>9095.0039295825081</c:v>
                </c:pt>
                <c:pt idx="23">
                  <c:v>7977.781793838285</c:v>
                </c:pt>
                <c:pt idx="24">
                  <c:v>6957.9226118712513</c:v>
                </c:pt>
                <c:pt idx="25">
                  <c:v>6025.7303961532461</c:v>
                </c:pt>
                <c:pt idx="26">
                  <c:v>5171.5856469895134</c:v>
                </c:pt>
                <c:pt idx="27">
                  <c:v>4394.8405968805528</c:v>
                </c:pt>
                <c:pt idx="28">
                  <c:v>3699.9493698936831</c:v>
                </c:pt>
                <c:pt idx="29">
                  <c:v>3084.3612983838498</c:v>
                </c:pt>
                <c:pt idx="30">
                  <c:v>2549.9948551459756</c:v>
                </c:pt>
                <c:pt idx="31">
                  <c:v>2091.7975921139073</c:v>
                </c:pt>
                <c:pt idx="32">
                  <c:v>1703.2390275522521</c:v>
                </c:pt>
                <c:pt idx="33">
                  <c:v>1372.4088352476747</c:v>
                </c:pt>
                <c:pt idx="34">
                  <c:v>1101.297448954369</c:v>
                </c:pt>
                <c:pt idx="35">
                  <c:v>876.90603056304326</c:v>
                </c:pt>
                <c:pt idx="36">
                  <c:v>694.32128831552723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67-4303-BCBB-3DDBA06FDA72}"/>
            </c:ext>
          </c:extLst>
        </c:ser>
        <c:ser>
          <c:idx val="5"/>
          <c:order val="5"/>
          <c:tx>
            <c:strRef>
              <c:f>Results!$A$192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Results!$B$192:$AL$192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67-4303-BCBB-3DDBA06FDA72}"/>
            </c:ext>
          </c:extLst>
        </c:ser>
        <c:ser>
          <c:idx val="6"/>
          <c:order val="6"/>
          <c:tx>
            <c:strRef>
              <c:f>Results!$A$193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Results!$B$193:$AL$193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67-4303-BCBB-3DDBA06FDA72}"/>
            </c:ext>
          </c:extLst>
        </c:ser>
        <c:ser>
          <c:idx val="7"/>
          <c:order val="7"/>
          <c:tx>
            <c:strRef>
              <c:f>Results!$A$194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Results!$B$194:$AL$194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D67-4303-BCBB-3DDBA06FD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Petrol Demand [million liters]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10457061768054018"/>
          <c:y val="0.86904659644817139"/>
          <c:w val="0.85687359978376243"/>
          <c:h val="0.10497937757780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0" i="0"/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Results!$A$198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Results!$B$198:$AL$198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16976.574554236264</c:v>
                </c:pt>
                <c:pt idx="11">
                  <c:v>16417.099143711352</c:v>
                </c:pt>
                <c:pt idx="12">
                  <c:v>15755.029262407808</c:v>
                </c:pt>
                <c:pt idx="13">
                  <c:v>14866.40473344051</c:v>
                </c:pt>
                <c:pt idx="14">
                  <c:v>13941.403791960611</c:v>
                </c:pt>
                <c:pt idx="15">
                  <c:v>12862.305885023359</c:v>
                </c:pt>
                <c:pt idx="16">
                  <c:v>11758.070873879382</c:v>
                </c:pt>
                <c:pt idx="17">
                  <c:v>10695.414794798749</c:v>
                </c:pt>
                <c:pt idx="18">
                  <c:v>9623.6623552964666</c:v>
                </c:pt>
                <c:pt idx="19">
                  <c:v>8548.2790425882922</c:v>
                </c:pt>
                <c:pt idx="20">
                  <c:v>7519.5204201683537</c:v>
                </c:pt>
                <c:pt idx="21">
                  <c:v>6541.6967783488881</c:v>
                </c:pt>
                <c:pt idx="22">
                  <c:v>5657.7353583943313</c:v>
                </c:pt>
                <c:pt idx="23">
                  <c:v>4857.555736517581</c:v>
                </c:pt>
                <c:pt idx="24">
                  <c:v>4138.3826994712699</c:v>
                </c:pt>
                <c:pt idx="25">
                  <c:v>3497.1652644802234</c:v>
                </c:pt>
                <c:pt idx="26">
                  <c:v>2931.6808598230609</c:v>
                </c:pt>
                <c:pt idx="27">
                  <c:v>2434.7011797506079</c:v>
                </c:pt>
                <c:pt idx="28">
                  <c:v>2000.1098390439629</c:v>
                </c:pt>
                <c:pt idx="29">
                  <c:v>1626.5902768006426</c:v>
                </c:pt>
                <c:pt idx="30">
                  <c:v>1311.3917816732337</c:v>
                </c:pt>
                <c:pt idx="31">
                  <c:v>1049.7861536920914</c:v>
                </c:pt>
                <c:pt idx="32">
                  <c:v>834.19602879668241</c:v>
                </c:pt>
                <c:pt idx="33">
                  <c:v>657.40168877903693</c:v>
                </c:pt>
                <c:pt idx="34">
                  <c:v>513.91681868331784</c:v>
                </c:pt>
                <c:pt idx="35">
                  <c:v>397.75636636474201</c:v>
                </c:pt>
                <c:pt idx="36">
                  <c:v>304.59408186804092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D-48DD-A1D5-9E3DD8AB564D}"/>
            </c:ext>
          </c:extLst>
        </c:ser>
        <c:ser>
          <c:idx val="2"/>
          <c:order val="1"/>
          <c:tx>
            <c:strRef>
              <c:f>Results!$A$199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Results!$B$199:$AL$199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16945.868742713959</c:v>
                </c:pt>
                <c:pt idx="11">
                  <c:v>16327.705396266434</c:v>
                </c:pt>
                <c:pt idx="12">
                  <c:v>15819.307427393645</c:v>
                </c:pt>
                <c:pt idx="13">
                  <c:v>15296.982668059114</c:v>
                </c:pt>
                <c:pt idx="14">
                  <c:v>14758.132965827845</c:v>
                </c:pt>
                <c:pt idx="15">
                  <c:v>14234.224679662124</c:v>
                </c:pt>
                <c:pt idx="16">
                  <c:v>13758.765901156088</c:v>
                </c:pt>
                <c:pt idx="17">
                  <c:v>13304.196010475174</c:v>
                </c:pt>
                <c:pt idx="18">
                  <c:v>12870.08767883309</c:v>
                </c:pt>
                <c:pt idx="19">
                  <c:v>12488.172398365819</c:v>
                </c:pt>
                <c:pt idx="20">
                  <c:v>12239.509242948983</c:v>
                </c:pt>
                <c:pt idx="21">
                  <c:v>11980.962646532633</c:v>
                </c:pt>
                <c:pt idx="22">
                  <c:v>10726.833619845489</c:v>
                </c:pt>
                <c:pt idx="23">
                  <c:v>9569.8484965933094</c:v>
                </c:pt>
                <c:pt idx="24">
                  <c:v>8528.4972554134456</c:v>
                </c:pt>
                <c:pt idx="25">
                  <c:v>7579.5858226075061</c:v>
                </c:pt>
                <c:pt idx="26">
                  <c:v>6696.5105615306302</c:v>
                </c:pt>
                <c:pt idx="27">
                  <c:v>5885.5476764846371</c:v>
                </c:pt>
                <c:pt idx="28">
                  <c:v>5135.9849432497122</c:v>
                </c:pt>
                <c:pt idx="29">
                  <c:v>4442.3804357159343</c:v>
                </c:pt>
                <c:pt idx="30">
                  <c:v>3801.7267238464269</c:v>
                </c:pt>
                <c:pt idx="31">
                  <c:v>3223.2292995381931</c:v>
                </c:pt>
                <c:pt idx="32">
                  <c:v>2700.7990615119215</c:v>
                </c:pt>
                <c:pt idx="33">
                  <c:v>2236.0307176587321</c:v>
                </c:pt>
                <c:pt idx="34">
                  <c:v>1825.7526019491374</c:v>
                </c:pt>
                <c:pt idx="35">
                  <c:v>1473.2118740592332</c:v>
                </c:pt>
                <c:pt idx="36">
                  <c:v>1175.5729896711173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3D-48DD-A1D5-9E3DD8AB564D}"/>
            </c:ext>
          </c:extLst>
        </c:ser>
        <c:ser>
          <c:idx val="0"/>
          <c:order val="2"/>
          <c:tx>
            <c:strRef>
              <c:f>Results!$A$200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Results!$B$200:$AL$200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16945.868742713959</c:v>
                </c:pt>
                <c:pt idx="11">
                  <c:v>16374.52017629773</c:v>
                </c:pt>
                <c:pt idx="12">
                  <c:v>15536.364317709575</c:v>
                </c:pt>
                <c:pt idx="13">
                  <c:v>14657.02965536884</c:v>
                </c:pt>
                <c:pt idx="14">
                  <c:v>13791.799347478238</c:v>
                </c:pt>
                <c:pt idx="15">
                  <c:v>12921.342361263811</c:v>
                </c:pt>
                <c:pt idx="16">
                  <c:v>11979.500073740764</c:v>
                </c:pt>
                <c:pt idx="17">
                  <c:v>11044.345939389868</c:v>
                </c:pt>
                <c:pt idx="18">
                  <c:v>10073.181787024823</c:v>
                </c:pt>
                <c:pt idx="19">
                  <c:v>9191.3469329385607</c:v>
                </c:pt>
                <c:pt idx="20">
                  <c:v>8292.7183796901772</c:v>
                </c:pt>
                <c:pt idx="21">
                  <c:v>7431.8339390449764</c:v>
                </c:pt>
                <c:pt idx="22">
                  <c:v>6606.9160860959073</c:v>
                </c:pt>
                <c:pt idx="23">
                  <c:v>5864.6694460669332</c:v>
                </c:pt>
                <c:pt idx="24">
                  <c:v>5197.7806744033751</c:v>
                </c:pt>
                <c:pt idx="25">
                  <c:v>4604.6694828068157</c:v>
                </c:pt>
                <c:pt idx="26">
                  <c:v>4080.6387562020536</c:v>
                </c:pt>
                <c:pt idx="27">
                  <c:v>3618.3179056680674</c:v>
                </c:pt>
                <c:pt idx="28">
                  <c:v>3210.6121823005642</c:v>
                </c:pt>
                <c:pt idx="29">
                  <c:v>2856.4847104411733</c:v>
                </c:pt>
                <c:pt idx="30">
                  <c:v>2554.7878662573025</c:v>
                </c:pt>
                <c:pt idx="31">
                  <c:v>2301.1527708182539</c:v>
                </c:pt>
                <c:pt idx="32">
                  <c:v>2088.4615534737682</c:v>
                </c:pt>
                <c:pt idx="33">
                  <c:v>1910.4056571074022</c:v>
                </c:pt>
                <c:pt idx="34">
                  <c:v>1764.18046872988</c:v>
                </c:pt>
                <c:pt idx="35">
                  <c:v>1644.5477357313175</c:v>
                </c:pt>
                <c:pt idx="36">
                  <c:v>1548.3161992503565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3D-48DD-A1D5-9E3DD8AB564D}"/>
            </c:ext>
          </c:extLst>
        </c:ser>
        <c:ser>
          <c:idx val="3"/>
          <c:order val="3"/>
          <c:tx>
            <c:strRef>
              <c:f>Results!$A$201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Results!$B$201:$AL$201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15838.846973027787</c:v>
                </c:pt>
                <c:pt idx="11">
                  <c:v>14201.194914986656</c:v>
                </c:pt>
                <c:pt idx="12">
                  <c:v>12676.290408894398</c:v>
                </c:pt>
                <c:pt idx="13">
                  <c:v>11253.529260466732</c:v>
                </c:pt>
                <c:pt idx="14">
                  <c:v>9901.916428752209</c:v>
                </c:pt>
                <c:pt idx="15">
                  <c:v>8639.034754139715</c:v>
                </c:pt>
                <c:pt idx="16">
                  <c:v>7466.3766891079249</c:v>
                </c:pt>
                <c:pt idx="17">
                  <c:v>6389.5089936091181</c:v>
                </c:pt>
                <c:pt idx="18">
                  <c:v>5402.7236534609583</c:v>
                </c:pt>
                <c:pt idx="19">
                  <c:v>4519.2821521208816</c:v>
                </c:pt>
                <c:pt idx="20">
                  <c:v>3734.6975587432844</c:v>
                </c:pt>
                <c:pt idx="21">
                  <c:v>3050.7222051384724</c:v>
                </c:pt>
                <c:pt idx="22">
                  <c:v>2460.7905466935695</c:v>
                </c:pt>
                <c:pt idx="23">
                  <c:v>1961.9883454124135</c:v>
                </c:pt>
                <c:pt idx="24">
                  <c:v>1548.380983740469</c:v>
                </c:pt>
                <c:pt idx="25">
                  <c:v>1208.5272437294182</c:v>
                </c:pt>
                <c:pt idx="26">
                  <c:v>937.00460664851948</c:v>
                </c:pt>
                <c:pt idx="27">
                  <c:v>718.98393127758106</c:v>
                </c:pt>
                <c:pt idx="28">
                  <c:v>547.77077499140773</c:v>
                </c:pt>
                <c:pt idx="29">
                  <c:v>415.39847462687953</c:v>
                </c:pt>
                <c:pt idx="30">
                  <c:v>314.83065800280605</c:v>
                </c:pt>
                <c:pt idx="31">
                  <c:v>237.06346365817865</c:v>
                </c:pt>
                <c:pt idx="32">
                  <c:v>178.19815667159708</c:v>
                </c:pt>
                <c:pt idx="33">
                  <c:v>134.9855093964911</c:v>
                </c:pt>
                <c:pt idx="34">
                  <c:v>105.64832024073583</c:v>
                </c:pt>
                <c:pt idx="35">
                  <c:v>83.223236795490379</c:v>
                </c:pt>
                <c:pt idx="36">
                  <c:v>66.649170917054775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3D-48DD-A1D5-9E3DD8AB564D}"/>
            </c:ext>
          </c:extLst>
        </c:ser>
        <c:ser>
          <c:idx val="4"/>
          <c:order val="4"/>
          <c:tx>
            <c:strRef>
              <c:f>Results!$A$202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Results!$B$202:$AL$202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16872.304847959163</c:v>
                </c:pt>
                <c:pt idx="11">
                  <c:v>15968.532109398737</c:v>
                </c:pt>
                <c:pt idx="12">
                  <c:v>14920.759345962502</c:v>
                </c:pt>
                <c:pt idx="13">
                  <c:v>13728.155733670812</c:v>
                </c:pt>
                <c:pt idx="14">
                  <c:v>12609.660783901536</c:v>
                </c:pt>
                <c:pt idx="15">
                  <c:v>11356.267227385237</c:v>
                </c:pt>
                <c:pt idx="16">
                  <c:v>10250.469681056744</c:v>
                </c:pt>
                <c:pt idx="17">
                  <c:v>9196.1018423628157</c:v>
                </c:pt>
                <c:pt idx="18">
                  <c:v>8189.6423330796424</c:v>
                </c:pt>
                <c:pt idx="19">
                  <c:v>7183.7160585818829</c:v>
                </c:pt>
                <c:pt idx="20">
                  <c:v>6284.5139981187995</c:v>
                </c:pt>
                <c:pt idx="21">
                  <c:v>5397.6917397113339</c:v>
                </c:pt>
                <c:pt idx="22">
                  <c:v>4605.4693251048357</c:v>
                </c:pt>
                <c:pt idx="23">
                  <c:v>3899.1958415967879</c:v>
                </c:pt>
                <c:pt idx="24">
                  <c:v>3278.4761572885172</c:v>
                </c:pt>
                <c:pt idx="25">
                  <c:v>2736.0001144215585</c:v>
                </c:pt>
                <c:pt idx="26">
                  <c:v>2268.5848406313385</c:v>
                </c:pt>
                <c:pt idx="27">
                  <c:v>1865.7943613265033</c:v>
                </c:pt>
                <c:pt idx="28">
                  <c:v>1520.4494184282939</c:v>
                </c:pt>
                <c:pt idx="29">
                  <c:v>1228.6859769639152</c:v>
                </c:pt>
                <c:pt idx="30">
                  <c:v>986.74431600211619</c:v>
                </c:pt>
                <c:pt idx="31">
                  <c:v>788.58422563697081</c:v>
                </c:pt>
                <c:pt idx="32">
                  <c:v>625.81912447982313</c:v>
                </c:pt>
                <c:pt idx="33">
                  <c:v>492.88242384608873</c:v>
                </c:pt>
                <c:pt idx="34">
                  <c:v>385.54371694983661</c:v>
                </c:pt>
                <c:pt idx="35">
                  <c:v>299.62503812729256</c:v>
                </c:pt>
                <c:pt idx="36">
                  <c:v>230.72645273316596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3D-48DD-A1D5-9E3DD8AB564D}"/>
            </c:ext>
          </c:extLst>
        </c:ser>
        <c:ser>
          <c:idx val="5"/>
          <c:order val="5"/>
          <c:tx>
            <c:strRef>
              <c:f>Results!$A$203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Results!$B$203:$AL$203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3D-48DD-A1D5-9E3DD8AB564D}"/>
            </c:ext>
          </c:extLst>
        </c:ser>
        <c:ser>
          <c:idx val="6"/>
          <c:order val="6"/>
          <c:tx>
            <c:strRef>
              <c:f>Results!$A$204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Results!$B$204:$AL$204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3D-48DD-A1D5-9E3DD8AB564D}"/>
            </c:ext>
          </c:extLst>
        </c:ser>
        <c:ser>
          <c:idx val="7"/>
          <c:order val="7"/>
          <c:tx>
            <c:strRef>
              <c:f>Results!$A$205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Results!$B$205:$AL$205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B3D-48DD-A1D5-9E3DD8AB5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Diesel Demand [million liters]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9.1097541100141829E-2"/>
          <c:y val="0.86904659644817139"/>
          <c:w val="0.85743963714669136"/>
          <c:h val="0.109308381906807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Diesel 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Results!$A$198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Results!$B$198:$AL$198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16976.574554236264</c:v>
                </c:pt>
                <c:pt idx="11">
                  <c:v>16417.099143711352</c:v>
                </c:pt>
                <c:pt idx="12">
                  <c:v>15755.029262407808</c:v>
                </c:pt>
                <c:pt idx="13">
                  <c:v>14866.40473344051</c:v>
                </c:pt>
                <c:pt idx="14">
                  <c:v>13941.403791960611</c:v>
                </c:pt>
                <c:pt idx="15">
                  <c:v>12862.305885023359</c:v>
                </c:pt>
                <c:pt idx="16">
                  <c:v>11758.070873879382</c:v>
                </c:pt>
                <c:pt idx="17">
                  <c:v>10695.414794798749</c:v>
                </c:pt>
                <c:pt idx="18">
                  <c:v>9623.6623552964666</c:v>
                </c:pt>
                <c:pt idx="19">
                  <c:v>8548.2790425882922</c:v>
                </c:pt>
                <c:pt idx="20">
                  <c:v>7519.5204201683537</c:v>
                </c:pt>
                <c:pt idx="21">
                  <c:v>6541.6967783488881</c:v>
                </c:pt>
                <c:pt idx="22">
                  <c:v>5657.7353583943313</c:v>
                </c:pt>
                <c:pt idx="23">
                  <c:v>4857.555736517581</c:v>
                </c:pt>
                <c:pt idx="24">
                  <c:v>4138.3826994712699</c:v>
                </c:pt>
                <c:pt idx="25">
                  <c:v>3497.1652644802234</c:v>
                </c:pt>
                <c:pt idx="26">
                  <c:v>2931.6808598230609</c:v>
                </c:pt>
                <c:pt idx="27">
                  <c:v>2434.7011797506079</c:v>
                </c:pt>
                <c:pt idx="28">
                  <c:v>2000.1098390439629</c:v>
                </c:pt>
                <c:pt idx="29">
                  <c:v>1626.5902768006426</c:v>
                </c:pt>
                <c:pt idx="30">
                  <c:v>1311.3917816732337</c:v>
                </c:pt>
                <c:pt idx="31">
                  <c:v>1049.7861536920914</c:v>
                </c:pt>
                <c:pt idx="32">
                  <c:v>834.19602879668241</c:v>
                </c:pt>
                <c:pt idx="33">
                  <c:v>657.40168877903693</c:v>
                </c:pt>
                <c:pt idx="34">
                  <c:v>513.91681868331784</c:v>
                </c:pt>
                <c:pt idx="35">
                  <c:v>397.75636636474201</c:v>
                </c:pt>
                <c:pt idx="36">
                  <c:v>304.59408186804092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EA-48F5-A1DE-B27B87CDD22E}"/>
            </c:ext>
          </c:extLst>
        </c:ser>
        <c:ser>
          <c:idx val="2"/>
          <c:order val="1"/>
          <c:tx>
            <c:strRef>
              <c:f>Results!$A$187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Results!$B$187:$AL$187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21829.247285680249</c:v>
                </c:pt>
                <c:pt idx="11">
                  <c:v>21000.789245007643</c:v>
                </c:pt>
                <c:pt idx="12">
                  <c:v>20223.886403557637</c:v>
                </c:pt>
                <c:pt idx="13">
                  <c:v>19544.512538686504</c:v>
                </c:pt>
                <c:pt idx="14">
                  <c:v>18789.010025905241</c:v>
                </c:pt>
                <c:pt idx="15">
                  <c:v>17927.413215520133</c:v>
                </c:pt>
                <c:pt idx="16">
                  <c:v>16900.134517102597</c:v>
                </c:pt>
                <c:pt idx="17">
                  <c:v>15661.855177900017</c:v>
                </c:pt>
                <c:pt idx="18">
                  <c:v>14258.521425896248</c:v>
                </c:pt>
                <c:pt idx="19">
                  <c:v>12822.412048635386</c:v>
                </c:pt>
                <c:pt idx="20">
                  <c:v>11444.248619905682</c:v>
                </c:pt>
                <c:pt idx="21">
                  <c:v>10142.049643903752</c:v>
                </c:pt>
                <c:pt idx="22">
                  <c:v>8934.579886416006</c:v>
                </c:pt>
                <c:pt idx="23">
                  <c:v>7811.0174880807781</c:v>
                </c:pt>
                <c:pt idx="24">
                  <c:v>6782.6492286820185</c:v>
                </c:pt>
                <c:pt idx="25">
                  <c:v>5841.0873404777312</c:v>
                </c:pt>
                <c:pt idx="26">
                  <c:v>4976.7288469772948</c:v>
                </c:pt>
                <c:pt idx="27">
                  <c:v>4192.2390197475943</c:v>
                </c:pt>
                <c:pt idx="28">
                  <c:v>3494.7390888807872</c:v>
                </c:pt>
                <c:pt idx="29">
                  <c:v>2882.5475442202946</c:v>
                </c:pt>
                <c:pt idx="30">
                  <c:v>2356.5812860677893</c:v>
                </c:pt>
                <c:pt idx="31">
                  <c:v>1912.4085377130236</c:v>
                </c:pt>
                <c:pt idx="32">
                  <c:v>1541.2849873206746</c:v>
                </c:pt>
                <c:pt idx="33">
                  <c:v>1230.4537490369337</c:v>
                </c:pt>
                <c:pt idx="34">
                  <c:v>979.6460683590617</c:v>
                </c:pt>
                <c:pt idx="35">
                  <c:v>775.24580691121196</c:v>
                </c:pt>
                <c:pt idx="36">
                  <c:v>610.88672234283854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EA-48F5-A1DE-B27B87CDD22E}"/>
            </c:ext>
          </c:extLst>
        </c:ser>
        <c:ser>
          <c:idx val="5"/>
          <c:order val="2"/>
          <c:tx>
            <c:strRef>
              <c:f>Results!$A$203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Results!$B$203:$AL$203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EA-48F5-A1DE-B27B87CDD22E}"/>
            </c:ext>
          </c:extLst>
        </c:ser>
        <c:ser>
          <c:idx val="6"/>
          <c:order val="3"/>
          <c:tx>
            <c:strRef>
              <c:f>Results!$A$204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Results!$B$204:$AL$204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EA-48F5-A1DE-B27B87CDD22E}"/>
            </c:ext>
          </c:extLst>
        </c:ser>
        <c:ser>
          <c:idx val="7"/>
          <c:order val="4"/>
          <c:tx>
            <c:strRef>
              <c:f>Results!$A$205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Results!$B$205:$AL$205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BEA-48F5-A1DE-B27B87CDD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484791666666668"/>
          <c:y val="0.22777986111111112"/>
          <c:w val="0.75664513888888885"/>
          <c:h val="0.60856736111111109"/>
        </c:manualLayout>
      </c:layout>
      <c:lineChart>
        <c:grouping val="standard"/>
        <c:varyColors val="0"/>
        <c:ser>
          <c:idx val="0"/>
          <c:order val="0"/>
          <c:tx>
            <c:strRef>
              <c:f>'S100 Inputs'!$A$5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Inputs'!$B$5:$AL$5</c:f>
              <c:numCache>
                <c:formatCode>0%</c:formatCode>
                <c:ptCount val="37"/>
                <c:pt idx="0">
                  <c:v>0.51258099543966573</c:v>
                </c:pt>
                <c:pt idx="1">
                  <c:v>0.51302008372719088</c:v>
                </c:pt>
                <c:pt idx="2">
                  <c:v>0.53511241236406848</c:v>
                </c:pt>
                <c:pt idx="3">
                  <c:v>0.59500782229721305</c:v>
                </c:pt>
                <c:pt idx="4">
                  <c:v>0.63449354876516095</c:v>
                </c:pt>
                <c:pt idx="5">
                  <c:v>0.59638385884420153</c:v>
                </c:pt>
                <c:pt idx="6">
                  <c:v>0.47203059270062087</c:v>
                </c:pt>
                <c:pt idx="7">
                  <c:v>0.37617445213799217</c:v>
                </c:pt>
                <c:pt idx="8">
                  <c:v>0.32661682596002967</c:v>
                </c:pt>
                <c:pt idx="9">
                  <c:v>0.34405307359493031</c:v>
                </c:pt>
                <c:pt idx="10">
                  <c:v>0.35</c:v>
                </c:pt>
                <c:pt idx="11">
                  <c:v>0.32</c:v>
                </c:pt>
                <c:pt idx="12">
                  <c:v>0.3</c:v>
                </c:pt>
                <c:pt idx="13">
                  <c:v>0.28999999999999998</c:v>
                </c:pt>
                <c:pt idx="14">
                  <c:v>0.25</c:v>
                </c:pt>
                <c:pt idx="15">
                  <c:v>0.2</c:v>
                </c:pt>
                <c:pt idx="16">
                  <c:v>0.15</c:v>
                </c:pt>
                <c:pt idx="17">
                  <c:v>0.1</c:v>
                </c:pt>
                <c:pt idx="18">
                  <c:v>0.05</c:v>
                </c:pt>
                <c:pt idx="19">
                  <c:v>0.01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26-49B1-94DD-6A6386D4130F}"/>
            </c:ext>
          </c:extLst>
        </c:ser>
        <c:ser>
          <c:idx val="1"/>
          <c:order val="1"/>
          <c:tx>
            <c:strRef>
              <c:f>'S100 Inputs'!$A$6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Inputs'!$B$6:$AL$6</c:f>
              <c:numCache>
                <c:formatCode>0%</c:formatCode>
                <c:ptCount val="37"/>
                <c:pt idx="0">
                  <c:v>0.4718517046307667</c:v>
                </c:pt>
                <c:pt idx="1">
                  <c:v>0.47213833798121385</c:v>
                </c:pt>
                <c:pt idx="2">
                  <c:v>0.44626582073598325</c:v>
                </c:pt>
                <c:pt idx="3">
                  <c:v>0.37138280249945327</c:v>
                </c:pt>
                <c:pt idx="4">
                  <c:v>0.31434472713228373</c:v>
                </c:pt>
                <c:pt idx="5">
                  <c:v>0.3183101083561109</c:v>
                </c:pt>
                <c:pt idx="6">
                  <c:v>0.27675058007571285</c:v>
                </c:pt>
                <c:pt idx="7">
                  <c:v>0.19842155573562878</c:v>
                </c:pt>
                <c:pt idx="8">
                  <c:v>0.17713368386579575</c:v>
                </c:pt>
                <c:pt idx="9">
                  <c:v>0.17106011137973839</c:v>
                </c:pt>
                <c:pt idx="10">
                  <c:v>0.15</c:v>
                </c:pt>
                <c:pt idx="11">
                  <c:v>0.15</c:v>
                </c:pt>
                <c:pt idx="12">
                  <c:v>0.12</c:v>
                </c:pt>
                <c:pt idx="13">
                  <c:v>0.1</c:v>
                </c:pt>
                <c:pt idx="14">
                  <c:v>0.08</c:v>
                </c:pt>
                <c:pt idx="15">
                  <c:v>7.0000000000000007E-2</c:v>
                </c:pt>
                <c:pt idx="16">
                  <c:v>0.05</c:v>
                </c:pt>
                <c:pt idx="17">
                  <c:v>0.04</c:v>
                </c:pt>
                <c:pt idx="18">
                  <c:v>0.02</c:v>
                </c:pt>
                <c:pt idx="19">
                  <c:v>0.01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26-49B1-94DD-6A6386D4130F}"/>
            </c:ext>
          </c:extLst>
        </c:ser>
        <c:ser>
          <c:idx val="2"/>
          <c:order val="2"/>
          <c:tx>
            <c:strRef>
              <c:f>'S100 Inputs'!$A$7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Inputs'!$B$7:$AL$7</c:f>
              <c:numCache>
                <c:formatCode>0%</c:formatCode>
                <c:ptCount val="37"/>
                <c:pt idx="0">
                  <c:v>2.8648067969073579E-3</c:v>
                </c:pt>
                <c:pt idx="1">
                  <c:v>2.775659894139062E-3</c:v>
                </c:pt>
                <c:pt idx="2">
                  <c:v>3.2430322056837099E-3</c:v>
                </c:pt>
                <c:pt idx="3">
                  <c:v>6.8151903330435481E-3</c:v>
                </c:pt>
                <c:pt idx="4">
                  <c:v>9.9724723174802205E-3</c:v>
                </c:pt>
                <c:pt idx="5">
                  <c:v>1.7818357087075361E-2</c:v>
                </c:pt>
                <c:pt idx="6">
                  <c:v>6.8192444900587998E-2</c:v>
                </c:pt>
                <c:pt idx="7">
                  <c:v>0.13757284474183484</c:v>
                </c:pt>
                <c:pt idx="8">
                  <c:v>0.18117853648343743</c:v>
                </c:pt>
                <c:pt idx="9">
                  <c:v>0.1842919483649692</c:v>
                </c:pt>
                <c:pt idx="10">
                  <c:v>0.2</c:v>
                </c:pt>
                <c:pt idx="11">
                  <c:v>0.22</c:v>
                </c:pt>
                <c:pt idx="12">
                  <c:v>0.25</c:v>
                </c:pt>
                <c:pt idx="13">
                  <c:v>0.32</c:v>
                </c:pt>
                <c:pt idx="14">
                  <c:v>0.4</c:v>
                </c:pt>
                <c:pt idx="15">
                  <c:v>0.52</c:v>
                </c:pt>
                <c:pt idx="16">
                  <c:v>0.63</c:v>
                </c:pt>
                <c:pt idx="17">
                  <c:v>0.76</c:v>
                </c:pt>
                <c:pt idx="18">
                  <c:v>0.88</c:v>
                </c:pt>
                <c:pt idx="19">
                  <c:v>0.95</c:v>
                </c:pt>
                <c:pt idx="20">
                  <c:v>0.98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26-49B1-94DD-6A6386D4130F}"/>
            </c:ext>
          </c:extLst>
        </c:ser>
        <c:ser>
          <c:idx val="3"/>
          <c:order val="3"/>
          <c:tx>
            <c:strRef>
              <c:f>'S100 Inputs'!$A$8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Inputs'!$B$8:$AL$8</c:f>
              <c:numCache>
                <c:formatCode>0%</c:formatCode>
                <c:ptCount val="37"/>
                <c:pt idx="0">
                  <c:v>6.9634498671504331E-3</c:v>
                </c:pt>
                <c:pt idx="1">
                  <c:v>5.2435245206217673E-3</c:v>
                </c:pt>
                <c:pt idx="2">
                  <c:v>9.6198837962507312E-3</c:v>
                </c:pt>
                <c:pt idx="3">
                  <c:v>1.5677921316164588E-2</c:v>
                </c:pt>
                <c:pt idx="4">
                  <c:v>2.2924172303536928E-2</c:v>
                </c:pt>
                <c:pt idx="5">
                  <c:v>3.3624865775087859E-2</c:v>
                </c:pt>
                <c:pt idx="6">
                  <c:v>7.3346761333948962E-2</c:v>
                </c:pt>
                <c:pt idx="7">
                  <c:v>0.10414756084345436</c:v>
                </c:pt>
                <c:pt idx="8">
                  <c:v>0.11270536186080901</c:v>
                </c:pt>
                <c:pt idx="9">
                  <c:v>0.16045896242682817</c:v>
                </c:pt>
                <c:pt idx="10">
                  <c:v>0.14000000000000001</c:v>
                </c:pt>
                <c:pt idx="11">
                  <c:v>0.12</c:v>
                </c:pt>
                <c:pt idx="12">
                  <c:v>0.11</c:v>
                </c:pt>
                <c:pt idx="13">
                  <c:v>0.1</c:v>
                </c:pt>
                <c:pt idx="14">
                  <c:v>7.0000000000000007E-2</c:v>
                </c:pt>
                <c:pt idx="15">
                  <c:v>0.04</c:v>
                </c:pt>
                <c:pt idx="16">
                  <c:v>0.03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26-49B1-94DD-6A6386D4130F}"/>
            </c:ext>
          </c:extLst>
        </c:ser>
        <c:ser>
          <c:idx val="4"/>
          <c:order val="4"/>
          <c:tx>
            <c:strRef>
              <c:f>'S100 Inputs'!$A$9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Inputs'!$B$9:$AL$9</c:f>
              <c:numCache>
                <c:formatCode>0%</c:formatCode>
                <c:ptCount val="37"/>
                <c:pt idx="0">
                  <c:v>1.3444535759128467E-3</c:v>
                </c:pt>
                <c:pt idx="1">
                  <c:v>2.4014908983735687E-3</c:v>
                </c:pt>
                <c:pt idx="2">
                  <c:v>3.4840197773300997E-3</c:v>
                </c:pt>
                <c:pt idx="3">
                  <c:v>8.1409657624922672E-3</c:v>
                </c:pt>
                <c:pt idx="4">
                  <c:v>8.9056039018354013E-3</c:v>
                </c:pt>
                <c:pt idx="5">
                  <c:v>1.0743178934010153E-2</c:v>
                </c:pt>
                <c:pt idx="6">
                  <c:v>6.2634995527457896E-2</c:v>
                </c:pt>
                <c:pt idx="7">
                  <c:v>0.1168977157118203</c:v>
                </c:pt>
                <c:pt idx="8">
                  <c:v>0.13368306212943448</c:v>
                </c:pt>
                <c:pt idx="9">
                  <c:v>5.7255696337813668E-2</c:v>
                </c:pt>
                <c:pt idx="10">
                  <c:v>0.06</c:v>
                </c:pt>
                <c:pt idx="11">
                  <c:v>0.08</c:v>
                </c:pt>
                <c:pt idx="12">
                  <c:v>0.1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0.12</c:v>
                </c:pt>
                <c:pt idx="17">
                  <c:v>7.0000000000000007E-2</c:v>
                </c:pt>
                <c:pt idx="18">
                  <c:v>0.03</c:v>
                </c:pt>
                <c:pt idx="19">
                  <c:v>0.02</c:v>
                </c:pt>
                <c:pt idx="20">
                  <c:v>0.01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26-49B1-94DD-6A6386D4130F}"/>
            </c:ext>
          </c:extLst>
        </c:ser>
        <c:ser>
          <c:idx val="5"/>
          <c:order val="5"/>
          <c:tx>
            <c:strRef>
              <c:f>'S100 Inputs'!$A$10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Inputs'!$B$10:$AL$10</c:f>
              <c:numCache>
                <c:formatCode>0%</c:formatCode>
                <c:ptCount val="37"/>
                <c:pt idx="0">
                  <c:v>6.0748846497275908E-4</c:v>
                </c:pt>
                <c:pt idx="1">
                  <c:v>1.7085216644880264E-3</c:v>
                </c:pt>
                <c:pt idx="2">
                  <c:v>4.3488937624111052E-4</c:v>
                </c:pt>
                <c:pt idx="3">
                  <c:v>3.3676028983602852E-4</c:v>
                </c:pt>
                <c:pt idx="4">
                  <c:v>4.8960335299687114E-3</c:v>
                </c:pt>
                <c:pt idx="5">
                  <c:v>1.8380271378367827E-2</c:v>
                </c:pt>
                <c:pt idx="6">
                  <c:v>3.6578547395947944E-2</c:v>
                </c:pt>
                <c:pt idx="7">
                  <c:v>5.3419072989501298E-2</c:v>
                </c:pt>
                <c:pt idx="8">
                  <c:v>5.5645856396882576E-2</c:v>
                </c:pt>
                <c:pt idx="9">
                  <c:v>7.3175876418481542E-2</c:v>
                </c:pt>
                <c:pt idx="10">
                  <c:v>7.0000000000000007E-2</c:v>
                </c:pt>
                <c:pt idx="11">
                  <c:v>0.09</c:v>
                </c:pt>
                <c:pt idx="12">
                  <c:v>0.09</c:v>
                </c:pt>
                <c:pt idx="13">
                  <c:v>0.02</c:v>
                </c:pt>
                <c:pt idx="14">
                  <c:v>0.01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26-49B1-94DD-6A6386D4130F}"/>
            </c:ext>
          </c:extLst>
        </c:ser>
        <c:ser>
          <c:idx val="6"/>
          <c:order val="6"/>
          <c:tx>
            <c:strRef>
              <c:f>'S100 Inputs'!$A$11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Inputs'!$B$11:$AL$11</c:f>
              <c:numCache>
                <c:formatCode>0%</c:formatCode>
                <c:ptCount val="37"/>
                <c:pt idx="0">
                  <c:v>1.0046227152086822E-4</c:v>
                </c:pt>
                <c:pt idx="1">
                  <c:v>7.8754319880788658E-5</c:v>
                </c:pt>
                <c:pt idx="2">
                  <c:v>2.4818123050150594E-4</c:v>
                </c:pt>
                <c:pt idx="3">
                  <c:v>3.3580809297504069E-4</c:v>
                </c:pt>
                <c:pt idx="4">
                  <c:v>1.6547735771091138E-4</c:v>
                </c:pt>
                <c:pt idx="5">
                  <c:v>2.2290487114408433E-3</c:v>
                </c:pt>
                <c:pt idx="6">
                  <c:v>7.8894690764813851E-3</c:v>
                </c:pt>
                <c:pt idx="7">
                  <c:v>8.965382270119544E-3</c:v>
                </c:pt>
                <c:pt idx="8">
                  <c:v>6.4562534281391712E-3</c:v>
                </c:pt>
                <c:pt idx="9">
                  <c:v>4.521000680962544E-3</c:v>
                </c:pt>
                <c:pt idx="10">
                  <c:v>0.03</c:v>
                </c:pt>
                <c:pt idx="11">
                  <c:v>0.02</c:v>
                </c:pt>
                <c:pt idx="12">
                  <c:v>0.03</c:v>
                </c:pt>
                <c:pt idx="13">
                  <c:v>0.04</c:v>
                </c:pt>
                <c:pt idx="14">
                  <c:v>0.05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0.01</c:v>
                </c:pt>
                <c:pt idx="20">
                  <c:v>0.01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26-49B1-94DD-6A6386D4130F}"/>
            </c:ext>
          </c:extLst>
        </c:ser>
        <c:ser>
          <c:idx val="7"/>
          <c:order val="7"/>
          <c:tx>
            <c:strRef>
              <c:f>'S100 Inputs'!$A$12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Inputs'!$B$12:$AL$12</c:f>
              <c:numCache>
                <c:formatCode>0%</c:formatCode>
                <c:ptCount val="37"/>
                <c:pt idx="0">
                  <c:v>1.1054476664101311E-3</c:v>
                </c:pt>
                <c:pt idx="1">
                  <c:v>7.8238461890303137E-4</c:v>
                </c:pt>
                <c:pt idx="2">
                  <c:v>4.2671476390575129E-4</c:v>
                </c:pt>
                <c:pt idx="3">
                  <c:v>6.4273288116678399E-4</c:v>
                </c:pt>
                <c:pt idx="4">
                  <c:v>2.4780313720931487E-3</c:v>
                </c:pt>
                <c:pt idx="5">
                  <c:v>5.9486040609137058E-5</c:v>
                </c:pt>
                <c:pt idx="6">
                  <c:v>2.1236794283933741E-5</c:v>
                </c:pt>
                <c:pt idx="7">
                  <c:v>8.8958330300662975E-6</c:v>
                </c:pt>
                <c:pt idx="8">
                  <c:v>2.4109989773346003E-6</c:v>
                </c:pt>
                <c:pt idx="9">
                  <c:v>4.6651383387537294E-4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426-49B1-94DD-6A6386D4130F}"/>
            </c:ext>
          </c:extLst>
        </c:ser>
        <c:ser>
          <c:idx val="8"/>
          <c:order val="8"/>
          <c:tx>
            <c:strRef>
              <c:f>'S100 Inputs'!$A$13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Inputs'!$B$13:$AL$13</c:f>
              <c:numCache>
                <c:formatCode>0%</c:formatCode>
                <c:ptCount val="37"/>
                <c:pt idx="0">
                  <c:v>2.5782898492485639E-3</c:v>
                </c:pt>
                <c:pt idx="1">
                  <c:v>1.8264811916457143E-3</c:v>
                </c:pt>
                <c:pt idx="2">
                  <c:v>1.1493504943515063E-3</c:v>
                </c:pt>
                <c:pt idx="3">
                  <c:v>1.6222260521695964E-3</c:v>
                </c:pt>
                <c:pt idx="4">
                  <c:v>1.7773729246646065E-3</c:v>
                </c:pt>
                <c:pt idx="5">
                  <c:v>2.387068039828192E-3</c:v>
                </c:pt>
                <c:pt idx="6">
                  <c:v>2.4418651910267952E-3</c:v>
                </c:pt>
                <c:pt idx="7">
                  <c:v>4.2032811067063258E-3</c:v>
                </c:pt>
                <c:pt idx="8">
                  <c:v>6.2553368466946209E-3</c:v>
                </c:pt>
                <c:pt idx="9">
                  <c:v>4.7168169624008131E-3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426-49B1-94DD-6A6386D4130F}"/>
            </c:ext>
          </c:extLst>
        </c:ser>
        <c:ser>
          <c:idx val="9"/>
          <c:order val="9"/>
          <c:tx>
            <c:strRef>
              <c:f>'S100 Inputs'!$A$14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Inputs'!$B$14:$AL$14</c:f>
              <c:numCache>
                <c:formatCode>0%</c:formatCode>
                <c:ptCount val="37"/>
                <c:pt idx="0">
                  <c:v>2.9014374446460136E-6</c:v>
                </c:pt>
                <c:pt idx="1">
                  <c:v>2.476118354330473E-5</c:v>
                </c:pt>
                <c:pt idx="2">
                  <c:v>1.5695255683889705E-5</c:v>
                </c:pt>
                <c:pt idx="3">
                  <c:v>3.7770475485850514E-5</c:v>
                </c:pt>
                <c:pt idx="4">
                  <c:v>4.2560395265378356E-5</c:v>
                </c:pt>
                <c:pt idx="5">
                  <c:v>6.3756833268254585E-5</c:v>
                </c:pt>
                <c:pt idx="6">
                  <c:v>1.1350700393137001E-4</c:v>
                </c:pt>
                <c:pt idx="7">
                  <c:v>1.8923862991231943E-4</c:v>
                </c:pt>
                <c:pt idx="8">
                  <c:v>3.2267202979994737E-4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426-49B1-94DD-6A6386D41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833839"/>
        <c:axId val="1400834799"/>
      </c:lineChart>
      <c:catAx>
        <c:axId val="140083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400834799"/>
        <c:crosses val="autoZero"/>
        <c:auto val="1"/>
        <c:lblAlgn val="ctr"/>
        <c:lblOffset val="100"/>
        <c:noMultiLvlLbl val="0"/>
      </c:catAx>
      <c:valAx>
        <c:axId val="140083479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registration share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40083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2758595094534386E-3"/>
          <c:y val="2.329425909227534E-3"/>
          <c:w val="0.98822572178477686"/>
          <c:h val="0.175626736111111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Results!$A$209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Results!$C$5:$AL$5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Results!$C$209:$AL$209</c:f>
              <c:numCache>
                <c:formatCode>0.0</c:formatCode>
                <c:ptCount val="36"/>
                <c:pt idx="0">
                  <c:v>0</c:v>
                </c:pt>
                <c:pt idx="1">
                  <c:v>0.14639539504916588</c:v>
                </c:pt>
                <c:pt idx="2">
                  <c:v>0.42516910185568713</c:v>
                </c:pt>
                <c:pt idx="3">
                  <c:v>0.56830299855425837</c:v>
                </c:pt>
                <c:pt idx="4">
                  <c:v>0.46239042660749102</c:v>
                </c:pt>
                <c:pt idx="5">
                  <c:v>0.79416810320410303</c:v>
                </c:pt>
                <c:pt idx="6">
                  <c:v>1.7102700832681108</c:v>
                </c:pt>
                <c:pt idx="7">
                  <c:v>1.2390595868135725</c:v>
                </c:pt>
                <c:pt idx="8">
                  <c:v>0.90672103388516445</c:v>
                </c:pt>
                <c:pt idx="9">
                  <c:v>1.3091009144222532</c:v>
                </c:pt>
                <c:pt idx="10">
                  <c:v>1.8036913788001794</c:v>
                </c:pt>
                <c:pt idx="11">
                  <c:v>1.7815702768070607</c:v>
                </c:pt>
                <c:pt idx="12">
                  <c:v>1.7582941311687361</c:v>
                </c:pt>
                <c:pt idx="13">
                  <c:v>1.7249119725456283</c:v>
                </c:pt>
                <c:pt idx="14">
                  <c:v>1.7051568552331062</c:v>
                </c:pt>
                <c:pt idx="15">
                  <c:v>1.6868176317691737</c:v>
                </c:pt>
                <c:pt idx="16">
                  <c:v>1.651882236721693</c:v>
                </c:pt>
                <c:pt idx="17">
                  <c:v>1.6256294312594843</c:v>
                </c:pt>
                <c:pt idx="18">
                  <c:v>1.600017598770562</c:v>
                </c:pt>
                <c:pt idx="19">
                  <c:v>1.5707069803701523</c:v>
                </c:pt>
                <c:pt idx="20">
                  <c:v>1.5473406661256239</c:v>
                </c:pt>
                <c:pt idx="21">
                  <c:v>1.5225958545190372</c:v>
                </c:pt>
                <c:pt idx="22">
                  <c:v>1.534788035089808</c:v>
                </c:pt>
                <c:pt idx="23">
                  <c:v>1.5085023428793995</c:v>
                </c:pt>
                <c:pt idx="24">
                  <c:v>1.4975397981309864</c:v>
                </c:pt>
                <c:pt idx="25">
                  <c:v>1.5083097398019645</c:v>
                </c:pt>
                <c:pt idx="26">
                  <c:v>1.5146657329109914</c:v>
                </c:pt>
                <c:pt idx="27">
                  <c:v>1.512588811208728</c:v>
                </c:pt>
                <c:pt idx="28">
                  <c:v>1.5140884713765332</c:v>
                </c:pt>
                <c:pt idx="29">
                  <c:v>1.5051125822783933</c:v>
                </c:pt>
                <c:pt idx="30">
                  <c:v>1.4973910671901207</c:v>
                </c:pt>
                <c:pt idx="31">
                  <c:v>1.497550471830617</c:v>
                </c:pt>
                <c:pt idx="32">
                  <c:v>1.5122141433202654</c:v>
                </c:pt>
                <c:pt idx="33">
                  <c:v>1.5099455025388826</c:v>
                </c:pt>
                <c:pt idx="34">
                  <c:v>1.5133115859779906</c:v>
                </c:pt>
                <c:pt idx="35">
                  <c:v>1.5163726242281366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DE-46FA-979D-BAE0755EC455}"/>
            </c:ext>
          </c:extLst>
        </c:ser>
        <c:ser>
          <c:idx val="2"/>
          <c:order val="1"/>
          <c:tx>
            <c:strRef>
              <c:f>Results!$A$210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Results!$C$5:$AL$5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Results!$C$210:$AL$210</c:f>
              <c:numCache>
                <c:formatCode>0.0</c:formatCode>
                <c:ptCount val="36"/>
                <c:pt idx="0">
                  <c:v>0.1293515903551142</c:v>
                </c:pt>
                <c:pt idx="1">
                  <c:v>0.12728198687107023</c:v>
                </c:pt>
                <c:pt idx="2">
                  <c:v>0.15097625426771988</c:v>
                </c:pt>
                <c:pt idx="3">
                  <c:v>0.32182408278780389</c:v>
                </c:pt>
                <c:pt idx="4">
                  <c:v>0.47784338693021072</c:v>
                </c:pt>
                <c:pt idx="5">
                  <c:v>0.86379972251744919</c:v>
                </c:pt>
                <c:pt idx="6">
                  <c:v>3.2166492186763693</c:v>
                </c:pt>
                <c:pt idx="7">
                  <c:v>6.3212578773952037</c:v>
                </c:pt>
                <c:pt idx="8">
                  <c:v>8.1844249538072678</c:v>
                </c:pt>
                <c:pt idx="9">
                  <c:v>8.2475501143243655</c:v>
                </c:pt>
                <c:pt idx="10">
                  <c:v>8.4366017299999996</c:v>
                </c:pt>
                <c:pt idx="11">
                  <c:v>8.3804318399999982</c:v>
                </c:pt>
                <c:pt idx="12">
                  <c:v>8.3336971599999998</c:v>
                </c:pt>
                <c:pt idx="13">
                  <c:v>8.2972184899999988</c:v>
                </c:pt>
                <c:pt idx="14">
                  <c:v>8.2676634200000017</c:v>
                </c:pt>
                <c:pt idx="15">
                  <c:v>8.2500245799999998</c:v>
                </c:pt>
                <c:pt idx="16">
                  <c:v>8.1531648712871281</c:v>
                </c:pt>
                <c:pt idx="17">
                  <c:v>8.2251746699999995</c:v>
                </c:pt>
                <c:pt idx="18">
                  <c:v>8.2210066400000024</c:v>
                </c:pt>
                <c:pt idx="19">
                  <c:v>8.2223727400000008</c:v>
                </c:pt>
                <c:pt idx="20">
                  <c:v>8.2274922900000007</c:v>
                </c:pt>
                <c:pt idx="21">
                  <c:v>8.2363443900000011</c:v>
                </c:pt>
                <c:pt idx="22">
                  <c:v>43.380155000000002</c:v>
                </c:pt>
                <c:pt idx="23">
                  <c:v>43.431783000000003</c:v>
                </c:pt>
                <c:pt idx="24">
                  <c:v>43.487592999999997</c:v>
                </c:pt>
                <c:pt idx="25">
                  <c:v>43.528120000000001</c:v>
                </c:pt>
                <c:pt idx="26">
                  <c:v>43.558522000000004</c:v>
                </c:pt>
                <c:pt idx="27">
                  <c:v>43.587671</c:v>
                </c:pt>
                <c:pt idx="28">
                  <c:v>43.612150999999997</c:v>
                </c:pt>
                <c:pt idx="29">
                  <c:v>43.642155000000002</c:v>
                </c:pt>
                <c:pt idx="30">
                  <c:v>43.676327000000001</c:v>
                </c:pt>
                <c:pt idx="31">
                  <c:v>43.706862000000001</c:v>
                </c:pt>
                <c:pt idx="32">
                  <c:v>43.721325999999998</c:v>
                </c:pt>
                <c:pt idx="33">
                  <c:v>43.736289999999997</c:v>
                </c:pt>
                <c:pt idx="34">
                  <c:v>43.746921</c:v>
                </c:pt>
                <c:pt idx="35">
                  <c:v>43.753948999999999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DE-46FA-979D-BAE0755EC455}"/>
            </c:ext>
          </c:extLst>
        </c:ser>
        <c:ser>
          <c:idx val="0"/>
          <c:order val="2"/>
          <c:tx>
            <c:strRef>
              <c:f>Results!$A$211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Results!$C$5:$AL$5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Results!$C$211:$AL$211</c:f>
              <c:numCache>
                <c:formatCode>0.0</c:formatCode>
                <c:ptCount val="36"/>
                <c:pt idx="0">
                  <c:v>4.8384650000000002</c:v>
                </c:pt>
                <c:pt idx="1">
                  <c:v>5.0653350000000001</c:v>
                </c:pt>
                <c:pt idx="2">
                  <c:v>5.4189350000000003</c:v>
                </c:pt>
                <c:pt idx="3">
                  <c:v>5.6336750000000002</c:v>
                </c:pt>
                <c:pt idx="4">
                  <c:v>5.602277</c:v>
                </c:pt>
                <c:pt idx="5">
                  <c:v>5.9943220000000004</c:v>
                </c:pt>
                <c:pt idx="6">
                  <c:v>6.7701269999999987</c:v>
                </c:pt>
                <c:pt idx="7">
                  <c:v>6.1678639999999998</c:v>
                </c:pt>
                <c:pt idx="8">
                  <c:v>5.7523730000000004</c:v>
                </c:pt>
                <c:pt idx="9">
                  <c:v>6.0785449999999992</c:v>
                </c:pt>
                <c:pt idx="10">
                  <c:v>6.5359627199999997</c:v>
                </c:pt>
                <c:pt idx="11">
                  <c:v>6.9502881600000004</c:v>
                </c:pt>
                <c:pt idx="12">
                  <c:v>6.3721612400000014</c:v>
                </c:pt>
                <c:pt idx="13">
                  <c:v>6.0253486400000007</c:v>
                </c:pt>
                <c:pt idx="14">
                  <c:v>5.9425899199999996</c:v>
                </c:pt>
                <c:pt idx="15">
                  <c:v>5.6865152000000005</c:v>
                </c:pt>
                <c:pt idx="16">
                  <c:v>5.7887528000000001</c:v>
                </c:pt>
                <c:pt idx="17">
                  <c:v>6.0003534000000007</c:v>
                </c:pt>
                <c:pt idx="18">
                  <c:v>6.002331840000001</c:v>
                </c:pt>
                <c:pt idx="19">
                  <c:v>6.157855999999998</c:v>
                </c:pt>
                <c:pt idx="20">
                  <c:v>6.1306409999999989</c:v>
                </c:pt>
                <c:pt idx="21">
                  <c:v>6.1026040000000004</c:v>
                </c:pt>
                <c:pt idx="22">
                  <c:v>6.1054729999999999</c:v>
                </c:pt>
                <c:pt idx="23">
                  <c:v>6.072387</c:v>
                </c:pt>
                <c:pt idx="24">
                  <c:v>6.0542119999999997</c:v>
                </c:pt>
                <c:pt idx="25">
                  <c:v>6.0567520000000012</c:v>
                </c:pt>
                <c:pt idx="26">
                  <c:v>6.0594149999999987</c:v>
                </c:pt>
                <c:pt idx="27">
                  <c:v>6.0575619999999999</c:v>
                </c:pt>
                <c:pt idx="28">
                  <c:v>6.0644030000000004</c:v>
                </c:pt>
                <c:pt idx="29">
                  <c:v>6.0647890000000002</c:v>
                </c:pt>
                <c:pt idx="30">
                  <c:v>6.068702</c:v>
                </c:pt>
                <c:pt idx="31">
                  <c:v>6.0841520000000013</c:v>
                </c:pt>
                <c:pt idx="32">
                  <c:v>6.115454999999999</c:v>
                </c:pt>
                <c:pt idx="33">
                  <c:v>6.1295669999999989</c:v>
                </c:pt>
                <c:pt idx="34">
                  <c:v>6.1469550000000002</c:v>
                </c:pt>
                <c:pt idx="35">
                  <c:v>6.159262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DE-46FA-979D-BAE0755EC455}"/>
            </c:ext>
          </c:extLst>
        </c:ser>
        <c:ser>
          <c:idx val="3"/>
          <c:order val="3"/>
          <c:tx>
            <c:strRef>
              <c:f>Results!$A$212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Results!$C$5:$AL$5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Results!$C$212:$AL$212</c:f>
              <c:numCache>
                <c:formatCode>0.0</c:formatCode>
                <c:ptCount val="36"/>
                <c:pt idx="0">
                  <c:v>0.1293515903551142</c:v>
                </c:pt>
                <c:pt idx="1">
                  <c:v>0.12728198687107023</c:v>
                </c:pt>
                <c:pt idx="2">
                  <c:v>0.15097625426771988</c:v>
                </c:pt>
                <c:pt idx="3">
                  <c:v>0.32182408278780389</c:v>
                </c:pt>
                <c:pt idx="4">
                  <c:v>0.47784338693021072</c:v>
                </c:pt>
                <c:pt idx="5">
                  <c:v>0.86379972251744919</c:v>
                </c:pt>
                <c:pt idx="6">
                  <c:v>3.2166492186763693</c:v>
                </c:pt>
                <c:pt idx="7">
                  <c:v>6.3212578773952037</c:v>
                </c:pt>
                <c:pt idx="8">
                  <c:v>8.1844249538072678</c:v>
                </c:pt>
                <c:pt idx="9">
                  <c:v>8.2475499300324167</c:v>
                </c:pt>
                <c:pt idx="10">
                  <c:v>44.403167000000003</c:v>
                </c:pt>
                <c:pt idx="11">
                  <c:v>44.107536000000003</c:v>
                </c:pt>
                <c:pt idx="12">
                  <c:v>43.861562999999997</c:v>
                </c:pt>
                <c:pt idx="13">
                  <c:v>43.669569000000003</c:v>
                </c:pt>
                <c:pt idx="14">
                  <c:v>43.514015000000001</c:v>
                </c:pt>
                <c:pt idx="15">
                  <c:v>43.390093999999998</c:v>
                </c:pt>
                <c:pt idx="16">
                  <c:v>43.309730999999999</c:v>
                </c:pt>
                <c:pt idx="17">
                  <c:v>43.260860000000001</c:v>
                </c:pt>
                <c:pt idx="18">
                  <c:v>43.239856000000003</c:v>
                </c:pt>
                <c:pt idx="19">
                  <c:v>43.247357999999998</c:v>
                </c:pt>
                <c:pt idx="20">
                  <c:v>43.275235000000002</c:v>
                </c:pt>
                <c:pt idx="21">
                  <c:v>43.322755999999998</c:v>
                </c:pt>
                <c:pt idx="22">
                  <c:v>43.354666000000002</c:v>
                </c:pt>
                <c:pt idx="23">
                  <c:v>43.407224999999997</c:v>
                </c:pt>
                <c:pt idx="24">
                  <c:v>43.464588999999997</c:v>
                </c:pt>
                <c:pt idx="25">
                  <c:v>43.506670999999997</c:v>
                </c:pt>
                <c:pt idx="26">
                  <c:v>43.538938000000002</c:v>
                </c:pt>
                <c:pt idx="27">
                  <c:v>43.569952000000001</c:v>
                </c:pt>
                <c:pt idx="28">
                  <c:v>43.596609000000001</c:v>
                </c:pt>
                <c:pt idx="29">
                  <c:v>43.628788999999998</c:v>
                </c:pt>
                <c:pt idx="30">
                  <c:v>43.664825999999998</c:v>
                </c:pt>
                <c:pt idx="31">
                  <c:v>43.697226999999998</c:v>
                </c:pt>
                <c:pt idx="32">
                  <c:v>43.713245000000001</c:v>
                </c:pt>
                <c:pt idx="33">
                  <c:v>43.729761000000003</c:v>
                </c:pt>
                <c:pt idx="34">
                  <c:v>43.741636999999997</c:v>
                </c:pt>
                <c:pt idx="35">
                  <c:v>43.749597000000001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DE-46FA-979D-BAE0755EC455}"/>
            </c:ext>
          </c:extLst>
        </c:ser>
        <c:ser>
          <c:idx val="4"/>
          <c:order val="4"/>
          <c:tx>
            <c:strRef>
              <c:f>Results!$A$213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Results!$C$5:$AL$5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Results!$C$213:$AL$213</c:f>
              <c:numCache>
                <c:formatCode>0.0</c:formatCode>
                <c:ptCount val="36"/>
                <c:pt idx="0">
                  <c:v>4.8384650000000002</c:v>
                </c:pt>
                <c:pt idx="1">
                  <c:v>5.0653350000000001</c:v>
                </c:pt>
                <c:pt idx="2">
                  <c:v>5.4189350000000003</c:v>
                </c:pt>
                <c:pt idx="3">
                  <c:v>5.6336750000000002</c:v>
                </c:pt>
                <c:pt idx="4">
                  <c:v>5.602277</c:v>
                </c:pt>
                <c:pt idx="5">
                  <c:v>5.9943220000000004</c:v>
                </c:pt>
                <c:pt idx="6">
                  <c:v>6.7701269999999987</c:v>
                </c:pt>
                <c:pt idx="7">
                  <c:v>6.1678639999999998</c:v>
                </c:pt>
                <c:pt idx="8">
                  <c:v>5.7523730000000004</c:v>
                </c:pt>
                <c:pt idx="9">
                  <c:v>6.1096329999999996</c:v>
                </c:pt>
                <c:pt idx="10">
                  <c:v>6.5667360000000006</c:v>
                </c:pt>
                <c:pt idx="11">
                  <c:v>6.5129049999999991</c:v>
                </c:pt>
                <c:pt idx="12">
                  <c:v>6.4632430000000012</c:v>
                </c:pt>
                <c:pt idx="13">
                  <c:v>6.4092670000000007</c:v>
                </c:pt>
                <c:pt idx="14">
                  <c:v>6.3728249999999997</c:v>
                </c:pt>
                <c:pt idx="15">
                  <c:v>6.3411919999999995</c:v>
                </c:pt>
                <c:pt idx="16">
                  <c:v>6.2976360000000007</c:v>
                </c:pt>
                <c:pt idx="17">
                  <c:v>6.2661430000000014</c:v>
                </c:pt>
                <c:pt idx="18">
                  <c:v>6.2382770000000001</c:v>
                </c:pt>
                <c:pt idx="19">
                  <c:v>6.1786839999999996</c:v>
                </c:pt>
                <c:pt idx="20">
                  <c:v>6.2518777199999995</c:v>
                </c:pt>
                <c:pt idx="21">
                  <c:v>6.170992</c:v>
                </c:pt>
                <c:pt idx="22">
                  <c:v>6.1862979999999999</c:v>
                </c:pt>
                <c:pt idx="23">
                  <c:v>6.165025</c:v>
                </c:pt>
                <c:pt idx="24">
                  <c:v>6.1608390000000002</c:v>
                </c:pt>
                <c:pt idx="25">
                  <c:v>6.1761230000000014</c:v>
                </c:pt>
                <c:pt idx="26">
                  <c:v>6.185938000000001</c:v>
                </c:pt>
                <c:pt idx="27">
                  <c:v>6.187189</c:v>
                </c:pt>
                <c:pt idx="28">
                  <c:v>6.1921710000000001</c:v>
                </c:pt>
                <c:pt idx="29">
                  <c:v>6.1866439999999994</c:v>
                </c:pt>
                <c:pt idx="30">
                  <c:v>6.1831020000000008</c:v>
                </c:pt>
                <c:pt idx="31">
                  <c:v>6.1867390000000002</c:v>
                </c:pt>
                <c:pt idx="32">
                  <c:v>6.2034269999999996</c:v>
                </c:pt>
                <c:pt idx="33">
                  <c:v>6.2029310000000004</c:v>
                </c:pt>
                <c:pt idx="34">
                  <c:v>6.2072640000000012</c:v>
                </c:pt>
                <c:pt idx="35">
                  <c:v>6.2111760000000009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DE-46FA-979D-BAE0755EC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Inertia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1097541100141829E-2"/>
          <c:y val="0.86904659644817139"/>
          <c:w val="0.85743963714669136"/>
          <c:h val="0.109308381906807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'Transport Power'!$A$2</c:f>
              <c:strCache>
                <c:ptCount val="1"/>
                <c:pt idx="0">
                  <c:v>Petrol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'Transport Power'!$B$1:$AM$1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'Transport Power'!$B$2:$AM$2</c:f>
              <c:numCache>
                <c:formatCode>0</c:formatCode>
                <c:ptCount val="38"/>
                <c:pt idx="0">
                  <c:v>12944.638671756695</c:v>
                </c:pt>
                <c:pt idx="1">
                  <c:v>12511.65648107784</c:v>
                </c:pt>
                <c:pt idx="2">
                  <c:v>12130.548899285655</c:v>
                </c:pt>
                <c:pt idx="3">
                  <c:v>11796.154635297615</c:v>
                </c:pt>
                <c:pt idx="4">
                  <c:v>11503.312398031179</c:v>
                </c:pt>
                <c:pt idx="5">
                  <c:v>11246.860896403821</c:v>
                </c:pt>
                <c:pt idx="6">
                  <c:v>11021.638839333009</c:v>
                </c:pt>
                <c:pt idx="7">
                  <c:v>10822.484935736204</c:v>
                </c:pt>
                <c:pt idx="8">
                  <c:v>10644.237894530881</c:v>
                </c:pt>
                <c:pt idx="9">
                  <c:v>10481.736424634501</c:v>
                </c:pt>
                <c:pt idx="10">
                  <c:v>10329.819234964536</c:v>
                </c:pt>
                <c:pt idx="11">
                  <c:v>10183.325034438452</c:v>
                </c:pt>
                <c:pt idx="12">
                  <c:v>10037.092531973716</c:v>
                </c:pt>
                <c:pt idx="13">
                  <c:v>9885.9604364877978</c:v>
                </c:pt>
                <c:pt idx="14">
                  <c:v>9724.7674568981656</c:v>
                </c:pt>
                <c:pt idx="15">
                  <c:v>9548.3523021222791</c:v>
                </c:pt>
                <c:pt idx="16">
                  <c:v>9351.5536810776175</c:v>
                </c:pt>
                <c:pt idx="17">
                  <c:v>9129.2103026816403</c:v>
                </c:pt>
                <c:pt idx="18">
                  <c:v>8876.1608758518159</c:v>
                </c:pt>
                <c:pt idx="19">
                  <c:v>8587.2441095056147</c:v>
                </c:pt>
                <c:pt idx="20">
                  <c:v>8257.2987125605032</c:v>
                </c:pt>
                <c:pt idx="21">
                  <c:v>7881.1633939339472</c:v>
                </c:pt>
                <c:pt idx="22">
                  <c:v>7453.676862543417</c:v>
                </c:pt>
                <c:pt idx="23">
                  <c:v>6969.6778273063774</c:v>
                </c:pt>
                <c:pt idx="24">
                  <c:v>6424.0049971402987</c:v>
                </c:pt>
                <c:pt idx="25">
                  <c:v>5811.4970809626438</c:v>
                </c:pt>
                <c:pt idx="26">
                  <c:v>5126.9927876908878</c:v>
                </c:pt>
                <c:pt idx="27">
                  <c:v>4365.3308262424935</c:v>
                </c:pt>
                <c:pt idx="28">
                  <c:v>4365.3308262424935</c:v>
                </c:pt>
                <c:pt idx="29">
                  <c:v>4365.3308262424935</c:v>
                </c:pt>
                <c:pt idx="30">
                  <c:v>4365.3308262424935</c:v>
                </c:pt>
                <c:pt idx="31">
                  <c:v>4365.3308262424935</c:v>
                </c:pt>
                <c:pt idx="32">
                  <c:v>4365.3308262424935</c:v>
                </c:pt>
                <c:pt idx="33">
                  <c:v>4365.3308262424935</c:v>
                </c:pt>
                <c:pt idx="34">
                  <c:v>4365.3308262424935</c:v>
                </c:pt>
                <c:pt idx="35">
                  <c:v>4365.3308262424935</c:v>
                </c:pt>
                <c:pt idx="36">
                  <c:v>4365.3308262424935</c:v>
                </c:pt>
                <c:pt idx="37">
                  <c:v>4365.3308262424935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B2-4FFD-A949-5533EBF61EA7}"/>
            </c:ext>
          </c:extLst>
        </c:ser>
        <c:ser>
          <c:idx val="0"/>
          <c:order val="1"/>
          <c:tx>
            <c:strRef>
              <c:f>'Transport Power'!$A$3</c:f>
              <c:strCache>
                <c:ptCount val="1"/>
                <c:pt idx="0">
                  <c:v>Diesel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'Transport Power'!$B$1:$AM$1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'Transport Power'!$B$3:$AM$3</c:f>
              <c:numCache>
                <c:formatCode>0</c:formatCode>
                <c:ptCount val="38"/>
                <c:pt idx="0">
                  <c:v>24961.402233735105</c:v>
                </c:pt>
                <c:pt idx="1">
                  <c:v>23705.218598456191</c:v>
                </c:pt>
                <c:pt idx="2">
                  <c:v>22595.1130220267</c:v>
                </c:pt>
                <c:pt idx="3">
                  <c:v>21618.365317608816</c:v>
                </c:pt>
                <c:pt idx="4">
                  <c:v>20762.255298364718</c:v>
                </c:pt>
                <c:pt idx="5">
                  <c:v>20014.062777456595</c:v>
                </c:pt>
                <c:pt idx="6">
                  <c:v>19361.067568046616</c:v>
                </c:pt>
                <c:pt idx="7">
                  <c:v>18790.549483296971</c:v>
                </c:pt>
                <c:pt idx="8">
                  <c:v>18289.788336369846</c:v>
                </c:pt>
                <c:pt idx="9">
                  <c:v>17846.063940427415</c:v>
                </c:pt>
                <c:pt idx="10">
                  <c:v>17446.656108631865</c:v>
                </c:pt>
                <c:pt idx="11">
                  <c:v>17078.844654145378</c:v>
                </c:pt>
                <c:pt idx="12">
                  <c:v>16729.909390130138</c:v>
                </c:pt>
                <c:pt idx="13">
                  <c:v>16387.130129748319</c:v>
                </c:pt>
                <c:pt idx="14">
                  <c:v>16037.786686162111</c:v>
                </c:pt>
                <c:pt idx="15">
                  <c:v>15669.158872533695</c:v>
                </c:pt>
                <c:pt idx="16">
                  <c:v>15268.526502025248</c:v>
                </c:pt>
                <c:pt idx="17">
                  <c:v>14823.169387798958</c:v>
                </c:pt>
                <c:pt idx="18">
                  <c:v>14320.367343017007</c:v>
                </c:pt>
                <c:pt idx="19">
                  <c:v>13747.400180841574</c:v>
                </c:pt>
                <c:pt idx="20">
                  <c:v>13091.547714434841</c:v>
                </c:pt>
                <c:pt idx="21">
                  <c:v>12340.089756958991</c:v>
                </c:pt>
                <c:pt idx="22">
                  <c:v>11480.30612157621</c:v>
                </c:pt>
                <c:pt idx="23">
                  <c:v>10499.476621448672</c:v>
                </c:pt>
                <c:pt idx="24">
                  <c:v>9384.881069738567</c:v>
                </c:pt>
                <c:pt idx="25">
                  <c:v>8123.7992796080725</c:v>
                </c:pt>
                <c:pt idx="26">
                  <c:v>6703.511064219374</c:v>
                </c:pt>
                <c:pt idx="27">
                  <c:v>5111.2962367346499</c:v>
                </c:pt>
                <c:pt idx="28">
                  <c:v>5111.2962367346499</c:v>
                </c:pt>
                <c:pt idx="29">
                  <c:v>5111.2962367346499</c:v>
                </c:pt>
                <c:pt idx="30">
                  <c:v>5111.2962367346499</c:v>
                </c:pt>
                <c:pt idx="31">
                  <c:v>5111.2962367346499</c:v>
                </c:pt>
                <c:pt idx="32">
                  <c:v>5111.2962367346499</c:v>
                </c:pt>
                <c:pt idx="33">
                  <c:v>5111.2962367346499</c:v>
                </c:pt>
                <c:pt idx="34">
                  <c:v>5111.2962367346499</c:v>
                </c:pt>
                <c:pt idx="35">
                  <c:v>5111.2962367346499</c:v>
                </c:pt>
                <c:pt idx="36">
                  <c:v>5111.2962367346499</c:v>
                </c:pt>
                <c:pt idx="37">
                  <c:v>5111.2962367346499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B2-4FFD-A949-5533EBF61EA7}"/>
            </c:ext>
          </c:extLst>
        </c:ser>
        <c:ser>
          <c:idx val="2"/>
          <c:order val="2"/>
          <c:tx>
            <c:strRef>
              <c:f>'Transport Power'!$A$4</c:f>
              <c:strCache>
                <c:ptCount val="1"/>
                <c:pt idx="0">
                  <c:v>BEV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'Transport Power'!$B$1:$AM$1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'Transport Power'!$B$4:$AM$4</c:f>
              <c:numCache>
                <c:formatCode>0</c:formatCode>
                <c:ptCount val="38"/>
                <c:pt idx="0">
                  <c:v>16950.226525749498</c:v>
                </c:pt>
                <c:pt idx="1">
                  <c:v>16242.84385353729</c:v>
                </c:pt>
                <c:pt idx="2">
                  <c:v>15618.736940199336</c:v>
                </c:pt>
                <c:pt idx="3">
                  <c:v>15070.224862734682</c:v>
                </c:pt>
                <c:pt idx="4">
                  <c:v>14589.626698142358</c:v>
                </c:pt>
                <c:pt idx="5">
                  <c:v>14169.261523421414</c:v>
                </c:pt>
                <c:pt idx="6">
                  <c:v>13801.448415570878</c:v>
                </c:pt>
                <c:pt idx="7">
                  <c:v>13478.506451589792</c:v>
                </c:pt>
                <c:pt idx="8">
                  <c:v>13192.754708477203</c:v>
                </c:pt>
                <c:pt idx="9">
                  <c:v>12936.51226323214</c:v>
                </c:pt>
                <c:pt idx="10">
                  <c:v>12702.098192853646</c:v>
                </c:pt>
                <c:pt idx="11">
                  <c:v>12481.831574340762</c:v>
                </c:pt>
                <c:pt idx="12">
                  <c:v>12268.031484692523</c:v>
                </c:pt>
                <c:pt idx="13">
                  <c:v>12053.01700090797</c:v>
                </c:pt>
                <c:pt idx="14">
                  <c:v>11829.107199986147</c:v>
                </c:pt>
                <c:pt idx="15">
                  <c:v>11588.621158926084</c:v>
                </c:pt>
                <c:pt idx="16">
                  <c:v>11323.877954726828</c:v>
                </c:pt>
                <c:pt idx="17">
                  <c:v>11027.196664387413</c:v>
                </c:pt>
                <c:pt idx="18">
                  <c:v>10690.896364906879</c:v>
                </c:pt>
                <c:pt idx="19">
                  <c:v>10307.296133284268</c:v>
                </c:pt>
                <c:pt idx="20">
                  <c:v>9868.7150465186169</c:v>
                </c:pt>
                <c:pt idx="21">
                  <c:v>9367.4721816089623</c:v>
                </c:pt>
                <c:pt idx="22">
                  <c:v>8795.8866155543474</c:v>
                </c:pt>
                <c:pt idx="23">
                  <c:v>8146.2774253538091</c:v>
                </c:pt>
                <c:pt idx="24">
                  <c:v>7410.9636880063881</c:v>
                </c:pt>
                <c:pt idx="25">
                  <c:v>6582.2644805111204</c:v>
                </c:pt>
                <c:pt idx="26">
                  <c:v>5652.4988798670493</c:v>
                </c:pt>
                <c:pt idx="27">
                  <c:v>4613.9859630732126</c:v>
                </c:pt>
                <c:pt idx="28">
                  <c:v>4613.9859630732126</c:v>
                </c:pt>
                <c:pt idx="29">
                  <c:v>4613.9859630732126</c:v>
                </c:pt>
                <c:pt idx="30">
                  <c:v>4613.9859630732126</c:v>
                </c:pt>
                <c:pt idx="31">
                  <c:v>4613.9859630732126</c:v>
                </c:pt>
                <c:pt idx="32">
                  <c:v>4613.9859630732126</c:v>
                </c:pt>
                <c:pt idx="33">
                  <c:v>4613.9859630732126</c:v>
                </c:pt>
                <c:pt idx="34">
                  <c:v>4613.9859630732126</c:v>
                </c:pt>
                <c:pt idx="35">
                  <c:v>4613.9859630732126</c:v>
                </c:pt>
                <c:pt idx="36">
                  <c:v>4613.9859630732126</c:v>
                </c:pt>
                <c:pt idx="37">
                  <c:v>4613.9859630732126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B2-4FFD-A949-5533EBF61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8187952"/>
        <c:axId val="1868173072"/>
      </c:lineChart>
      <c:catAx>
        <c:axId val="186818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Age in 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868173072"/>
        <c:crosses val="autoZero"/>
        <c:auto val="1"/>
        <c:lblAlgn val="ctr"/>
        <c:lblOffset val="100"/>
        <c:tickLblSkip val="10"/>
        <c:noMultiLvlLbl val="0"/>
      </c:catAx>
      <c:valAx>
        <c:axId val="1868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Annual</a:t>
                </a:r>
                <a:r>
                  <a:rPr lang="de-DE" b="1" baseline="0"/>
                  <a:t> mileage [km]</a:t>
                </a:r>
                <a:endParaRPr lang="de-DE" b="1"/>
              </a:p>
            </c:rich>
          </c:tx>
          <c:layout>
            <c:manualLayout>
              <c:xMode val="edge"/>
              <c:yMode val="edge"/>
              <c:x val="3.0868055555555555E-2"/>
              <c:y val="0.1904406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868187952"/>
        <c:crosses val="autoZero"/>
        <c:crossBetween val="between"/>
      </c:valAx>
      <c:spPr>
        <a:noFill/>
        <a:ln w="127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'Transport Power'!$A$2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'Transport Power'!$B$2:$AP$2</c:f>
              <c:numCache>
                <c:formatCode>0</c:formatCode>
                <c:ptCount val="41"/>
                <c:pt idx="0">
                  <c:v>12944.638671756695</c:v>
                </c:pt>
                <c:pt idx="1">
                  <c:v>12511.65648107784</c:v>
                </c:pt>
                <c:pt idx="2">
                  <c:v>12130.548899285655</c:v>
                </c:pt>
                <c:pt idx="3">
                  <c:v>11796.154635297615</c:v>
                </c:pt>
                <c:pt idx="4">
                  <c:v>11503.312398031179</c:v>
                </c:pt>
                <c:pt idx="5">
                  <c:v>11246.860896403821</c:v>
                </c:pt>
                <c:pt idx="6">
                  <c:v>11021.638839333009</c:v>
                </c:pt>
                <c:pt idx="7">
                  <c:v>10822.484935736204</c:v>
                </c:pt>
                <c:pt idx="8">
                  <c:v>10644.237894530881</c:v>
                </c:pt>
                <c:pt idx="9">
                  <c:v>10481.736424634501</c:v>
                </c:pt>
                <c:pt idx="10">
                  <c:v>10329.819234964536</c:v>
                </c:pt>
                <c:pt idx="11">
                  <c:v>10183.325034438452</c:v>
                </c:pt>
                <c:pt idx="12">
                  <c:v>10037.092531973716</c:v>
                </c:pt>
                <c:pt idx="13">
                  <c:v>9885.9604364877978</c:v>
                </c:pt>
                <c:pt idx="14">
                  <c:v>9724.7674568981656</c:v>
                </c:pt>
                <c:pt idx="15">
                  <c:v>9548.3523021222791</c:v>
                </c:pt>
                <c:pt idx="16">
                  <c:v>9351.5536810776175</c:v>
                </c:pt>
                <c:pt idx="17">
                  <c:v>9129.2103026816403</c:v>
                </c:pt>
                <c:pt idx="18">
                  <c:v>8876.1608758518159</c:v>
                </c:pt>
                <c:pt idx="19">
                  <c:v>8587.2441095056147</c:v>
                </c:pt>
                <c:pt idx="20">
                  <c:v>8257.2987125605032</c:v>
                </c:pt>
                <c:pt idx="21">
                  <c:v>7881.1633939339472</c:v>
                </c:pt>
                <c:pt idx="22">
                  <c:v>7453.676862543417</c:v>
                </c:pt>
                <c:pt idx="23">
                  <c:v>6969.6778273063774</c:v>
                </c:pt>
                <c:pt idx="24">
                  <c:v>6424.0049971402987</c:v>
                </c:pt>
                <c:pt idx="25">
                  <c:v>5811.4970809626438</c:v>
                </c:pt>
                <c:pt idx="26">
                  <c:v>5126.9927876908878</c:v>
                </c:pt>
                <c:pt idx="27">
                  <c:v>4365.3308262424935</c:v>
                </c:pt>
                <c:pt idx="28">
                  <c:v>4365.3308262424935</c:v>
                </c:pt>
                <c:pt idx="29">
                  <c:v>4365.3308262424935</c:v>
                </c:pt>
                <c:pt idx="30">
                  <c:v>4365.3308262424935</c:v>
                </c:pt>
                <c:pt idx="31">
                  <c:v>4365.3308262424935</c:v>
                </c:pt>
                <c:pt idx="32">
                  <c:v>4365.3308262424935</c:v>
                </c:pt>
                <c:pt idx="33">
                  <c:v>4365.3308262424935</c:v>
                </c:pt>
                <c:pt idx="34">
                  <c:v>4365.3308262424935</c:v>
                </c:pt>
                <c:pt idx="35">
                  <c:v>4365.3308262424935</c:v>
                </c:pt>
                <c:pt idx="36">
                  <c:v>4365.3308262424935</c:v>
                </c:pt>
                <c:pt idx="37">
                  <c:v>4365.3308262424935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18-43FB-904D-32034EE321F0}"/>
            </c:ext>
          </c:extLst>
        </c:ser>
        <c:ser>
          <c:idx val="1"/>
          <c:order val="1"/>
          <c:tx>
            <c:strRef>
              <c:f>'Transport Power'!$A$3</c:f>
              <c:strCache>
                <c:ptCount val="1"/>
                <c:pt idx="0">
                  <c:v>Diesel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'Transport Power'!$B$1:$AR$1</c:f>
              <c:numCache>
                <c:formatCode>General</c:formatCode>
                <c:ptCount val="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</c:numCache>
            </c:numRef>
          </c:cat>
          <c:val>
            <c:numRef>
              <c:f>'Transport Power'!$B$3:$AR$3</c:f>
              <c:numCache>
                <c:formatCode>0</c:formatCode>
                <c:ptCount val="43"/>
                <c:pt idx="0">
                  <c:v>24961.402233735105</c:v>
                </c:pt>
                <c:pt idx="1">
                  <c:v>23705.218598456191</c:v>
                </c:pt>
                <c:pt idx="2">
                  <c:v>22595.1130220267</c:v>
                </c:pt>
                <c:pt idx="3">
                  <c:v>21618.365317608816</c:v>
                </c:pt>
                <c:pt idx="4">
                  <c:v>20762.255298364718</c:v>
                </c:pt>
                <c:pt idx="5">
                  <c:v>20014.062777456595</c:v>
                </c:pt>
                <c:pt idx="6">
                  <c:v>19361.067568046616</c:v>
                </c:pt>
                <c:pt idx="7">
                  <c:v>18790.549483296971</c:v>
                </c:pt>
                <c:pt idx="8">
                  <c:v>18289.788336369846</c:v>
                </c:pt>
                <c:pt idx="9">
                  <c:v>17846.063940427415</c:v>
                </c:pt>
                <c:pt idx="10">
                  <c:v>17446.656108631865</c:v>
                </c:pt>
                <c:pt idx="11">
                  <c:v>17078.844654145378</c:v>
                </c:pt>
                <c:pt idx="12">
                  <c:v>16729.909390130138</c:v>
                </c:pt>
                <c:pt idx="13">
                  <c:v>16387.130129748319</c:v>
                </c:pt>
                <c:pt idx="14">
                  <c:v>16037.786686162111</c:v>
                </c:pt>
                <c:pt idx="15">
                  <c:v>15669.158872533695</c:v>
                </c:pt>
                <c:pt idx="16">
                  <c:v>15268.526502025248</c:v>
                </c:pt>
                <c:pt idx="17">
                  <c:v>14823.169387798958</c:v>
                </c:pt>
                <c:pt idx="18">
                  <c:v>14320.367343017007</c:v>
                </c:pt>
                <c:pt idx="19">
                  <c:v>13747.400180841574</c:v>
                </c:pt>
                <c:pt idx="20">
                  <c:v>13091.547714434841</c:v>
                </c:pt>
                <c:pt idx="21">
                  <c:v>12340.089756958991</c:v>
                </c:pt>
                <c:pt idx="22">
                  <c:v>11480.30612157621</c:v>
                </c:pt>
                <c:pt idx="23">
                  <c:v>10499.476621448672</c:v>
                </c:pt>
                <c:pt idx="24">
                  <c:v>9384.881069738567</c:v>
                </c:pt>
                <c:pt idx="25">
                  <c:v>8123.7992796080725</c:v>
                </c:pt>
                <c:pt idx="26">
                  <c:v>6703.511064219374</c:v>
                </c:pt>
                <c:pt idx="27">
                  <c:v>5111.2962367346499</c:v>
                </c:pt>
                <c:pt idx="28">
                  <c:v>5111.2962367346499</c:v>
                </c:pt>
                <c:pt idx="29">
                  <c:v>5111.2962367346499</c:v>
                </c:pt>
                <c:pt idx="30">
                  <c:v>5111.2962367346499</c:v>
                </c:pt>
                <c:pt idx="31">
                  <c:v>5111.2962367346499</c:v>
                </c:pt>
                <c:pt idx="32">
                  <c:v>5111.2962367346499</c:v>
                </c:pt>
                <c:pt idx="33">
                  <c:v>5111.2962367346499</c:v>
                </c:pt>
                <c:pt idx="34">
                  <c:v>5111.2962367346499</c:v>
                </c:pt>
                <c:pt idx="35">
                  <c:v>5111.2962367346499</c:v>
                </c:pt>
                <c:pt idx="36">
                  <c:v>5111.2962367346499</c:v>
                </c:pt>
                <c:pt idx="37">
                  <c:v>5111.2962367346499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18-43FB-904D-32034EE321F0}"/>
            </c:ext>
          </c:extLst>
        </c:ser>
        <c:ser>
          <c:idx val="0"/>
          <c:order val="2"/>
          <c:tx>
            <c:strRef>
              <c:f>'Transport Power'!$A$4</c:f>
              <c:strCache>
                <c:ptCount val="1"/>
                <c:pt idx="0">
                  <c:v>BEV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'Transport Power'!$B$1:$AR$1</c:f>
              <c:numCache>
                <c:formatCode>General</c:formatCode>
                <c:ptCount val="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</c:numCache>
            </c:numRef>
          </c:cat>
          <c:val>
            <c:numRef>
              <c:f>'Transport Power'!$B$4:$AR$4</c:f>
              <c:numCache>
                <c:formatCode>0</c:formatCode>
                <c:ptCount val="43"/>
                <c:pt idx="0">
                  <c:v>16950.226525749498</c:v>
                </c:pt>
                <c:pt idx="1">
                  <c:v>16242.84385353729</c:v>
                </c:pt>
                <c:pt idx="2">
                  <c:v>15618.736940199336</c:v>
                </c:pt>
                <c:pt idx="3">
                  <c:v>15070.224862734682</c:v>
                </c:pt>
                <c:pt idx="4">
                  <c:v>14589.626698142358</c:v>
                </c:pt>
                <c:pt idx="5">
                  <c:v>14169.261523421414</c:v>
                </c:pt>
                <c:pt idx="6">
                  <c:v>13801.448415570878</c:v>
                </c:pt>
                <c:pt idx="7">
                  <c:v>13478.506451589792</c:v>
                </c:pt>
                <c:pt idx="8">
                  <c:v>13192.754708477203</c:v>
                </c:pt>
                <c:pt idx="9">
                  <c:v>12936.51226323214</c:v>
                </c:pt>
                <c:pt idx="10">
                  <c:v>12702.098192853646</c:v>
                </c:pt>
                <c:pt idx="11">
                  <c:v>12481.831574340762</c:v>
                </c:pt>
                <c:pt idx="12">
                  <c:v>12268.031484692523</c:v>
                </c:pt>
                <c:pt idx="13">
                  <c:v>12053.01700090797</c:v>
                </c:pt>
                <c:pt idx="14">
                  <c:v>11829.107199986147</c:v>
                </c:pt>
                <c:pt idx="15">
                  <c:v>11588.621158926084</c:v>
                </c:pt>
                <c:pt idx="16">
                  <c:v>11323.877954726828</c:v>
                </c:pt>
                <c:pt idx="17">
                  <c:v>11027.196664387413</c:v>
                </c:pt>
                <c:pt idx="18">
                  <c:v>10690.896364906879</c:v>
                </c:pt>
                <c:pt idx="19">
                  <c:v>10307.296133284268</c:v>
                </c:pt>
                <c:pt idx="20">
                  <c:v>9868.7150465186169</c:v>
                </c:pt>
                <c:pt idx="21">
                  <c:v>9367.4721816089623</c:v>
                </c:pt>
                <c:pt idx="22">
                  <c:v>8795.8866155543474</c:v>
                </c:pt>
                <c:pt idx="23">
                  <c:v>8146.2774253538091</c:v>
                </c:pt>
                <c:pt idx="24">
                  <c:v>7410.9636880063881</c:v>
                </c:pt>
                <c:pt idx="25">
                  <c:v>6582.2644805111204</c:v>
                </c:pt>
                <c:pt idx="26">
                  <c:v>5652.4988798670493</c:v>
                </c:pt>
                <c:pt idx="27">
                  <c:v>4613.9859630732126</c:v>
                </c:pt>
                <c:pt idx="28">
                  <c:v>4613.9859630732126</c:v>
                </c:pt>
                <c:pt idx="29">
                  <c:v>4613.9859630732126</c:v>
                </c:pt>
                <c:pt idx="30">
                  <c:v>4613.9859630732126</c:v>
                </c:pt>
                <c:pt idx="31">
                  <c:v>4613.9859630732126</c:v>
                </c:pt>
                <c:pt idx="32">
                  <c:v>4613.9859630732126</c:v>
                </c:pt>
                <c:pt idx="33">
                  <c:v>4613.9859630732126</c:v>
                </c:pt>
                <c:pt idx="34">
                  <c:v>4613.9859630732126</c:v>
                </c:pt>
                <c:pt idx="35">
                  <c:v>4613.9859630732126</c:v>
                </c:pt>
                <c:pt idx="36">
                  <c:v>4613.9859630732126</c:v>
                </c:pt>
                <c:pt idx="37">
                  <c:v>4613.9859630732126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18-43FB-904D-32034EE32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8187952"/>
        <c:axId val="1868173072"/>
      </c:lineChart>
      <c:catAx>
        <c:axId val="186818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Age in 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868173072"/>
        <c:crosses val="autoZero"/>
        <c:auto val="1"/>
        <c:lblAlgn val="ctr"/>
        <c:lblOffset val="100"/>
        <c:tickLblSkip val="10"/>
        <c:noMultiLvlLbl val="0"/>
      </c:catAx>
      <c:valAx>
        <c:axId val="1868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Annual</a:t>
                </a:r>
                <a:r>
                  <a:rPr lang="de-DE" b="1" baseline="0"/>
                  <a:t> mileage [km]</a:t>
                </a:r>
                <a:endParaRPr lang="de-DE" b="1"/>
              </a:p>
            </c:rich>
          </c:tx>
          <c:layout>
            <c:manualLayout>
              <c:xMode val="edge"/>
              <c:yMode val="edge"/>
              <c:x val="3.0868055555555555E-2"/>
              <c:y val="0.1904406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868187952"/>
        <c:crosses val="autoZero"/>
        <c:crossBetween val="between"/>
      </c:valAx>
      <c:spPr>
        <a:noFill/>
        <a:ln w="127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93871527777778"/>
          <c:y val="0.15876527025270415"/>
          <c:w val="0.86703333333333332"/>
          <c:h val="0.675294342158758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'GHG Total EU'!$C$41</c:f>
              <c:strCache>
                <c:ptCount val="1"/>
                <c:pt idx="0">
                  <c:v>Energy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'GHG Total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Total EU'!$C$42:$C$49</c:f>
              <c:numCache>
                <c:formatCode>#,##0</c:formatCode>
                <c:ptCount val="8"/>
                <c:pt idx="0">
                  <c:v>1611</c:v>
                </c:pt>
                <c:pt idx="1">
                  <c:v>1425</c:v>
                </c:pt>
                <c:pt idx="2">
                  <c:v>1345</c:v>
                </c:pt>
                <c:pt idx="3">
                  <c:v>1100</c:v>
                </c:pt>
                <c:pt idx="4">
                  <c:v>974</c:v>
                </c:pt>
                <c:pt idx="5">
                  <c:v>842</c:v>
                </c:pt>
                <c:pt idx="6">
                  <c:v>903</c:v>
                </c:pt>
                <c:pt idx="7">
                  <c:v>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A1-4C0A-91A3-FEF0FA0B4DD2}"/>
            </c:ext>
          </c:extLst>
        </c:ser>
        <c:ser>
          <c:idx val="1"/>
          <c:order val="1"/>
          <c:tx>
            <c:strRef>
              <c:f>'GHG Total EU'!$D$41</c:f>
              <c:strCache>
                <c:ptCount val="1"/>
                <c:pt idx="0">
                  <c:v>Industry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'GHG Total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Total EU'!$D$42:$D$49</c:f>
              <c:numCache>
                <c:formatCode>#,##0</c:formatCode>
                <c:ptCount val="8"/>
                <c:pt idx="0">
                  <c:v>1172</c:v>
                </c:pt>
                <c:pt idx="1">
                  <c:v>994</c:v>
                </c:pt>
                <c:pt idx="2">
                  <c:v>835</c:v>
                </c:pt>
                <c:pt idx="3">
                  <c:v>776</c:v>
                </c:pt>
                <c:pt idx="4">
                  <c:v>750</c:v>
                </c:pt>
                <c:pt idx="5">
                  <c:v>707</c:v>
                </c:pt>
                <c:pt idx="6">
                  <c:v>748</c:v>
                </c:pt>
                <c:pt idx="7">
                  <c:v>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A1-4C0A-91A3-FEF0FA0B4DD2}"/>
            </c:ext>
          </c:extLst>
        </c:ser>
        <c:ser>
          <c:idx val="2"/>
          <c:order val="2"/>
          <c:tx>
            <c:strRef>
              <c:f>'GHG Total EU'!$E$41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'GHG Total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Total EU'!$E$42:$E$49</c:f>
              <c:numCache>
                <c:formatCode>#,##0</c:formatCode>
                <c:ptCount val="8"/>
                <c:pt idx="0">
                  <c:v>622</c:v>
                </c:pt>
                <c:pt idx="1">
                  <c:v>552</c:v>
                </c:pt>
                <c:pt idx="2">
                  <c:v>570</c:v>
                </c:pt>
                <c:pt idx="3">
                  <c:v>457</c:v>
                </c:pt>
                <c:pt idx="4">
                  <c:v>448</c:v>
                </c:pt>
                <c:pt idx="5">
                  <c:v>442</c:v>
                </c:pt>
                <c:pt idx="6">
                  <c:v>454</c:v>
                </c:pt>
                <c:pt idx="7">
                  <c:v>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A1-4C0A-91A3-FEF0FA0B4DD2}"/>
            </c:ext>
          </c:extLst>
        </c:ser>
        <c:ser>
          <c:idx val="3"/>
          <c:order val="3"/>
          <c:tx>
            <c:strRef>
              <c:f>'GHG Total EU'!$F$41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12A7F33-6064-4F16-A50D-20FBE063ED6E}" type="CELLRANGE">
                      <a:rPr lang="en-US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07A1-4C0A-91A3-FEF0FA0B4D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707CA41-C1FE-4E58-A6B4-E09020CAC7AE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07A1-4C0A-91A3-FEF0FA0B4DD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D5A2AD0-E864-4167-91A0-B20DB7412AB8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07A1-4C0A-91A3-FEF0FA0B4DD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AE099D9-1C5E-4482-AC1B-24EA5568AA72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07A1-4C0A-91A3-FEF0FA0B4DD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E0A2C8D-AA18-45FA-88FF-720B7C10CC77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07A1-4C0A-91A3-FEF0FA0B4DD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4528693-8C32-4D35-8DF5-03579B99DD7B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07A1-4C0A-91A3-FEF0FA0B4DD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244098B-1E7F-4A63-B40F-2FFA689E5BBC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07A1-4C0A-91A3-FEF0FA0B4DD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315940D-1802-4CF0-925B-42BAD107577F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07A1-4C0A-91A3-FEF0FA0B4D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'GHG Total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Total EU'!$F$42:$F$49</c:f>
              <c:numCache>
                <c:formatCode>#,##0</c:formatCode>
                <c:ptCount val="8"/>
                <c:pt idx="0">
                  <c:v>672</c:v>
                </c:pt>
                <c:pt idx="1">
                  <c:v>798</c:v>
                </c:pt>
                <c:pt idx="2">
                  <c:v>815</c:v>
                </c:pt>
                <c:pt idx="3">
                  <c:v>830</c:v>
                </c:pt>
                <c:pt idx="4">
                  <c:v>833</c:v>
                </c:pt>
                <c:pt idx="5">
                  <c:v>721</c:v>
                </c:pt>
                <c:pt idx="6">
                  <c:v>779</c:v>
                </c:pt>
                <c:pt idx="7">
                  <c:v>803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'GHG Total EU'!$M$42:$M$49</c15:f>
                <c15:dlblRangeCache>
                  <c:ptCount val="8"/>
                  <c:pt idx="0">
                    <c:v>13%</c:v>
                  </c:pt>
                  <c:pt idx="1">
                    <c:v>17%</c:v>
                  </c:pt>
                  <c:pt idx="2">
                    <c:v>18%</c:v>
                  </c:pt>
                  <c:pt idx="3">
                    <c:v>21%</c:v>
                  </c:pt>
                  <c:pt idx="4">
                    <c:v>22%</c:v>
                  </c:pt>
                  <c:pt idx="5">
                    <c:v>21%</c:v>
                  </c:pt>
                  <c:pt idx="6">
                    <c:v>21%</c:v>
                  </c:pt>
                  <c:pt idx="7">
                    <c:v>22%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07A1-4C0A-91A3-FEF0FA0B4DD2}"/>
            </c:ext>
          </c:extLst>
        </c:ser>
        <c:ser>
          <c:idx val="4"/>
          <c:order val="4"/>
          <c:tx>
            <c:strRef>
              <c:f>'GHG Total EU'!$G$41</c:f>
              <c:strCache>
                <c:ptCount val="1"/>
                <c:pt idx="0">
                  <c:v>International shipping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'GHG Total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Total EU'!$G$42:$G$49</c:f>
              <c:numCache>
                <c:formatCode>#,##0</c:formatCode>
                <c:ptCount val="8"/>
                <c:pt idx="0">
                  <c:v>102</c:v>
                </c:pt>
                <c:pt idx="1">
                  <c:v>128</c:v>
                </c:pt>
                <c:pt idx="2">
                  <c:v>152</c:v>
                </c:pt>
                <c:pt idx="3">
                  <c:v>138</c:v>
                </c:pt>
                <c:pt idx="4">
                  <c:v>137</c:v>
                </c:pt>
                <c:pt idx="5">
                  <c:v>121</c:v>
                </c:pt>
                <c:pt idx="6">
                  <c:v>127</c:v>
                </c:pt>
                <c:pt idx="7">
                  <c:v>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A1-4C0A-91A3-FEF0FA0B4DD2}"/>
            </c:ext>
          </c:extLst>
        </c:ser>
        <c:ser>
          <c:idx val="5"/>
          <c:order val="5"/>
          <c:tx>
            <c:strRef>
              <c:f>'GHG Total EU'!$H$41</c:f>
              <c:strCache>
                <c:ptCount val="1"/>
                <c:pt idx="0">
                  <c:v>International aviation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'GHG Total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Total EU'!$H$42:$H$49</c:f>
              <c:numCache>
                <c:formatCode>#,##0</c:formatCode>
                <c:ptCount val="8"/>
                <c:pt idx="0">
                  <c:v>55</c:v>
                </c:pt>
                <c:pt idx="1">
                  <c:v>86</c:v>
                </c:pt>
                <c:pt idx="2">
                  <c:v>101</c:v>
                </c:pt>
                <c:pt idx="3">
                  <c:v>130</c:v>
                </c:pt>
                <c:pt idx="4">
                  <c:v>133</c:v>
                </c:pt>
                <c:pt idx="5">
                  <c:v>56</c:v>
                </c:pt>
                <c:pt idx="6">
                  <c:v>70</c:v>
                </c:pt>
                <c:pt idx="7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A1-4C0A-91A3-FEF0FA0B4DD2}"/>
            </c:ext>
          </c:extLst>
        </c:ser>
        <c:ser>
          <c:idx val="6"/>
          <c:order val="6"/>
          <c:tx>
            <c:strRef>
              <c:f>'GHG Total EU'!$I$41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'GHG Total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Total EU'!$I$42:$I$49</c:f>
              <c:numCache>
                <c:formatCode>#,##0</c:formatCode>
                <c:ptCount val="8"/>
                <c:pt idx="0">
                  <c:v>483</c:v>
                </c:pt>
                <c:pt idx="1">
                  <c:v>408</c:v>
                </c:pt>
                <c:pt idx="2">
                  <c:v>375</c:v>
                </c:pt>
                <c:pt idx="3">
                  <c:v>384</c:v>
                </c:pt>
                <c:pt idx="4">
                  <c:v>378</c:v>
                </c:pt>
                <c:pt idx="5">
                  <c:v>380</c:v>
                </c:pt>
                <c:pt idx="6">
                  <c:v>376</c:v>
                </c:pt>
                <c:pt idx="7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A1-4C0A-91A3-FEF0FA0B4DD2}"/>
            </c:ext>
          </c:extLst>
        </c:ser>
        <c:ser>
          <c:idx val="7"/>
          <c:order val="7"/>
          <c:tx>
            <c:strRef>
              <c:f>'GHG Total EU'!$J$41</c:f>
              <c:strCache>
                <c:ptCount val="1"/>
                <c:pt idx="0">
                  <c:v>Waste and others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'GHG Total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Total EU'!$J$42:$J$49</c:f>
              <c:numCache>
                <c:formatCode>#,##0</c:formatCode>
                <c:ptCount val="8"/>
                <c:pt idx="0">
                  <c:v>307</c:v>
                </c:pt>
                <c:pt idx="1">
                  <c:v>277</c:v>
                </c:pt>
                <c:pt idx="2">
                  <c:v>231</c:v>
                </c:pt>
                <c:pt idx="3">
                  <c:v>202</c:v>
                </c:pt>
                <c:pt idx="4">
                  <c:v>201</c:v>
                </c:pt>
                <c:pt idx="5">
                  <c:v>202</c:v>
                </c:pt>
                <c:pt idx="6">
                  <c:v>201</c:v>
                </c:pt>
                <c:pt idx="7">
                  <c:v>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A1-4C0A-91A3-FEF0FA0B4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1401760"/>
        <c:axId val="2141403200"/>
      </c:barChart>
      <c:lineChart>
        <c:grouping val="standard"/>
        <c:varyColors val="0"/>
        <c:ser>
          <c:idx val="8"/>
          <c:order val="8"/>
          <c:tx>
            <c:strRef>
              <c:f>'GHG Total EU'!$K$41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'GHG Total EU'!$K$42:$K$49</c:f>
              <c:numCache>
                <c:formatCode>#,##0</c:formatCode>
                <c:ptCount val="8"/>
                <c:pt idx="0">
                  <c:v>5024</c:v>
                </c:pt>
                <c:pt idx="1">
                  <c:v>4668</c:v>
                </c:pt>
                <c:pt idx="2">
                  <c:v>4424</c:v>
                </c:pt>
                <c:pt idx="3">
                  <c:v>4017</c:v>
                </c:pt>
                <c:pt idx="4">
                  <c:v>3854</c:v>
                </c:pt>
                <c:pt idx="5">
                  <c:v>3471</c:v>
                </c:pt>
                <c:pt idx="6">
                  <c:v>3658</c:v>
                </c:pt>
                <c:pt idx="7">
                  <c:v>3615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7A1-4C0A-91A3-FEF0FA0B4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1401760"/>
        <c:axId val="2141403200"/>
      </c:lineChart>
      <c:catAx>
        <c:axId val="2141401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layout>
            <c:manualLayout>
              <c:xMode val="edge"/>
              <c:yMode val="edge"/>
              <c:x val="0.52883159722222217"/>
              <c:y val="0.920759375000000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2141403200"/>
        <c:crosses val="autoZero"/>
        <c:auto val="1"/>
        <c:lblAlgn val="ctr"/>
        <c:lblOffset val="100"/>
        <c:noMultiLvlLbl val="0"/>
      </c:catAx>
      <c:valAx>
        <c:axId val="214140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/>
                  <a:t> emissions (MTCO</a:t>
                </a:r>
                <a:r>
                  <a:rPr lang="de-DE" b="1" baseline="-25000"/>
                  <a:t>2eq</a:t>
                </a:r>
                <a:r>
                  <a:rPr lang="de-DE" b="1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214140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1542777336319199"/>
          <c:y val="2.107481559536354E-2"/>
          <c:w val="0.86088757253967108"/>
          <c:h val="9.55408234666135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31180555555556E-2"/>
          <c:y val="0.14351851851851852"/>
          <c:w val="0.86757708333333339"/>
          <c:h val="0.713899305555555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'GHG Total Germany'!$C$1</c:f>
              <c:strCache>
                <c:ptCount val="1"/>
                <c:pt idx="0">
                  <c:v>Energy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'GHG Total Germany'!$B$2:$B$11</c:f>
              <c:strCache>
                <c:ptCount val="10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2023¹</c:v>
                </c:pt>
                <c:pt idx="9">
                  <c:v>2030²</c:v>
                </c:pt>
              </c:strCache>
            </c:strRef>
          </c:cat>
          <c:val>
            <c:numRef>
              <c:f>'GHG Total Germany'!$C$2:$C$11</c:f>
              <c:numCache>
                <c:formatCode>General</c:formatCode>
                <c:ptCount val="10"/>
                <c:pt idx="0">
                  <c:v>466</c:v>
                </c:pt>
                <c:pt idx="1">
                  <c:v>385</c:v>
                </c:pt>
                <c:pt idx="2">
                  <c:v>369</c:v>
                </c:pt>
                <c:pt idx="3">
                  <c:v>309</c:v>
                </c:pt>
                <c:pt idx="4">
                  <c:v>258</c:v>
                </c:pt>
                <c:pt idx="5">
                  <c:v>218</c:v>
                </c:pt>
                <c:pt idx="6">
                  <c:v>245</c:v>
                </c:pt>
                <c:pt idx="7">
                  <c:v>256</c:v>
                </c:pt>
                <c:pt idx="8">
                  <c:v>205</c:v>
                </c:pt>
                <c:pt idx="9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5-4B5C-B3D4-3CBDE45B44FB}"/>
            </c:ext>
          </c:extLst>
        </c:ser>
        <c:ser>
          <c:idx val="1"/>
          <c:order val="1"/>
          <c:tx>
            <c:strRef>
              <c:f>'GHG Total Germany'!$D$1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'GHG Total Germany'!$B$2:$B$11</c:f>
              <c:strCache>
                <c:ptCount val="10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2023¹</c:v>
                </c:pt>
                <c:pt idx="9">
                  <c:v>2030²</c:v>
                </c:pt>
              </c:strCache>
            </c:strRef>
          </c:cat>
          <c:val>
            <c:numRef>
              <c:f>'GHG Total Germany'!$D$2:$D$11</c:f>
              <c:numCache>
                <c:formatCode>General</c:formatCode>
                <c:ptCount val="10"/>
                <c:pt idx="0">
                  <c:v>284</c:v>
                </c:pt>
                <c:pt idx="1">
                  <c:v>208</c:v>
                </c:pt>
                <c:pt idx="2">
                  <c:v>186</c:v>
                </c:pt>
                <c:pt idx="3">
                  <c:v>188</c:v>
                </c:pt>
                <c:pt idx="4">
                  <c:v>182</c:v>
                </c:pt>
                <c:pt idx="5">
                  <c:v>176</c:v>
                </c:pt>
                <c:pt idx="6">
                  <c:v>183</c:v>
                </c:pt>
                <c:pt idx="7">
                  <c:v>164</c:v>
                </c:pt>
                <c:pt idx="8">
                  <c:v>155</c:v>
                </c:pt>
                <c:pt idx="9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B5-4B5C-B3D4-3CBDE45B44FB}"/>
            </c:ext>
          </c:extLst>
        </c:ser>
        <c:ser>
          <c:idx val="2"/>
          <c:order val="2"/>
          <c:tx>
            <c:strRef>
              <c:f>'GHG Total Germany'!$E$1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'GHG Total Germany'!$B$2:$B$11</c:f>
              <c:strCache>
                <c:ptCount val="10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2023¹</c:v>
                </c:pt>
                <c:pt idx="9">
                  <c:v>2030²</c:v>
                </c:pt>
              </c:strCache>
            </c:strRef>
          </c:cat>
          <c:val>
            <c:numRef>
              <c:f>'GHG Total Germany'!$E$2:$E$11</c:f>
              <c:numCache>
                <c:formatCode>General</c:formatCode>
                <c:ptCount val="10"/>
                <c:pt idx="0">
                  <c:v>210</c:v>
                </c:pt>
                <c:pt idx="1">
                  <c:v>167</c:v>
                </c:pt>
                <c:pt idx="2">
                  <c:v>148</c:v>
                </c:pt>
                <c:pt idx="3">
                  <c:v>116</c:v>
                </c:pt>
                <c:pt idx="4">
                  <c:v>121</c:v>
                </c:pt>
                <c:pt idx="5">
                  <c:v>123</c:v>
                </c:pt>
                <c:pt idx="6">
                  <c:v>118</c:v>
                </c:pt>
                <c:pt idx="7">
                  <c:v>112</c:v>
                </c:pt>
                <c:pt idx="8">
                  <c:v>102</c:v>
                </c:pt>
                <c:pt idx="9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B5-4B5C-B3D4-3CBDE45B44FB}"/>
            </c:ext>
          </c:extLst>
        </c:ser>
        <c:ser>
          <c:idx val="3"/>
          <c:order val="3"/>
          <c:tx>
            <c:strRef>
              <c:f>'GHG Total Germany'!$F$1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FB2A117-063A-420F-BA93-7DFDFA999A48}" type="CELLRANGE">
                      <a:rPr lang="en-US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50F-4299-BFAA-9F640BCDFE1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A43DBCB-85A2-4CA3-A7FA-FEDA08B51F55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50F-4299-BFAA-9F640BCDFE1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77FE6A9-501C-43A7-8131-CB1B23BE742B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50F-4299-BFAA-9F640BCDFE1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F583E5A-2C83-4903-9D6E-9854EC6A78D6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50F-4299-BFAA-9F640BCDFE1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1247D03-0FB8-4415-A031-69799B1746D5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50F-4299-BFAA-9F640BCDFE1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5EE1F2C-A806-4F07-8FFD-7A207B80046B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50F-4299-BFAA-9F640BCDFE1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1ADE2A8-086B-4436-A3C6-24B2F0EA9040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50F-4299-BFAA-9F640BCDFE1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2AE64A2-D702-48EC-B02D-923A077DBFCC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50F-4299-BFAA-9F640BCDFE1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0FCBCAB-401D-4496-8B77-6CC5C6613FC0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50F-4299-BFAA-9F640BCDFE1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D2862C9-7141-493E-BDA8-9CAD598E1DB3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50F-4299-BFAA-9F640BCDFE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'GHG Total Germany'!$B$2:$B$11</c:f>
              <c:strCache>
                <c:ptCount val="10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2023¹</c:v>
                </c:pt>
                <c:pt idx="9">
                  <c:v>2030²</c:v>
                </c:pt>
              </c:strCache>
            </c:strRef>
          </c:cat>
          <c:val>
            <c:numRef>
              <c:f>'GHG Total Germany'!$F$2:$F$11</c:f>
              <c:numCache>
                <c:formatCode>General</c:formatCode>
                <c:ptCount val="10"/>
                <c:pt idx="0">
                  <c:v>164</c:v>
                </c:pt>
                <c:pt idx="1">
                  <c:v>181</c:v>
                </c:pt>
                <c:pt idx="2">
                  <c:v>153</c:v>
                </c:pt>
                <c:pt idx="3">
                  <c:v>162</c:v>
                </c:pt>
                <c:pt idx="4">
                  <c:v>164</c:v>
                </c:pt>
                <c:pt idx="5">
                  <c:v>145</c:v>
                </c:pt>
                <c:pt idx="6">
                  <c:v>147</c:v>
                </c:pt>
                <c:pt idx="7">
                  <c:v>148</c:v>
                </c:pt>
                <c:pt idx="8">
                  <c:v>146</c:v>
                </c:pt>
                <c:pt idx="9">
                  <c:v>85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'GHG Total Germany'!$J$2:$J$11</c15:f>
                <c15:dlblRangeCache>
                  <c:ptCount val="10"/>
                  <c:pt idx="0">
                    <c:v>13%</c:v>
                  </c:pt>
                  <c:pt idx="1">
                    <c:v>17%</c:v>
                  </c:pt>
                  <c:pt idx="2">
                    <c:v>16%</c:v>
                  </c:pt>
                  <c:pt idx="3">
                    <c:v>19%</c:v>
                  </c:pt>
                  <c:pt idx="4">
                    <c:v>21%</c:v>
                  </c:pt>
                  <c:pt idx="5">
                    <c:v>20%</c:v>
                  </c:pt>
                  <c:pt idx="6">
                    <c:v>19%</c:v>
                  </c:pt>
                  <c:pt idx="7">
                    <c:v>20%</c:v>
                  </c:pt>
                  <c:pt idx="8">
                    <c:v>22%</c:v>
                  </c:pt>
                  <c:pt idx="9">
                    <c:v>19%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B4B5-4B5C-B3D4-3CBDE45B44FB}"/>
            </c:ext>
          </c:extLst>
        </c:ser>
        <c:ser>
          <c:idx val="4"/>
          <c:order val="4"/>
          <c:tx>
            <c:strRef>
              <c:f>'GHG Total Germany'!$G$1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'GHG Total Germany'!$B$2:$B$11</c:f>
              <c:strCache>
                <c:ptCount val="10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2023¹</c:v>
                </c:pt>
                <c:pt idx="9">
                  <c:v>2030²</c:v>
                </c:pt>
              </c:strCache>
            </c:strRef>
          </c:cat>
          <c:val>
            <c:numRef>
              <c:f>'GHG Total Germany'!$G$2:$G$11</c:f>
              <c:numCache>
                <c:formatCode>General</c:formatCode>
                <c:ptCount val="10"/>
                <c:pt idx="0">
                  <c:v>87</c:v>
                </c:pt>
                <c:pt idx="1">
                  <c:v>72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64</c:v>
                </c:pt>
                <c:pt idx="6">
                  <c:v>63</c:v>
                </c:pt>
                <c:pt idx="7">
                  <c:v>62</c:v>
                </c:pt>
                <c:pt idx="8">
                  <c:v>60</c:v>
                </c:pt>
                <c:pt idx="9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B5-4B5C-B3D4-3CBDE45B44FB}"/>
            </c:ext>
          </c:extLst>
        </c:ser>
        <c:ser>
          <c:idx val="5"/>
          <c:order val="5"/>
          <c:tx>
            <c:strRef>
              <c:f>'GHG Total Germany'!$H$1</c:f>
              <c:strCache>
                <c:ptCount val="1"/>
                <c:pt idx="0">
                  <c:v>Waste management and others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'GHG Total Germany'!$B$2:$B$11</c:f>
              <c:strCache>
                <c:ptCount val="10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2023¹</c:v>
                </c:pt>
                <c:pt idx="9">
                  <c:v>2030²</c:v>
                </c:pt>
              </c:strCache>
            </c:strRef>
          </c:cat>
          <c:val>
            <c:numRef>
              <c:f>'GHG Total Germany'!$H$2:$H$11</c:f>
              <c:numCache>
                <c:formatCode>General</c:formatCode>
                <c:ptCount val="10"/>
                <c:pt idx="0">
                  <c:v>38</c:v>
                </c:pt>
                <c:pt idx="1">
                  <c:v>30</c:v>
                </c:pt>
                <c:pt idx="2">
                  <c:v>11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6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B5-4B5C-B3D4-3CBDE45B4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4716767"/>
        <c:axId val="644736447"/>
      </c:barChart>
      <c:lineChart>
        <c:grouping val="standard"/>
        <c:varyColors val="0"/>
        <c:ser>
          <c:idx val="6"/>
          <c:order val="6"/>
          <c:tx>
            <c:strRef>
              <c:f>'GHG Total Germany'!$I$1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'GHG Total Germany'!$I$2:$I$11</c:f>
              <c:numCache>
                <c:formatCode>General</c:formatCode>
                <c:ptCount val="10"/>
                <c:pt idx="0">
                  <c:v>1249</c:v>
                </c:pt>
                <c:pt idx="1">
                  <c:v>1043</c:v>
                </c:pt>
                <c:pt idx="2">
                  <c:v>932</c:v>
                </c:pt>
                <c:pt idx="3">
                  <c:v>846</c:v>
                </c:pt>
                <c:pt idx="4">
                  <c:v>795</c:v>
                </c:pt>
                <c:pt idx="5">
                  <c:v>731</c:v>
                </c:pt>
                <c:pt idx="6">
                  <c:v>760</c:v>
                </c:pt>
                <c:pt idx="7">
                  <c:v>746</c:v>
                </c:pt>
                <c:pt idx="8">
                  <c:v>674</c:v>
                </c:pt>
                <c:pt idx="9">
                  <c:v>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B5-4B5C-B3D4-3CBDE45B4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4716767"/>
        <c:axId val="644736447"/>
      </c:lineChart>
      <c:catAx>
        <c:axId val="644716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644736447"/>
        <c:crosses val="autoZero"/>
        <c:auto val="1"/>
        <c:lblAlgn val="ctr"/>
        <c:lblOffset val="100"/>
        <c:noMultiLvlLbl val="0"/>
      </c:catAx>
      <c:valAx>
        <c:axId val="64473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/>
                  <a:t> Emissions [MTCO</a:t>
                </a:r>
                <a:r>
                  <a:rPr lang="de-DE" b="1" baseline="-25000"/>
                  <a:t>2eq</a:t>
                </a:r>
                <a:r>
                  <a:rPr lang="de-DE" b="1"/>
                  <a:t>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64471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93871527777778"/>
          <c:y val="0.15876527025270415"/>
          <c:w val="0.86703333333333332"/>
          <c:h val="0.675294342158758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'GHG Transport EU'!$C$41</c:f>
              <c:strCache>
                <c:ptCount val="1"/>
                <c:pt idx="0">
                  <c:v>Cars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6D0DC40-5B63-49A8-9F30-5DA16C8C5F8D}" type="CELLRANGE">
                      <a:rPr lang="en-US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4AD3-4E25-ADFB-02C8215CCAD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B073ED7-2BF0-4C76-A2C1-7F70026B8E61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4AD3-4E25-ADFB-02C8215CCAD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322CCA9-20A2-4FE0-81A5-35079A8E2F94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4AD3-4E25-ADFB-02C8215CCAD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260DDDB-D1C5-4F66-996A-F25DD5BE8EEE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4AD3-4E25-ADFB-02C8215CCAD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2030A48-0D94-4C85-8245-92F1F9C84581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4AD3-4E25-ADFB-02C8215CCAD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F91B262-46CD-4C0B-9FA7-900B0800AA3A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4AD3-4E25-ADFB-02C8215CCAD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E7E5CEB-2B13-4DFE-8728-B901CACF4BDB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4AD3-4E25-ADFB-02C8215CCAD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8FD0406-FCD0-4FDC-A851-45B9AF651B58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4AD3-4E25-ADFB-02C8215CCA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'GHG Transport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 EU'!$C$42:$C$49</c:f>
              <c:numCache>
                <c:formatCode>#,##0</c:formatCode>
                <c:ptCount val="8"/>
                <c:pt idx="0">
                  <c:v>381</c:v>
                </c:pt>
                <c:pt idx="1">
                  <c:v>448.6</c:v>
                </c:pt>
                <c:pt idx="2">
                  <c:v>463.7</c:v>
                </c:pt>
                <c:pt idx="3">
                  <c:v>474.4</c:v>
                </c:pt>
                <c:pt idx="4">
                  <c:v>476.9</c:v>
                </c:pt>
                <c:pt idx="5">
                  <c:v>399.4</c:v>
                </c:pt>
                <c:pt idx="6">
                  <c:v>431</c:v>
                </c:pt>
                <c:pt idx="7">
                  <c:v>447.3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'GHG Transport EU'!$M$42:$M$49</c15:f>
                <c15:dlblRangeCache>
                  <c:ptCount val="8"/>
                  <c:pt idx="0">
                    <c:v>63%</c:v>
                  </c:pt>
                  <c:pt idx="1">
                    <c:v>61%</c:v>
                  </c:pt>
                  <c:pt idx="2">
                    <c:v>61%</c:v>
                  </c:pt>
                  <c:pt idx="3">
                    <c:v>61%</c:v>
                  </c:pt>
                  <c:pt idx="4">
                    <c:v>61%</c:v>
                  </c:pt>
                  <c:pt idx="5">
                    <c:v>59%</c:v>
                  </c:pt>
                  <c:pt idx="6">
                    <c:v>59%</c:v>
                  </c:pt>
                  <c:pt idx="7">
                    <c:v>59%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4AD3-4E25-ADFB-02C8215CCAD7}"/>
            </c:ext>
          </c:extLst>
        </c:ser>
        <c:ser>
          <c:idx val="1"/>
          <c:order val="1"/>
          <c:tx>
            <c:strRef>
              <c:f>'GHG Transport EU'!$D$41</c:f>
              <c:strCache>
                <c:ptCount val="1"/>
                <c:pt idx="0">
                  <c:v>HDV &amp; Buses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'GHG Transport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 EU'!$D$42:$D$49</c:f>
              <c:numCache>
                <c:formatCode>#,##0</c:formatCode>
                <c:ptCount val="8"/>
                <c:pt idx="0">
                  <c:v>161.1</c:v>
                </c:pt>
                <c:pt idx="1">
                  <c:v>195.4</c:v>
                </c:pt>
                <c:pt idx="2">
                  <c:v>199.4</c:v>
                </c:pt>
                <c:pt idx="3">
                  <c:v>208.7</c:v>
                </c:pt>
                <c:pt idx="4">
                  <c:v>208.7</c:v>
                </c:pt>
                <c:pt idx="5">
                  <c:v>194.4</c:v>
                </c:pt>
                <c:pt idx="6">
                  <c:v>208.5</c:v>
                </c:pt>
                <c:pt idx="7">
                  <c:v>207.5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D3-4E25-ADFB-02C8215CCAD7}"/>
            </c:ext>
          </c:extLst>
        </c:ser>
        <c:ser>
          <c:idx val="2"/>
          <c:order val="2"/>
          <c:tx>
            <c:strRef>
              <c:f>'GHG Transport EU'!$E$41</c:f>
              <c:strCache>
                <c:ptCount val="1"/>
                <c:pt idx="0">
                  <c:v>LDV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'GHG Transport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 EU'!$E$42:$E$49</c:f>
              <c:numCache>
                <c:formatCode>#,##0</c:formatCode>
                <c:ptCount val="8"/>
                <c:pt idx="0">
                  <c:v>58.7</c:v>
                </c:pt>
                <c:pt idx="1">
                  <c:v>80.989999999999995</c:v>
                </c:pt>
                <c:pt idx="2">
                  <c:v>86.93</c:v>
                </c:pt>
                <c:pt idx="3">
                  <c:v>86.63</c:v>
                </c:pt>
                <c:pt idx="4">
                  <c:v>86.38</c:v>
                </c:pt>
                <c:pt idx="5">
                  <c:v>78.290000000000006</c:v>
                </c:pt>
                <c:pt idx="6">
                  <c:v>87.96</c:v>
                </c:pt>
                <c:pt idx="7">
                  <c:v>91.44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D3-4E25-ADFB-02C8215CCAD7}"/>
            </c:ext>
          </c:extLst>
        </c:ser>
        <c:ser>
          <c:idx val="3"/>
          <c:order val="3"/>
          <c:tx>
            <c:strRef>
              <c:f>'GHG Transport EU'!$F$41</c:f>
              <c:strCache>
                <c:ptCount val="1"/>
                <c:pt idx="0">
                  <c:v>Motorcycles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'GHG Transport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 EU'!$F$42:$F$49</c:f>
              <c:numCache>
                <c:formatCode>#,##0</c:formatCode>
                <c:ptCount val="8"/>
                <c:pt idx="0">
                  <c:v>8</c:v>
                </c:pt>
                <c:pt idx="1">
                  <c:v>10.3</c:v>
                </c:pt>
                <c:pt idx="2">
                  <c:v>10.199999999999999</c:v>
                </c:pt>
                <c:pt idx="3">
                  <c:v>9.1</c:v>
                </c:pt>
                <c:pt idx="4">
                  <c:v>9.5</c:v>
                </c:pt>
                <c:pt idx="5">
                  <c:v>8.1999999999999993</c:v>
                </c:pt>
                <c:pt idx="6">
                  <c:v>8.6999999999999993</c:v>
                </c:pt>
                <c:pt idx="7">
                  <c:v>9.1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AD3-4E25-ADFB-02C8215CCAD7}"/>
            </c:ext>
          </c:extLst>
        </c:ser>
        <c:ser>
          <c:idx val="4"/>
          <c:order val="4"/>
          <c:tx>
            <c:strRef>
              <c:f>'GHG Transport EU'!$G$41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'GHG Transport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 EU'!$G$42:$G$49</c:f>
              <c:numCache>
                <c:formatCode>#,##0</c:formatCode>
                <c:ptCount val="8"/>
                <c:pt idx="0">
                  <c:v>0.4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AD3-4E25-ADFB-02C8215CCAD7}"/>
            </c:ext>
          </c:extLst>
        </c:ser>
        <c:ser>
          <c:idx val="5"/>
          <c:order val="5"/>
          <c:tx>
            <c:strRef>
              <c:f>'GHG Transport EU'!$H$41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'GHG Transport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 EU'!$H$42:$H$49</c:f>
              <c:numCache>
                <c:formatCode>#,##0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D-4AD3-4E25-ADFB-02C8215CCAD7}"/>
            </c:ext>
          </c:extLst>
        </c:ser>
        <c:ser>
          <c:idx val="6"/>
          <c:order val="6"/>
          <c:tx>
            <c:strRef>
              <c:f>'GHG Transport EU'!$I$41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'GHG Transport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 EU'!$I$42:$I$49</c:f>
              <c:numCache>
                <c:formatCode>#,##0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E-4AD3-4E25-ADFB-02C8215CCAD7}"/>
            </c:ext>
          </c:extLst>
        </c:ser>
        <c:ser>
          <c:idx val="7"/>
          <c:order val="7"/>
          <c:tx>
            <c:strRef>
              <c:f>'GHG Transport EU'!$J$41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'GHG Transport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 EU'!$J$42:$J$49</c:f>
              <c:numCache>
                <c:formatCode>#,##0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F-4AD3-4E25-ADFB-02C8215CC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1401760"/>
        <c:axId val="2141403200"/>
      </c:barChart>
      <c:lineChart>
        <c:grouping val="standard"/>
        <c:varyColors val="0"/>
        <c:ser>
          <c:idx val="8"/>
          <c:order val="8"/>
          <c:tx>
            <c:strRef>
              <c:f>'GHG Transport EU'!$K$41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'GHG Transport EU'!$K$42:$K$49</c:f>
              <c:numCache>
                <c:formatCode>#,##0</c:formatCode>
                <c:ptCount val="8"/>
                <c:pt idx="0">
                  <c:v>609.20000000000005</c:v>
                </c:pt>
                <c:pt idx="1">
                  <c:v>735.39</c:v>
                </c:pt>
                <c:pt idx="2">
                  <c:v>760.33</c:v>
                </c:pt>
                <c:pt idx="3">
                  <c:v>778.93</c:v>
                </c:pt>
                <c:pt idx="4">
                  <c:v>781.57999999999993</c:v>
                </c:pt>
                <c:pt idx="5">
                  <c:v>680.39</c:v>
                </c:pt>
                <c:pt idx="6">
                  <c:v>736.2600000000001</c:v>
                </c:pt>
                <c:pt idx="7">
                  <c:v>755.44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AD3-4E25-ADFB-02C8215CC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1401760"/>
        <c:axId val="2141403200"/>
      </c:lineChart>
      <c:catAx>
        <c:axId val="2141401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layout>
            <c:manualLayout>
              <c:xMode val="edge"/>
              <c:yMode val="edge"/>
              <c:x val="0.52883159722222217"/>
              <c:y val="0.920759375000000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2141403200"/>
        <c:crosses val="autoZero"/>
        <c:auto val="1"/>
        <c:lblAlgn val="ctr"/>
        <c:lblOffset val="100"/>
        <c:noMultiLvlLbl val="0"/>
      </c:catAx>
      <c:valAx>
        <c:axId val="214140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/>
                  <a:t> emissions (MTCO</a:t>
                </a:r>
                <a:r>
                  <a:rPr lang="de-DE" b="1" baseline="-25000"/>
                  <a:t>2eq</a:t>
                </a:r>
                <a:r>
                  <a:rPr lang="de-DE" b="1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214140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11542777336319199"/>
          <c:y val="2.107481559536354E-2"/>
          <c:w val="0.86088757253967108"/>
          <c:h val="9.55408234666135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93871527777778"/>
          <c:y val="0.15876527025270415"/>
          <c:w val="0.86703333333333332"/>
          <c:h val="0.675294342158758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'GHG TransportGerm '!$C$41</c:f>
              <c:strCache>
                <c:ptCount val="1"/>
                <c:pt idx="0">
                  <c:v>Cars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B536955-CC2B-49C8-86F7-E40E1A985A79}" type="CELLRANGE">
                      <a:rPr lang="en-US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E36-4E39-BB1B-DB40F164448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BEA924C-EC4A-4F63-BC97-E11C9E219B71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EE36-4E39-BB1B-DB40F164448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F374ED7-1486-466C-959B-AB4E8D12F259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E36-4E39-BB1B-DB40F164448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AB6C2F7-859D-4C57-A81D-49A253C00BA1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E36-4E39-BB1B-DB40F164448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B9FE447-35AF-45E7-B219-D69507D38C72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E36-4E39-BB1B-DB40F164448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73CD7B1-C8D7-4C5B-8DD5-2051AB8F6A55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EE36-4E39-BB1B-DB40F164448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DB340B9-ACC0-4EDE-B7BD-C2E9836C4593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E36-4E39-BB1B-DB40F164448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AC1E188-BE47-48C6-B6C6-D5305BE8BF94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E36-4E39-BB1B-DB40F16444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'GHG TransportGerm 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TransportGerm '!$C$42:$C$49</c:f>
              <c:numCache>
                <c:formatCode>#,##0</c:formatCode>
                <c:ptCount val="8"/>
                <c:pt idx="0">
                  <c:v>112.75532</c:v>
                </c:pt>
                <c:pt idx="1">
                  <c:v>113.15218</c:v>
                </c:pt>
                <c:pt idx="2">
                  <c:v>93.588579999999993</c:v>
                </c:pt>
                <c:pt idx="3">
                  <c:v>99.433539999999994</c:v>
                </c:pt>
                <c:pt idx="4">
                  <c:v>100.22613</c:v>
                </c:pt>
                <c:pt idx="5">
                  <c:v>84.151499999999999</c:v>
                </c:pt>
                <c:pt idx="6">
                  <c:v>84.705299999999994</c:v>
                </c:pt>
                <c:pt idx="7">
                  <c:v>88.715159999999997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'GHG TransportGerm '!$M$42:$M$49</c15:f>
                <c15:dlblRangeCache>
                  <c:ptCount val="8"/>
                  <c:pt idx="0">
                    <c:v>74%</c:v>
                  </c:pt>
                  <c:pt idx="1">
                    <c:v>66%</c:v>
                  </c:pt>
                  <c:pt idx="2">
                    <c:v>65%</c:v>
                  </c:pt>
                  <c:pt idx="3">
                    <c:v>62%</c:v>
                  </c:pt>
                  <c:pt idx="4">
                    <c:v>63%</c:v>
                  </c:pt>
                  <c:pt idx="5">
                    <c:v>60%</c:v>
                  </c:pt>
                  <c:pt idx="6">
                    <c:v>61%</c:v>
                  </c:pt>
                  <c:pt idx="7">
                    <c:v>62%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EE36-4E39-BB1B-DB40F1644482}"/>
            </c:ext>
          </c:extLst>
        </c:ser>
        <c:ser>
          <c:idx val="1"/>
          <c:order val="1"/>
          <c:tx>
            <c:strRef>
              <c:f>'GHG TransportGerm '!$D$41</c:f>
              <c:strCache>
                <c:ptCount val="1"/>
                <c:pt idx="0">
                  <c:v>HDV &amp; Buses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'GHG TransportGerm 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TransportGerm '!$D$42:$D$49</c:f>
              <c:numCache>
                <c:formatCode>#,##0</c:formatCode>
                <c:ptCount val="8"/>
                <c:pt idx="0">
                  <c:v>4.9818199999999999</c:v>
                </c:pt>
                <c:pt idx="1">
                  <c:v>10.4472</c:v>
                </c:pt>
                <c:pt idx="2">
                  <c:v>8.9243100000000002</c:v>
                </c:pt>
                <c:pt idx="3">
                  <c:v>11.73442</c:v>
                </c:pt>
                <c:pt idx="4">
                  <c:v>12.06185</c:v>
                </c:pt>
                <c:pt idx="5">
                  <c:v>11.15831</c:v>
                </c:pt>
                <c:pt idx="6">
                  <c:v>12.219760000000001</c:v>
                </c:pt>
                <c:pt idx="7">
                  <c:v>12.69858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E36-4E39-BB1B-DB40F1644482}"/>
            </c:ext>
          </c:extLst>
        </c:ser>
        <c:ser>
          <c:idx val="2"/>
          <c:order val="2"/>
          <c:tx>
            <c:strRef>
              <c:f>'GHG TransportGerm '!$E$41</c:f>
              <c:strCache>
                <c:ptCount val="1"/>
                <c:pt idx="0">
                  <c:v>LDV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'GHG TransportGerm 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TransportGerm '!$E$42:$E$49</c:f>
              <c:numCache>
                <c:formatCode>#,##0</c:formatCode>
                <c:ptCount val="8"/>
                <c:pt idx="0">
                  <c:v>32.33323</c:v>
                </c:pt>
                <c:pt idx="1">
                  <c:v>47.165730000000003</c:v>
                </c:pt>
                <c:pt idx="2">
                  <c:v>40.063299999999998</c:v>
                </c:pt>
                <c:pt idx="3">
                  <c:v>46.59243</c:v>
                </c:pt>
                <c:pt idx="4">
                  <c:v>44.230289999999997</c:v>
                </c:pt>
                <c:pt idx="5">
                  <c:v>44.621040000000001</c:v>
                </c:pt>
                <c:pt idx="6">
                  <c:v>41.510460000000002</c:v>
                </c:pt>
                <c:pt idx="7">
                  <c:v>39.691659999999999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E36-4E39-BB1B-DB40F1644482}"/>
            </c:ext>
          </c:extLst>
        </c:ser>
        <c:ser>
          <c:idx val="3"/>
          <c:order val="3"/>
          <c:tx>
            <c:strRef>
              <c:f>'GHG TransportGerm '!$F$41</c:f>
              <c:strCache>
                <c:ptCount val="1"/>
                <c:pt idx="0">
                  <c:v>Motorcycles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'GHG TransportGerm 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TransportGerm '!$F$42:$F$49</c:f>
              <c:numCache>
                <c:formatCode>#,##0</c:formatCode>
                <c:ptCount val="8"/>
                <c:pt idx="0">
                  <c:v>1.63306</c:v>
                </c:pt>
                <c:pt idx="1">
                  <c:v>1.77017</c:v>
                </c:pt>
                <c:pt idx="2">
                  <c:v>1.38527</c:v>
                </c:pt>
                <c:pt idx="3">
                  <c:v>1.3382700000000001</c:v>
                </c:pt>
                <c:pt idx="4">
                  <c:v>1.35877</c:v>
                </c:pt>
                <c:pt idx="5">
                  <c:v>1.3561399999999999</c:v>
                </c:pt>
                <c:pt idx="6">
                  <c:v>1.2265999999999999</c:v>
                </c:pt>
                <c:pt idx="7">
                  <c:v>1.33606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E36-4E39-BB1B-DB40F1644482}"/>
            </c:ext>
          </c:extLst>
        </c:ser>
        <c:ser>
          <c:idx val="4"/>
          <c:order val="4"/>
          <c:tx>
            <c:strRef>
              <c:f>'GHG TransportGerm '!$G$41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'GHG TransportGerm 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TransportGerm '!$G$42:$G$49</c:f>
              <c:numCache>
                <c:formatCode>#,##0</c:formatCode>
                <c:ptCount val="8"/>
                <c:pt idx="0">
                  <c:v>0.18637999999999999</c:v>
                </c:pt>
                <c:pt idx="1">
                  <c:v>6.0600000000000003E-3</c:v>
                </c:pt>
                <c:pt idx="2">
                  <c:v>5.9800000000000001E-3</c:v>
                </c:pt>
                <c:pt idx="3">
                  <c:v>5.7499999999999999E-3</c:v>
                </c:pt>
                <c:pt idx="4">
                  <c:v>5.8399999999999997E-3</c:v>
                </c:pt>
                <c:pt idx="5">
                  <c:v>5.9800000000000001E-3</c:v>
                </c:pt>
                <c:pt idx="6">
                  <c:v>5.3899999999999998E-3</c:v>
                </c:pt>
                <c:pt idx="7">
                  <c:v>5.94E-3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E36-4E39-BB1B-DB40F1644482}"/>
            </c:ext>
          </c:extLst>
        </c:ser>
        <c:ser>
          <c:idx val="5"/>
          <c:order val="5"/>
          <c:tx>
            <c:strRef>
              <c:f>'GHG TransportGerm '!$H$41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'GHG TransportGerm 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TransportGerm '!$H$42:$H$49</c:f>
              <c:numCache>
                <c:formatCode>#,##0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D-EE36-4E39-BB1B-DB40F1644482}"/>
            </c:ext>
          </c:extLst>
        </c:ser>
        <c:ser>
          <c:idx val="6"/>
          <c:order val="6"/>
          <c:tx>
            <c:strRef>
              <c:f>'GHG TransportGerm '!$I$41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'GHG TransportGerm 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TransportGerm '!$I$42:$I$49</c:f>
              <c:numCache>
                <c:formatCode>#,##0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E-EE36-4E39-BB1B-DB40F1644482}"/>
            </c:ext>
          </c:extLst>
        </c:ser>
        <c:ser>
          <c:idx val="7"/>
          <c:order val="7"/>
          <c:tx>
            <c:strRef>
              <c:f>'GHG TransportGerm '!$J$41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'GHG TransportGerm 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TransportGerm '!$J$42:$J$49</c:f>
              <c:numCache>
                <c:formatCode>#,##0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F-EE36-4E39-BB1B-DB40F1644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1401760"/>
        <c:axId val="2141403200"/>
      </c:barChart>
      <c:lineChart>
        <c:grouping val="standard"/>
        <c:varyColors val="0"/>
        <c:ser>
          <c:idx val="8"/>
          <c:order val="8"/>
          <c:tx>
            <c:strRef>
              <c:f>'GHG TransportGerm '!$K$41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'GHG TransportGerm '!$K$42:$K$49</c:f>
              <c:numCache>
                <c:formatCode>#,##0</c:formatCode>
                <c:ptCount val="8"/>
                <c:pt idx="0">
                  <c:v>151.88981000000001</c:v>
                </c:pt>
                <c:pt idx="1">
                  <c:v>172.54133999999999</c:v>
                </c:pt>
                <c:pt idx="2">
                  <c:v>143.96743999999998</c:v>
                </c:pt>
                <c:pt idx="3">
                  <c:v>159.10441</c:v>
                </c:pt>
                <c:pt idx="4">
                  <c:v>157.88288</c:v>
                </c:pt>
                <c:pt idx="5">
                  <c:v>141.29297</c:v>
                </c:pt>
                <c:pt idx="6">
                  <c:v>139.66750999999999</c:v>
                </c:pt>
                <c:pt idx="7">
                  <c:v>142.44739999999999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E36-4E39-BB1B-DB40F1644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1401760"/>
        <c:axId val="2141403200"/>
      </c:lineChart>
      <c:catAx>
        <c:axId val="2141401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layout>
            <c:manualLayout>
              <c:xMode val="edge"/>
              <c:yMode val="edge"/>
              <c:x val="0.52883159722222217"/>
              <c:y val="0.920759375000000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2141403200"/>
        <c:crosses val="autoZero"/>
        <c:auto val="1"/>
        <c:lblAlgn val="ctr"/>
        <c:lblOffset val="100"/>
        <c:noMultiLvlLbl val="0"/>
      </c:catAx>
      <c:valAx>
        <c:axId val="214140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/>
                  <a:t> emissions (MTCO</a:t>
                </a:r>
                <a:r>
                  <a:rPr lang="de-DE" b="1" baseline="-25000"/>
                  <a:t>2eq</a:t>
                </a:r>
                <a:r>
                  <a:rPr lang="de-DE" b="1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214140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11542777336319199"/>
          <c:y val="2.107481559536354E-2"/>
          <c:w val="0.86088757253967108"/>
          <c:h val="9.55408234666135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'GHG Transport Germany'!$B$4</c:f>
              <c:strCache>
                <c:ptCount val="1"/>
                <c:pt idx="0">
                  <c:v>Cars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'GHG Transport Germany'!$C$2:$AI$2</c:f>
              <c:strCach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strCache>
            </c:strRef>
          </c:cat>
          <c:val>
            <c:numRef>
              <c:f>'GHG Transport Germany'!$C$4:$AI$4</c:f>
              <c:numCache>
                <c:formatCode>General</c:formatCode>
                <c:ptCount val="33"/>
                <c:pt idx="0">
                  <c:v>112.75532</c:v>
                </c:pt>
                <c:pt idx="1">
                  <c:v>114.14704999999999</c:v>
                </c:pt>
                <c:pt idx="2">
                  <c:v>116.2197</c:v>
                </c:pt>
                <c:pt idx="3">
                  <c:v>118.19955</c:v>
                </c:pt>
                <c:pt idx="4">
                  <c:v>113.21777</c:v>
                </c:pt>
                <c:pt idx="5">
                  <c:v>115.79900000000001</c:v>
                </c:pt>
                <c:pt idx="6">
                  <c:v>115.81741</c:v>
                </c:pt>
                <c:pt idx="7">
                  <c:v>115.11754999999999</c:v>
                </c:pt>
                <c:pt idx="8">
                  <c:v>114.85908999999999</c:v>
                </c:pt>
                <c:pt idx="9">
                  <c:v>116.44511</c:v>
                </c:pt>
                <c:pt idx="10">
                  <c:v>113.15218</c:v>
                </c:pt>
                <c:pt idx="11">
                  <c:v>112.62667999999999</c:v>
                </c:pt>
                <c:pt idx="12">
                  <c:v>112.64959</c:v>
                </c:pt>
                <c:pt idx="13">
                  <c:v>109.71917999999999</c:v>
                </c:pt>
                <c:pt idx="14">
                  <c:v>106.4397</c:v>
                </c:pt>
                <c:pt idx="15">
                  <c:v>103.48219</c:v>
                </c:pt>
                <c:pt idx="16">
                  <c:v>102.27481</c:v>
                </c:pt>
                <c:pt idx="17">
                  <c:v>97.319299999999998</c:v>
                </c:pt>
                <c:pt idx="18">
                  <c:v>99.621510000000001</c:v>
                </c:pt>
                <c:pt idx="19">
                  <c:v>98.291650000000004</c:v>
                </c:pt>
                <c:pt idx="20">
                  <c:v>93.588579999999993</c:v>
                </c:pt>
                <c:pt idx="21">
                  <c:v>95.528469999999999</c:v>
                </c:pt>
                <c:pt idx="22">
                  <c:v>91.872879999999995</c:v>
                </c:pt>
                <c:pt idx="23">
                  <c:v>95.587140000000005</c:v>
                </c:pt>
                <c:pt idx="24">
                  <c:v>93.71602</c:v>
                </c:pt>
                <c:pt idx="25">
                  <c:v>102.81285</c:v>
                </c:pt>
                <c:pt idx="26">
                  <c:v>103.95286</c:v>
                </c:pt>
                <c:pt idx="27">
                  <c:v>103.00272</c:v>
                </c:pt>
                <c:pt idx="28">
                  <c:v>99.433539999999994</c:v>
                </c:pt>
                <c:pt idx="29">
                  <c:v>100.22613</c:v>
                </c:pt>
                <c:pt idx="30">
                  <c:v>84.151499999999999</c:v>
                </c:pt>
                <c:pt idx="31">
                  <c:v>84.705299999999994</c:v>
                </c:pt>
                <c:pt idx="32">
                  <c:v>88.715159999999997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95-43CC-8D84-E720F9D45586}"/>
            </c:ext>
          </c:extLst>
        </c:ser>
        <c:ser>
          <c:idx val="2"/>
          <c:order val="2"/>
          <c:tx>
            <c:strRef>
              <c:f>'GHG Transport Germany'!$B$5</c:f>
              <c:strCache>
                <c:ptCount val="1"/>
                <c:pt idx="0">
                  <c:v>LDV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'GHG Transport Germany'!$C$2:$AI$2</c:f>
              <c:strCach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strCache>
            </c:strRef>
          </c:cat>
          <c:val>
            <c:numRef>
              <c:f>'GHG Transport Germany'!$C$5:$AI$5</c:f>
              <c:numCache>
                <c:formatCode>General</c:formatCode>
                <c:ptCount val="33"/>
                <c:pt idx="0">
                  <c:v>4.9818199999999999</c:v>
                </c:pt>
                <c:pt idx="1">
                  <c:v>5.5337199999999998</c:v>
                </c:pt>
                <c:pt idx="2">
                  <c:v>6.06576</c:v>
                </c:pt>
                <c:pt idx="3">
                  <c:v>6.7685199999999996</c:v>
                </c:pt>
                <c:pt idx="4">
                  <c:v>7.3695599999999999</c:v>
                </c:pt>
                <c:pt idx="5">
                  <c:v>8.1546500000000002</c:v>
                </c:pt>
                <c:pt idx="6">
                  <c:v>8.6625200000000007</c:v>
                </c:pt>
                <c:pt idx="7">
                  <c:v>9.1232000000000006</c:v>
                </c:pt>
                <c:pt idx="8">
                  <c:v>9.5382499999999997</c:v>
                </c:pt>
                <c:pt idx="9">
                  <c:v>10.168749999999999</c:v>
                </c:pt>
                <c:pt idx="10">
                  <c:v>10.4472</c:v>
                </c:pt>
                <c:pt idx="11">
                  <c:v>10.67704</c:v>
                </c:pt>
                <c:pt idx="12">
                  <c:v>10.60749</c:v>
                </c:pt>
                <c:pt idx="13">
                  <c:v>10.298030000000001</c:v>
                </c:pt>
                <c:pt idx="14">
                  <c:v>9.6319400000000002</c:v>
                </c:pt>
                <c:pt idx="15">
                  <c:v>9.6749799999999997</c:v>
                </c:pt>
                <c:pt idx="16">
                  <c:v>9.6160700000000006</c:v>
                </c:pt>
                <c:pt idx="17">
                  <c:v>9.1104699999999994</c:v>
                </c:pt>
                <c:pt idx="18">
                  <c:v>9.4847000000000001</c:v>
                </c:pt>
                <c:pt idx="19">
                  <c:v>9.3118300000000005</c:v>
                </c:pt>
                <c:pt idx="20">
                  <c:v>8.9243100000000002</c:v>
                </c:pt>
                <c:pt idx="21">
                  <c:v>9.1096199999999996</c:v>
                </c:pt>
                <c:pt idx="22">
                  <c:v>8.8527299999999993</c:v>
                </c:pt>
                <c:pt idx="23">
                  <c:v>9.2926900000000003</c:v>
                </c:pt>
                <c:pt idx="24">
                  <c:v>9.5406200000000005</c:v>
                </c:pt>
                <c:pt idx="25">
                  <c:v>10.956759999999999</c:v>
                </c:pt>
                <c:pt idx="26">
                  <c:v>11.482390000000001</c:v>
                </c:pt>
                <c:pt idx="27">
                  <c:v>11.737310000000001</c:v>
                </c:pt>
                <c:pt idx="28">
                  <c:v>11.73442</c:v>
                </c:pt>
                <c:pt idx="29">
                  <c:v>12.06185</c:v>
                </c:pt>
                <c:pt idx="30">
                  <c:v>11.15831</c:v>
                </c:pt>
                <c:pt idx="31">
                  <c:v>12.219760000000001</c:v>
                </c:pt>
                <c:pt idx="32">
                  <c:v>12.69858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95-43CC-8D84-E720F9D45586}"/>
            </c:ext>
          </c:extLst>
        </c:ser>
        <c:ser>
          <c:idx val="3"/>
          <c:order val="3"/>
          <c:tx>
            <c:strRef>
              <c:f>'GHG Transport Germany'!$B$6</c:f>
              <c:strCache>
                <c:ptCount val="1"/>
                <c:pt idx="0">
                  <c:v>HDV and Buses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'GHG Transport Germany'!$C$2:$AI$2</c:f>
              <c:strCach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strCache>
            </c:strRef>
          </c:cat>
          <c:val>
            <c:numRef>
              <c:f>'GHG Transport Germany'!$C$6:$AI$6</c:f>
              <c:numCache>
                <c:formatCode>General</c:formatCode>
                <c:ptCount val="33"/>
                <c:pt idx="0">
                  <c:v>32.33323</c:v>
                </c:pt>
                <c:pt idx="1">
                  <c:v>34.195219999999999</c:v>
                </c:pt>
                <c:pt idx="2">
                  <c:v>37.560609999999997</c:v>
                </c:pt>
                <c:pt idx="3">
                  <c:v>39.581339999999997</c:v>
                </c:pt>
                <c:pt idx="4">
                  <c:v>40.406309999999998</c:v>
                </c:pt>
                <c:pt idx="5">
                  <c:v>41.015149999999998</c:v>
                </c:pt>
                <c:pt idx="6">
                  <c:v>40.429850000000002</c:v>
                </c:pt>
                <c:pt idx="7">
                  <c:v>41.499949999999998</c:v>
                </c:pt>
                <c:pt idx="8">
                  <c:v>44.7423</c:v>
                </c:pt>
                <c:pt idx="9">
                  <c:v>47.938420000000001</c:v>
                </c:pt>
                <c:pt idx="10">
                  <c:v>47.165730000000003</c:v>
                </c:pt>
                <c:pt idx="11">
                  <c:v>43.960410000000003</c:v>
                </c:pt>
                <c:pt idx="12">
                  <c:v>42.255479999999999</c:v>
                </c:pt>
                <c:pt idx="13">
                  <c:v>36.378070000000001</c:v>
                </c:pt>
                <c:pt idx="14">
                  <c:v>34.916110000000003</c:v>
                </c:pt>
                <c:pt idx="15">
                  <c:v>33.774079999999998</c:v>
                </c:pt>
                <c:pt idx="16">
                  <c:v>39.834470000000003</c:v>
                </c:pt>
                <c:pt idx="17">
                  <c:v>37.743729999999999</c:v>
                </c:pt>
                <c:pt idx="18">
                  <c:v>39.740349999999999</c:v>
                </c:pt>
                <c:pt idx="19">
                  <c:v>36.567050000000002</c:v>
                </c:pt>
                <c:pt idx="20">
                  <c:v>40.063299999999998</c:v>
                </c:pt>
                <c:pt idx="21">
                  <c:v>39.864040000000003</c:v>
                </c:pt>
                <c:pt idx="22">
                  <c:v>42.286090000000002</c:v>
                </c:pt>
                <c:pt idx="23">
                  <c:v>42.296140000000001</c:v>
                </c:pt>
                <c:pt idx="24">
                  <c:v>43.143590000000003</c:v>
                </c:pt>
                <c:pt idx="25">
                  <c:v>40.095030000000001</c:v>
                </c:pt>
                <c:pt idx="26">
                  <c:v>40.503729999999997</c:v>
                </c:pt>
                <c:pt idx="27">
                  <c:v>42.74286</c:v>
                </c:pt>
                <c:pt idx="28">
                  <c:v>46.59243</c:v>
                </c:pt>
                <c:pt idx="29">
                  <c:v>44.230289999999997</c:v>
                </c:pt>
                <c:pt idx="30">
                  <c:v>44.621040000000001</c:v>
                </c:pt>
                <c:pt idx="31">
                  <c:v>41.510460000000002</c:v>
                </c:pt>
                <c:pt idx="32">
                  <c:v>39.691659999999999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95-43CC-8D84-E720F9D45586}"/>
            </c:ext>
          </c:extLst>
        </c:ser>
        <c:ser>
          <c:idx val="4"/>
          <c:order val="4"/>
          <c:tx>
            <c:strRef>
              <c:f>'GHG Transport Germany'!$B$7</c:f>
              <c:strCache>
                <c:ptCount val="1"/>
                <c:pt idx="0">
                  <c:v>Motorcycles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'GHG Transport Germany'!$C$2:$AI$2</c:f>
              <c:strCach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strCache>
            </c:strRef>
          </c:cat>
          <c:val>
            <c:numRef>
              <c:f>'GHG Transport Germany'!$C$7:$AI$7</c:f>
              <c:numCache>
                <c:formatCode>General</c:formatCode>
                <c:ptCount val="33"/>
                <c:pt idx="0">
                  <c:v>1.63306</c:v>
                </c:pt>
                <c:pt idx="1">
                  <c:v>1.5943799999999999</c:v>
                </c:pt>
                <c:pt idx="2">
                  <c:v>1.5485199999999999</c:v>
                </c:pt>
                <c:pt idx="3">
                  <c:v>1.3692599999999999</c:v>
                </c:pt>
                <c:pt idx="4">
                  <c:v>1.33979</c:v>
                </c:pt>
                <c:pt idx="5">
                  <c:v>1.4498200000000001</c:v>
                </c:pt>
                <c:pt idx="6">
                  <c:v>1.5478799999999999</c:v>
                </c:pt>
                <c:pt idx="7">
                  <c:v>1.6328199999999999</c:v>
                </c:pt>
                <c:pt idx="8">
                  <c:v>1.68058</c:v>
                </c:pt>
                <c:pt idx="9">
                  <c:v>1.78766</c:v>
                </c:pt>
                <c:pt idx="10">
                  <c:v>1.77017</c:v>
                </c:pt>
                <c:pt idx="11">
                  <c:v>1.74413</c:v>
                </c:pt>
                <c:pt idx="12">
                  <c:v>1.7593700000000001</c:v>
                </c:pt>
                <c:pt idx="13">
                  <c:v>1.73082</c:v>
                </c:pt>
                <c:pt idx="14">
                  <c:v>1.6555299999999999</c:v>
                </c:pt>
                <c:pt idx="15">
                  <c:v>1.67394</c:v>
                </c:pt>
                <c:pt idx="16">
                  <c:v>1.67258</c:v>
                </c:pt>
                <c:pt idx="17">
                  <c:v>1.58938</c:v>
                </c:pt>
                <c:pt idx="18">
                  <c:v>1.5844800000000001</c:v>
                </c:pt>
                <c:pt idx="19">
                  <c:v>1.5102</c:v>
                </c:pt>
                <c:pt idx="20">
                  <c:v>1.38527</c:v>
                </c:pt>
                <c:pt idx="21">
                  <c:v>1.35514</c:v>
                </c:pt>
                <c:pt idx="22">
                  <c:v>1.27502</c:v>
                </c:pt>
                <c:pt idx="23">
                  <c:v>1.2871999999999999</c:v>
                </c:pt>
                <c:pt idx="24">
                  <c:v>1.25525</c:v>
                </c:pt>
                <c:pt idx="25">
                  <c:v>1.3999699999999999</c:v>
                </c:pt>
                <c:pt idx="26">
                  <c:v>1.40734</c:v>
                </c:pt>
                <c:pt idx="27">
                  <c:v>1.3883300000000001</c:v>
                </c:pt>
                <c:pt idx="28">
                  <c:v>1.3382700000000001</c:v>
                </c:pt>
                <c:pt idx="29">
                  <c:v>1.35877</c:v>
                </c:pt>
                <c:pt idx="30">
                  <c:v>1.3561399999999999</c:v>
                </c:pt>
                <c:pt idx="31">
                  <c:v>1.2265999999999999</c:v>
                </c:pt>
                <c:pt idx="32">
                  <c:v>1.33606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95-43CC-8D84-E720F9D45586}"/>
            </c:ext>
          </c:extLst>
        </c:ser>
        <c:ser>
          <c:idx val="5"/>
          <c:order val="5"/>
          <c:tx>
            <c:strRef>
              <c:f>'GHG Transport Germany'!$B$8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'GHG Transport Germany'!$C$2:$AI$2</c:f>
              <c:strCach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strCache>
            </c:strRef>
          </c:cat>
          <c:val>
            <c:numRef>
              <c:f>'GHG Transport Germany'!$C$8:$AI$8</c:f>
              <c:numCache>
                <c:formatCode>General</c:formatCode>
                <c:ptCount val="33"/>
                <c:pt idx="0">
                  <c:v>0.18637999999999999</c:v>
                </c:pt>
                <c:pt idx="1">
                  <c:v>0.12477000000000001</c:v>
                </c:pt>
                <c:pt idx="2">
                  <c:v>9.5200000000000007E-2</c:v>
                </c:pt>
                <c:pt idx="3">
                  <c:v>6.3909999999999995E-2</c:v>
                </c:pt>
                <c:pt idx="4">
                  <c:v>4.3720000000000002E-2</c:v>
                </c:pt>
                <c:pt idx="5">
                  <c:v>3.3340000000000002E-2</c:v>
                </c:pt>
                <c:pt idx="6">
                  <c:v>2.725E-2</c:v>
                </c:pt>
                <c:pt idx="7">
                  <c:v>1.9519999999999999E-2</c:v>
                </c:pt>
                <c:pt idx="8">
                  <c:v>1.5089999999999999E-2</c:v>
                </c:pt>
                <c:pt idx="9">
                  <c:v>8.4700000000000001E-3</c:v>
                </c:pt>
                <c:pt idx="10">
                  <c:v>6.0600000000000003E-3</c:v>
                </c:pt>
                <c:pt idx="11">
                  <c:v>5.4599999999999996E-3</c:v>
                </c:pt>
                <c:pt idx="12">
                  <c:v>5.6600000000000001E-3</c:v>
                </c:pt>
                <c:pt idx="13">
                  <c:v>5.3299999999999997E-3</c:v>
                </c:pt>
                <c:pt idx="14">
                  <c:v>5.3099999999999996E-3</c:v>
                </c:pt>
                <c:pt idx="15">
                  <c:v>5.6899999999999997E-3</c:v>
                </c:pt>
                <c:pt idx="16">
                  <c:v>5.8300000000000001E-3</c:v>
                </c:pt>
                <c:pt idx="17">
                  <c:v>5.8399999999999997E-3</c:v>
                </c:pt>
                <c:pt idx="18">
                  <c:v>6.13E-3</c:v>
                </c:pt>
                <c:pt idx="19">
                  <c:v>6.4999999999999997E-3</c:v>
                </c:pt>
                <c:pt idx="20">
                  <c:v>5.9800000000000001E-3</c:v>
                </c:pt>
                <c:pt idx="21">
                  <c:v>5.8700000000000002E-3</c:v>
                </c:pt>
                <c:pt idx="22">
                  <c:v>5.5300000000000002E-3</c:v>
                </c:pt>
                <c:pt idx="23">
                  <c:v>5.6899999999999997E-3</c:v>
                </c:pt>
                <c:pt idx="24">
                  <c:v>5.4400000000000004E-3</c:v>
                </c:pt>
                <c:pt idx="25">
                  <c:v>6.11E-3</c:v>
                </c:pt>
                <c:pt idx="26">
                  <c:v>6.0600000000000003E-3</c:v>
                </c:pt>
                <c:pt idx="27">
                  <c:v>5.8300000000000001E-3</c:v>
                </c:pt>
                <c:pt idx="28">
                  <c:v>5.7499999999999999E-3</c:v>
                </c:pt>
                <c:pt idx="29">
                  <c:v>5.8399999999999997E-3</c:v>
                </c:pt>
                <c:pt idx="30">
                  <c:v>5.9800000000000001E-3</c:v>
                </c:pt>
                <c:pt idx="31">
                  <c:v>5.3899999999999998E-3</c:v>
                </c:pt>
                <c:pt idx="32">
                  <c:v>5.94E-3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95-43CC-8D84-E720F9D45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5928559"/>
        <c:axId val="735922319"/>
      </c:barChart>
      <c:lineChart>
        <c:grouping val="standard"/>
        <c:varyColors val="0"/>
        <c:ser>
          <c:idx val="0"/>
          <c:order val="0"/>
          <c:tx>
            <c:strRef>
              <c:f>'GHG Transport Germany'!$B$3</c:f>
              <c:strCache>
                <c:ptCount val="1"/>
                <c:pt idx="0">
                  <c:v>Total Transport 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'GHG Transport Germany'!$C$2:$AI$2</c:f>
              <c:strCach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strCache>
            </c:strRef>
          </c:cat>
          <c:val>
            <c:numRef>
              <c:f>'GHG Transport Germany'!$C$3:$AI$3</c:f>
              <c:numCache>
                <c:formatCode>General</c:formatCode>
                <c:ptCount val="33"/>
                <c:pt idx="0">
                  <c:v>151.88981000000001</c:v>
                </c:pt>
                <c:pt idx="1">
                  <c:v>155.59513999999999</c:v>
                </c:pt>
                <c:pt idx="2">
                  <c:v>161.48978</c:v>
                </c:pt>
                <c:pt idx="3">
                  <c:v>165.98257000000001</c:v>
                </c:pt>
                <c:pt idx="4">
                  <c:v>162.37714</c:v>
                </c:pt>
                <c:pt idx="5">
                  <c:v>166.45196999999999</c:v>
                </c:pt>
                <c:pt idx="6">
                  <c:v>166.48490000000001</c:v>
                </c:pt>
                <c:pt idx="7">
                  <c:v>167.39304999999999</c:v>
                </c:pt>
                <c:pt idx="8">
                  <c:v>170.83529999999999</c:v>
                </c:pt>
                <c:pt idx="9">
                  <c:v>176.34841</c:v>
                </c:pt>
                <c:pt idx="10">
                  <c:v>172.54132999999999</c:v>
                </c:pt>
                <c:pt idx="11">
                  <c:v>169.01372000000001</c:v>
                </c:pt>
                <c:pt idx="12">
                  <c:v>167.27759</c:v>
                </c:pt>
                <c:pt idx="13">
                  <c:v>158.13141999999999</c:v>
                </c:pt>
                <c:pt idx="14">
                  <c:v>152.64859000000001</c:v>
                </c:pt>
                <c:pt idx="15">
                  <c:v>148.61089000000001</c:v>
                </c:pt>
                <c:pt idx="16">
                  <c:v>153.40376000000001</c:v>
                </c:pt>
                <c:pt idx="17">
                  <c:v>145.76871</c:v>
                </c:pt>
                <c:pt idx="18">
                  <c:v>150.43718000000001</c:v>
                </c:pt>
                <c:pt idx="19">
                  <c:v>145.68724</c:v>
                </c:pt>
                <c:pt idx="20">
                  <c:v>143.96744000000001</c:v>
                </c:pt>
                <c:pt idx="21">
                  <c:v>145.86313999999999</c:v>
                </c:pt>
                <c:pt idx="22">
                  <c:v>144.29225</c:v>
                </c:pt>
                <c:pt idx="23">
                  <c:v>148.46886000000001</c:v>
                </c:pt>
                <c:pt idx="24">
                  <c:v>147.66091</c:v>
                </c:pt>
                <c:pt idx="25">
                  <c:v>155.27072000000001</c:v>
                </c:pt>
                <c:pt idx="26">
                  <c:v>157.35238000000001</c:v>
                </c:pt>
                <c:pt idx="27">
                  <c:v>158.87705</c:v>
                </c:pt>
                <c:pt idx="28">
                  <c:v>159.10441</c:v>
                </c:pt>
                <c:pt idx="29">
                  <c:v>157.88287</c:v>
                </c:pt>
                <c:pt idx="30">
                  <c:v>141.29297</c:v>
                </c:pt>
                <c:pt idx="31">
                  <c:v>139.66749999999999</c:v>
                </c:pt>
                <c:pt idx="32">
                  <c:v>142.44739999999999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95-43CC-8D84-E720F9D45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928559"/>
        <c:axId val="735922319"/>
      </c:lineChart>
      <c:lineChart>
        <c:grouping val="standard"/>
        <c:varyColors val="0"/>
        <c:ser>
          <c:idx val="6"/>
          <c:order val="6"/>
          <c:tx>
            <c:strRef>
              <c:f>'GHG Transport Germany'!$B$10</c:f>
              <c:strCache>
                <c:ptCount val="1"/>
                <c:pt idx="0">
                  <c:v>Cars share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'GHG Transport Germany'!$C$10:$AI$10</c:f>
              <c:numCache>
                <c:formatCode>0%</c:formatCode>
                <c:ptCount val="33"/>
                <c:pt idx="0">
                  <c:v>0.74234947031667231</c:v>
                </c:pt>
                <c:pt idx="1">
                  <c:v>0.73361578003014749</c:v>
                </c:pt>
                <c:pt idx="2">
                  <c:v>0.71967216748948448</c:v>
                </c:pt>
                <c:pt idx="3">
                  <c:v>0.71212025455443906</c:v>
                </c:pt>
                <c:pt idx="4">
                  <c:v>0.69725190380862723</c:v>
                </c:pt>
                <c:pt idx="5">
                  <c:v>0.69569017416856049</c:v>
                </c:pt>
                <c:pt idx="6">
                  <c:v>0.6956631502316426</c:v>
                </c:pt>
                <c:pt idx="7">
                  <c:v>0.68770806195358769</c:v>
                </c:pt>
                <c:pt idx="8">
                  <c:v>0.67233815259492624</c:v>
                </c:pt>
                <c:pt idx="9">
                  <c:v>0.66031278648897374</c:v>
                </c:pt>
                <c:pt idx="10">
                  <c:v>0.65579754137747759</c:v>
                </c:pt>
                <c:pt idx="11">
                  <c:v>0.66637596048415471</c:v>
                </c:pt>
                <c:pt idx="12">
                  <c:v>0.67342905884763171</c:v>
                </c:pt>
                <c:pt idx="13">
                  <c:v>0.69384806637415897</c:v>
                </c:pt>
                <c:pt idx="14">
                  <c:v>0.69728583801527411</c:v>
                </c:pt>
                <c:pt idx="15">
                  <c:v>0.6963297911747921</c:v>
                </c:pt>
                <c:pt idx="16">
                  <c:v>0.66670341065955618</c:v>
                </c:pt>
                <c:pt idx="17">
                  <c:v>0.66762818989068362</c:v>
                </c:pt>
                <c:pt idx="18">
                  <c:v>0.66221335709696227</c:v>
                </c:pt>
                <c:pt idx="19">
                  <c:v>0.67467576432912035</c:v>
                </c:pt>
                <c:pt idx="20">
                  <c:v>0.65006768197031206</c:v>
                </c:pt>
                <c:pt idx="21">
                  <c:v>0.65491850785606298</c:v>
                </c:pt>
                <c:pt idx="22">
                  <c:v>0.63671389142521517</c:v>
                </c:pt>
                <c:pt idx="23">
                  <c:v>0.64381945143244179</c:v>
                </c:pt>
                <c:pt idx="24">
                  <c:v>0.63467047575421276</c:v>
                </c:pt>
                <c:pt idx="25">
                  <c:v>0.66215220744774028</c:v>
                </c:pt>
                <c:pt idx="26">
                  <c:v>0.66063735419826508</c:v>
                </c:pt>
                <c:pt idx="27">
                  <c:v>0.64831717356282736</c:v>
                </c:pt>
                <c:pt idx="28">
                  <c:v>0.62495778715373129</c:v>
                </c:pt>
                <c:pt idx="29">
                  <c:v>0.63481320044410139</c:v>
                </c:pt>
                <c:pt idx="30">
                  <c:v>0.59558164854203288</c:v>
                </c:pt>
                <c:pt idx="31">
                  <c:v>0.60647824296991071</c:v>
                </c:pt>
                <c:pt idx="32">
                  <c:v>0.62279241319953893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95-43CC-8D84-E720F9D45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3914511"/>
        <c:axId val="743914031"/>
      </c:lineChart>
      <c:catAx>
        <c:axId val="735928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735922319"/>
        <c:crosses val="autoZero"/>
        <c:auto val="1"/>
        <c:lblAlgn val="ctr"/>
        <c:lblOffset val="100"/>
        <c:noMultiLvlLbl val="0"/>
      </c:catAx>
      <c:valAx>
        <c:axId val="73592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/>
                  <a:t> tailpipe emissions [MT]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735928559"/>
        <c:crosses val="autoZero"/>
        <c:crossBetween val="between"/>
      </c:valAx>
      <c:valAx>
        <c:axId val="74391403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/>
                  <a:t> emissions share 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743914511"/>
        <c:crosses val="max"/>
        <c:crossBetween val="between"/>
      </c:valAx>
      <c:catAx>
        <c:axId val="743914511"/>
        <c:scaling>
          <c:orientation val="minMax"/>
        </c:scaling>
        <c:delete val="1"/>
        <c:axPos val="b"/>
        <c:majorTickMark val="out"/>
        <c:minorTickMark val="none"/>
        <c:tickLblPos val="nextTo"/>
        <c:crossAx val="7439140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GHG_Goals_Germany!$B$20</c:f>
              <c:strCache>
                <c:ptCount val="1"/>
                <c:pt idx="0">
                  <c:v>S100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GHG_Goals_Germany!$C$3:$Q$3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2">
                  <c:v>2040</c:v>
                </c:pt>
                <c:pt idx="14">
                  <c:v>2045</c:v>
                </c:pt>
              </c:numCache>
            </c:numRef>
          </c:cat>
          <c:val>
            <c:numRef>
              <c:f>GHG_Goals_Germany!$C$20:$Q$20</c:f>
              <c:numCache>
                <c:formatCode>0.0</c:formatCode>
                <c:ptCount val="15"/>
                <c:pt idx="0">
                  <c:v>115.93028352594212</c:v>
                </c:pt>
                <c:pt idx="1">
                  <c:v>110.17878413869659</c:v>
                </c:pt>
                <c:pt idx="2">
                  <c:v>104.68408531137925</c:v>
                </c:pt>
                <c:pt idx="3">
                  <c:v>100.28076420917648</c:v>
                </c:pt>
                <c:pt idx="4">
                  <c:v>96.723238635788277</c:v>
                </c:pt>
                <c:pt idx="5">
                  <c:v>93.277183241503238</c:v>
                </c:pt>
                <c:pt idx="6">
                  <c:v>89.681438321812294</c:v>
                </c:pt>
                <c:pt idx="7">
                  <c:v>85.71646726030437</c:v>
                </c:pt>
                <c:pt idx="8">
                  <c:v>81.474673810091033</c:v>
                </c:pt>
                <c:pt idx="9">
                  <c:v>76.573079916094628</c:v>
                </c:pt>
                <c:pt idx="10">
                  <c:v>71.212206621313499</c:v>
                </c:pt>
                <c:pt idx="12" formatCode="General">
                  <c:v>19.563801645867297</c:v>
                </c:pt>
                <c:pt idx="14" formatCode="General">
                  <c:v>7.3143415416639099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E-42A6-A74B-9BA76FF4EE95}"/>
            </c:ext>
          </c:extLst>
        </c:ser>
        <c:ser>
          <c:idx val="1"/>
          <c:order val="1"/>
          <c:tx>
            <c:strRef>
              <c:f>GHG_Goals_Germany!$B$21</c:f>
              <c:strCache>
                <c:ptCount val="1"/>
                <c:pt idx="0">
                  <c:v>S80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GHG_Goals_Germany!$C$3:$Q$3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2">
                  <c:v>2040</c:v>
                </c:pt>
                <c:pt idx="14">
                  <c:v>2045</c:v>
                </c:pt>
              </c:numCache>
            </c:numRef>
          </c:cat>
          <c:val>
            <c:numRef>
              <c:f>GHG_Goals_Germany!$C$21:$Q$21</c:f>
              <c:numCache>
                <c:formatCode>0.0</c:formatCode>
                <c:ptCount val="15"/>
                <c:pt idx="0">
                  <c:v>115.93028352594212</c:v>
                </c:pt>
                <c:pt idx="1">
                  <c:v>110.17878413869659</c:v>
                </c:pt>
                <c:pt idx="2">
                  <c:v>104.68408531137925</c:v>
                </c:pt>
                <c:pt idx="3">
                  <c:v>100.28076420917648</c:v>
                </c:pt>
                <c:pt idx="4">
                  <c:v>96.819729080627894</c:v>
                </c:pt>
                <c:pt idx="5">
                  <c:v>93.671714910123853</c:v>
                </c:pt>
                <c:pt idx="6">
                  <c:v>89.497442835907464</c:v>
                </c:pt>
                <c:pt idx="7">
                  <c:v>85.007705773798833</c:v>
                </c:pt>
                <c:pt idx="8">
                  <c:v>80.43559505027423</c:v>
                </c:pt>
                <c:pt idx="9">
                  <c:v>75.722640885829165</c:v>
                </c:pt>
                <c:pt idx="10">
                  <c:v>70.875588418676855</c:v>
                </c:pt>
                <c:pt idx="12" formatCode="General">
                  <c:v>28.935298586477934</c:v>
                </c:pt>
                <c:pt idx="14" formatCode="General">
                  <c:v>19.137385600714623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6E-42A6-A74B-9BA76FF4EE95}"/>
            </c:ext>
          </c:extLst>
        </c:ser>
        <c:ser>
          <c:idx val="2"/>
          <c:order val="2"/>
          <c:tx>
            <c:strRef>
              <c:f>GHG_Goals_Germany!$B$22</c:f>
              <c:strCache>
                <c:ptCount val="1"/>
                <c:pt idx="0">
                  <c:v>S100_CO2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GHG_Goals_Germany!$C$3:$Q$3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2">
                  <c:v>2040</c:v>
                </c:pt>
                <c:pt idx="14">
                  <c:v>2045</c:v>
                </c:pt>
              </c:numCache>
            </c:numRef>
          </c:cat>
          <c:val>
            <c:numRef>
              <c:f>GHG_Goals_Germany!$C$22:$Q$22</c:f>
              <c:numCache>
                <c:formatCode>0.0</c:formatCode>
                <c:ptCount val="15"/>
                <c:pt idx="0">
                  <c:v>116.27251415078631</c:v>
                </c:pt>
                <c:pt idx="1">
                  <c:v>110.8489894633673</c:v>
                </c:pt>
                <c:pt idx="2">
                  <c:v>105.7321637912827</c:v>
                </c:pt>
                <c:pt idx="3">
                  <c:v>101.7086680169878</c:v>
                </c:pt>
                <c:pt idx="4">
                  <c:v>98.57413942378372</c:v>
                </c:pt>
                <c:pt idx="5">
                  <c:v>95.543931817869009</c:v>
                </c:pt>
                <c:pt idx="6">
                  <c:v>92.383000201607487</c:v>
                </c:pt>
                <c:pt idx="7">
                  <c:v>88.959707834689141</c:v>
                </c:pt>
                <c:pt idx="8">
                  <c:v>85.361617721957117</c:v>
                </c:pt>
                <c:pt idx="9">
                  <c:v>81.249994250010786</c:v>
                </c:pt>
                <c:pt idx="10">
                  <c:v>76.768262647229818</c:v>
                </c:pt>
                <c:pt idx="12" formatCode="General">
                  <c:v>29.850676737385697</c:v>
                </c:pt>
                <c:pt idx="14" formatCode="General">
                  <c:v>15.000731654210307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6E-42A6-A74B-9BA76FF4E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1106927"/>
        <c:axId val="421085327"/>
      </c:barChart>
      <c:scatterChart>
        <c:scatterStyle val="lineMarker"/>
        <c:varyColors val="0"/>
        <c:ser>
          <c:idx val="3"/>
          <c:order val="3"/>
          <c:tx>
            <c:strRef>
              <c:f>GHG_Goals_Germany!$B$24</c:f>
              <c:strCache>
                <c:ptCount val="1"/>
                <c:pt idx="0">
                  <c:v>S100 share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GHG_Goals_Germany!$C$24:$Q$24</c:f>
              <c:numCache>
                <c:formatCode>0%</c:formatCode>
                <c:ptCount val="15"/>
                <c:pt idx="0">
                  <c:v>0.14259567469365575</c:v>
                </c:pt>
                <c:pt idx="1">
                  <c:v>0.14017657015101348</c:v>
                </c:pt>
                <c:pt idx="2">
                  <c:v>0.13847101231663922</c:v>
                </c:pt>
                <c:pt idx="3">
                  <c:v>0.13927883917941178</c:v>
                </c:pt>
                <c:pt idx="4">
                  <c:v>0.1418229305510092</c:v>
                </c:pt>
                <c:pt idx="5">
                  <c:v>0.14506560379705014</c:v>
                </c:pt>
                <c:pt idx="6">
                  <c:v>0.14847920251955679</c:v>
                </c:pt>
                <c:pt idx="7">
                  <c:v>0.1517105615226626</c:v>
                </c:pt>
                <c:pt idx="8">
                  <c:v>0.15578331512445703</c:v>
                </c:pt>
                <c:pt idx="9">
                  <c:v>0.15886531102924198</c:v>
                </c:pt>
                <c:pt idx="10">
                  <c:v>0.16258494662400341</c:v>
                </c:pt>
                <c:pt idx="12">
                  <c:v>0.130634359280631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92-4ED0-AD5D-C554105765E0}"/>
            </c:ext>
          </c:extLst>
        </c:ser>
        <c:ser>
          <c:idx val="4"/>
          <c:order val="4"/>
          <c:tx>
            <c:strRef>
              <c:f>GHG_Goals_Germany!$B$25</c:f>
              <c:strCache>
                <c:ptCount val="1"/>
                <c:pt idx="0">
                  <c:v>S80 share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GHG_Goals_Germany!$C$25:$Q$25</c:f>
              <c:numCache>
                <c:formatCode>0%</c:formatCode>
                <c:ptCount val="15"/>
                <c:pt idx="0">
                  <c:v>0.14259567469365575</c:v>
                </c:pt>
                <c:pt idx="1">
                  <c:v>0.14017657015101348</c:v>
                </c:pt>
                <c:pt idx="2">
                  <c:v>0.13847101231663922</c:v>
                </c:pt>
                <c:pt idx="3">
                  <c:v>0.13927883917941178</c:v>
                </c:pt>
                <c:pt idx="4">
                  <c:v>0.14196441214168312</c:v>
                </c:pt>
                <c:pt idx="5">
                  <c:v>0.14567918337499822</c:v>
                </c:pt>
                <c:pt idx="6">
                  <c:v>0.14817457423163488</c:v>
                </c:pt>
                <c:pt idx="7">
                  <c:v>0.15045611641380324</c:v>
                </c:pt>
                <c:pt idx="8">
                  <c:v>0.1537965488532968</c:v>
                </c:pt>
                <c:pt idx="9">
                  <c:v>0.15710091470089038</c:v>
                </c:pt>
                <c:pt idx="10">
                  <c:v>0.16181641191478735</c:v>
                </c:pt>
                <c:pt idx="12">
                  <c:v>0.19321112838193066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92-4ED0-AD5D-C554105765E0}"/>
            </c:ext>
          </c:extLst>
        </c:ser>
        <c:ser>
          <c:idx val="5"/>
          <c:order val="5"/>
          <c:tx>
            <c:strRef>
              <c:f>GHG_Goals_Germany!$B$26</c:f>
              <c:strCache>
                <c:ptCount val="1"/>
                <c:pt idx="0">
                  <c:v>S100_CO2 share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GHG_Goals_Germany!$C$26:$Q$26</c:f>
              <c:numCache>
                <c:formatCode>0%</c:formatCode>
                <c:ptCount val="15"/>
                <c:pt idx="0">
                  <c:v>0.14301662257169287</c:v>
                </c:pt>
                <c:pt idx="1">
                  <c:v>0.14102924868112887</c:v>
                </c:pt>
                <c:pt idx="2">
                  <c:v>0.13985735951227871</c:v>
                </c:pt>
                <c:pt idx="3">
                  <c:v>0.14126203891248307</c:v>
                </c:pt>
                <c:pt idx="4">
                  <c:v>0.14453686132519608</c:v>
                </c:pt>
                <c:pt idx="5">
                  <c:v>0.14859087374474184</c:v>
                </c:pt>
                <c:pt idx="6">
                  <c:v>0.15295198708875413</c:v>
                </c:pt>
                <c:pt idx="7">
                  <c:v>0.15745081032688343</c:v>
                </c:pt>
                <c:pt idx="8">
                  <c:v>0.16321533025230806</c:v>
                </c:pt>
                <c:pt idx="9">
                  <c:v>0.16856845280085225</c:v>
                </c:pt>
                <c:pt idx="10">
                  <c:v>0.17527000604390369</c:v>
                </c:pt>
                <c:pt idx="12">
                  <c:v>0.19932342906908185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92-4ED0-AD5D-C55410576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221520"/>
        <c:axId val="1645216720"/>
      </c:scatterChart>
      <c:catAx>
        <c:axId val="421106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21085327"/>
        <c:crosses val="autoZero"/>
        <c:auto val="1"/>
        <c:lblAlgn val="ctr"/>
        <c:lblOffset val="100"/>
        <c:noMultiLvlLbl val="0"/>
      </c:catAx>
      <c:valAx>
        <c:axId val="42108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CO2 Emisisons (MT]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21106927"/>
        <c:crosses val="autoZero"/>
        <c:crossBetween val="between"/>
      </c:valAx>
      <c:valAx>
        <c:axId val="16452167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Share of car emission of total emission reduction path 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645221520"/>
        <c:crosses val="max"/>
        <c:crossBetween val="midCat"/>
      </c:valAx>
      <c:valAx>
        <c:axId val="1645221520"/>
        <c:scaling>
          <c:orientation val="minMax"/>
        </c:scaling>
        <c:delete val="1"/>
        <c:axPos val="b"/>
        <c:majorTickMark val="out"/>
        <c:minorTickMark val="none"/>
        <c:tickLblPos val="nextTo"/>
        <c:crossAx val="1645216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GHG_Goals_Germany!$B$24</c:f>
              <c:strCache>
                <c:ptCount val="1"/>
                <c:pt idx="0">
                  <c:v>S100 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GHG_Goals_Germany!$C$3:$Q$3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2">
                  <c:v>2040</c:v>
                </c:pt>
                <c:pt idx="14">
                  <c:v>2045</c:v>
                </c:pt>
              </c:numCache>
            </c:numRef>
          </c:cat>
          <c:val>
            <c:numRef>
              <c:f>GHG_Goals_Germany!$C$24:$Q$24</c:f>
              <c:numCache>
                <c:formatCode>0%</c:formatCode>
                <c:ptCount val="15"/>
                <c:pt idx="0">
                  <c:v>0.14259567469365575</c:v>
                </c:pt>
                <c:pt idx="1">
                  <c:v>0.14017657015101348</c:v>
                </c:pt>
                <c:pt idx="2">
                  <c:v>0.13847101231663922</c:v>
                </c:pt>
                <c:pt idx="3">
                  <c:v>0.13927883917941178</c:v>
                </c:pt>
                <c:pt idx="4">
                  <c:v>0.1418229305510092</c:v>
                </c:pt>
                <c:pt idx="5">
                  <c:v>0.14506560379705014</c:v>
                </c:pt>
                <c:pt idx="6">
                  <c:v>0.14847920251955679</c:v>
                </c:pt>
                <c:pt idx="7">
                  <c:v>0.1517105615226626</c:v>
                </c:pt>
                <c:pt idx="8">
                  <c:v>0.15578331512445703</c:v>
                </c:pt>
                <c:pt idx="9">
                  <c:v>0.15886531102924198</c:v>
                </c:pt>
                <c:pt idx="10">
                  <c:v>0.16258494662400341</c:v>
                </c:pt>
                <c:pt idx="12">
                  <c:v>0.130634359280631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98-4F59-AAFE-A2FB3E15514C}"/>
            </c:ext>
          </c:extLst>
        </c:ser>
        <c:ser>
          <c:idx val="1"/>
          <c:order val="1"/>
          <c:tx>
            <c:strRef>
              <c:f>GHG_Goals_Germany!$B$25</c:f>
              <c:strCache>
                <c:ptCount val="1"/>
                <c:pt idx="0">
                  <c:v>S80 share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GHG_Goals_Germany!$C$3:$Q$3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2">
                  <c:v>2040</c:v>
                </c:pt>
                <c:pt idx="14">
                  <c:v>2045</c:v>
                </c:pt>
              </c:numCache>
            </c:numRef>
          </c:cat>
          <c:val>
            <c:numRef>
              <c:f>GHG_Goals_Germany!$C$25:$Q$25</c:f>
              <c:numCache>
                <c:formatCode>0%</c:formatCode>
                <c:ptCount val="15"/>
                <c:pt idx="0">
                  <c:v>0.14259567469365575</c:v>
                </c:pt>
                <c:pt idx="1">
                  <c:v>0.14017657015101348</c:v>
                </c:pt>
                <c:pt idx="2">
                  <c:v>0.13847101231663922</c:v>
                </c:pt>
                <c:pt idx="3">
                  <c:v>0.13927883917941178</c:v>
                </c:pt>
                <c:pt idx="4">
                  <c:v>0.14196441214168312</c:v>
                </c:pt>
                <c:pt idx="5">
                  <c:v>0.14567918337499822</c:v>
                </c:pt>
                <c:pt idx="6">
                  <c:v>0.14817457423163488</c:v>
                </c:pt>
                <c:pt idx="7">
                  <c:v>0.15045611641380324</c:v>
                </c:pt>
                <c:pt idx="8">
                  <c:v>0.1537965488532968</c:v>
                </c:pt>
                <c:pt idx="9">
                  <c:v>0.15710091470089038</c:v>
                </c:pt>
                <c:pt idx="10">
                  <c:v>0.16181641191478735</c:v>
                </c:pt>
                <c:pt idx="12">
                  <c:v>0.19321112838193066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98-4F59-AAFE-A2FB3E15514C}"/>
            </c:ext>
          </c:extLst>
        </c:ser>
        <c:ser>
          <c:idx val="2"/>
          <c:order val="2"/>
          <c:tx>
            <c:strRef>
              <c:f>GHG_Goals_Germany!$B$26</c:f>
              <c:strCache>
                <c:ptCount val="1"/>
                <c:pt idx="0">
                  <c:v>S100_CO2 share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GHG_Goals_Germany!$C$3:$Q$3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2">
                  <c:v>2040</c:v>
                </c:pt>
                <c:pt idx="14">
                  <c:v>2045</c:v>
                </c:pt>
              </c:numCache>
            </c:numRef>
          </c:cat>
          <c:val>
            <c:numRef>
              <c:f>GHG_Goals_Germany!$C$26:$Q$26</c:f>
              <c:numCache>
                <c:formatCode>0%</c:formatCode>
                <c:ptCount val="15"/>
                <c:pt idx="0">
                  <c:v>0.14301662257169287</c:v>
                </c:pt>
                <c:pt idx="1">
                  <c:v>0.14102924868112887</c:v>
                </c:pt>
                <c:pt idx="2">
                  <c:v>0.13985735951227871</c:v>
                </c:pt>
                <c:pt idx="3">
                  <c:v>0.14126203891248307</c:v>
                </c:pt>
                <c:pt idx="4">
                  <c:v>0.14453686132519608</c:v>
                </c:pt>
                <c:pt idx="5">
                  <c:v>0.14859087374474184</c:v>
                </c:pt>
                <c:pt idx="6">
                  <c:v>0.15295198708875413</c:v>
                </c:pt>
                <c:pt idx="7">
                  <c:v>0.15745081032688343</c:v>
                </c:pt>
                <c:pt idx="8">
                  <c:v>0.16321533025230806</c:v>
                </c:pt>
                <c:pt idx="9">
                  <c:v>0.16856845280085225</c:v>
                </c:pt>
                <c:pt idx="10">
                  <c:v>0.17527000604390369</c:v>
                </c:pt>
                <c:pt idx="12">
                  <c:v>0.19932342906908185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98-4F59-AAFE-A2FB3E155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1106927"/>
        <c:axId val="421085327"/>
      </c:barChart>
      <c:catAx>
        <c:axId val="421106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21085327"/>
        <c:crosses val="autoZero"/>
        <c:auto val="1"/>
        <c:lblAlgn val="ctr"/>
        <c:lblOffset val="100"/>
        <c:noMultiLvlLbl val="0"/>
      </c:catAx>
      <c:valAx>
        <c:axId val="42108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Share of</a:t>
                </a:r>
                <a:r>
                  <a:rPr lang="de-DE" baseline="0"/>
                  <a:t> Car emission of total emissions target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2110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484791666666668"/>
          <c:y val="0.22777986111111112"/>
          <c:w val="0.75664513888888885"/>
          <c:h val="0.60856736111111109"/>
        </c:manualLayout>
      </c:layout>
      <c:lineChart>
        <c:grouping val="standard"/>
        <c:varyColors val="0"/>
        <c:ser>
          <c:idx val="0"/>
          <c:order val="0"/>
          <c:tx>
            <c:strRef>
              <c:f>'S100 Inputs'!$A$5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Inputs'!$B$5:$AL$5</c:f>
              <c:numCache>
                <c:formatCode>0%</c:formatCode>
                <c:ptCount val="37"/>
                <c:pt idx="0">
                  <c:v>0.51258099543966573</c:v>
                </c:pt>
                <c:pt idx="1">
                  <c:v>0.51302008372719088</c:v>
                </c:pt>
                <c:pt idx="2">
                  <c:v>0.53511241236406848</c:v>
                </c:pt>
                <c:pt idx="3">
                  <c:v>0.59500782229721305</c:v>
                </c:pt>
                <c:pt idx="4">
                  <c:v>0.63449354876516095</c:v>
                </c:pt>
                <c:pt idx="5">
                  <c:v>0.59638385884420153</c:v>
                </c:pt>
                <c:pt idx="6">
                  <c:v>0.47203059270062087</c:v>
                </c:pt>
                <c:pt idx="7">
                  <c:v>0.37617445213799217</c:v>
                </c:pt>
                <c:pt idx="8">
                  <c:v>0.32661682596002967</c:v>
                </c:pt>
                <c:pt idx="9">
                  <c:v>0.34405307359493031</c:v>
                </c:pt>
                <c:pt idx="10">
                  <c:v>0.35</c:v>
                </c:pt>
                <c:pt idx="11">
                  <c:v>0.32</c:v>
                </c:pt>
                <c:pt idx="12">
                  <c:v>0.3</c:v>
                </c:pt>
                <c:pt idx="13">
                  <c:v>0.28999999999999998</c:v>
                </c:pt>
                <c:pt idx="14">
                  <c:v>0.25</c:v>
                </c:pt>
                <c:pt idx="15">
                  <c:v>0.2</c:v>
                </c:pt>
                <c:pt idx="16">
                  <c:v>0.15</c:v>
                </c:pt>
                <c:pt idx="17">
                  <c:v>0.1</c:v>
                </c:pt>
                <c:pt idx="18">
                  <c:v>0.05</c:v>
                </c:pt>
                <c:pt idx="19">
                  <c:v>0.01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1B-4CEE-9A9B-39FF7F098165}"/>
            </c:ext>
          </c:extLst>
        </c:ser>
        <c:ser>
          <c:idx val="1"/>
          <c:order val="1"/>
          <c:tx>
            <c:strRef>
              <c:f>'S100 Inputs'!$A$6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Inputs'!$B$6:$AL$6</c:f>
              <c:numCache>
                <c:formatCode>0%</c:formatCode>
                <c:ptCount val="37"/>
                <c:pt idx="0">
                  <c:v>0.4718517046307667</c:v>
                </c:pt>
                <c:pt idx="1">
                  <c:v>0.47213833798121385</c:v>
                </c:pt>
                <c:pt idx="2">
                  <c:v>0.44626582073598325</c:v>
                </c:pt>
                <c:pt idx="3">
                  <c:v>0.37138280249945327</c:v>
                </c:pt>
                <c:pt idx="4">
                  <c:v>0.31434472713228373</c:v>
                </c:pt>
                <c:pt idx="5">
                  <c:v>0.3183101083561109</c:v>
                </c:pt>
                <c:pt idx="6">
                  <c:v>0.27675058007571285</c:v>
                </c:pt>
                <c:pt idx="7">
                  <c:v>0.19842155573562878</c:v>
                </c:pt>
                <c:pt idx="8">
                  <c:v>0.17713368386579575</c:v>
                </c:pt>
                <c:pt idx="9">
                  <c:v>0.17106011137973839</c:v>
                </c:pt>
                <c:pt idx="10">
                  <c:v>0.15</c:v>
                </c:pt>
                <c:pt idx="11">
                  <c:v>0.15</c:v>
                </c:pt>
                <c:pt idx="12">
                  <c:v>0.12</c:v>
                </c:pt>
                <c:pt idx="13">
                  <c:v>0.1</c:v>
                </c:pt>
                <c:pt idx="14">
                  <c:v>0.08</c:v>
                </c:pt>
                <c:pt idx="15">
                  <c:v>7.0000000000000007E-2</c:v>
                </c:pt>
                <c:pt idx="16">
                  <c:v>0.05</c:v>
                </c:pt>
                <c:pt idx="17">
                  <c:v>0.04</c:v>
                </c:pt>
                <c:pt idx="18">
                  <c:v>0.02</c:v>
                </c:pt>
                <c:pt idx="19">
                  <c:v>0.01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1B-4CEE-9A9B-39FF7F098165}"/>
            </c:ext>
          </c:extLst>
        </c:ser>
        <c:ser>
          <c:idx val="2"/>
          <c:order val="2"/>
          <c:tx>
            <c:strRef>
              <c:f>'S100 Inputs'!$A$7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Inputs'!$B$7:$AL$7</c:f>
              <c:numCache>
                <c:formatCode>0%</c:formatCode>
                <c:ptCount val="37"/>
                <c:pt idx="0">
                  <c:v>2.8648067969073579E-3</c:v>
                </c:pt>
                <c:pt idx="1">
                  <c:v>2.775659894139062E-3</c:v>
                </c:pt>
                <c:pt idx="2">
                  <c:v>3.2430322056837099E-3</c:v>
                </c:pt>
                <c:pt idx="3">
                  <c:v>6.8151903330435481E-3</c:v>
                </c:pt>
                <c:pt idx="4">
                  <c:v>9.9724723174802205E-3</c:v>
                </c:pt>
                <c:pt idx="5">
                  <c:v>1.7818357087075361E-2</c:v>
                </c:pt>
                <c:pt idx="6">
                  <c:v>6.8192444900587998E-2</c:v>
                </c:pt>
                <c:pt idx="7">
                  <c:v>0.13757284474183484</c:v>
                </c:pt>
                <c:pt idx="8">
                  <c:v>0.18117853648343743</c:v>
                </c:pt>
                <c:pt idx="9">
                  <c:v>0.1842919483649692</c:v>
                </c:pt>
                <c:pt idx="10">
                  <c:v>0.2</c:v>
                </c:pt>
                <c:pt idx="11">
                  <c:v>0.22</c:v>
                </c:pt>
                <c:pt idx="12">
                  <c:v>0.25</c:v>
                </c:pt>
                <c:pt idx="13">
                  <c:v>0.32</c:v>
                </c:pt>
                <c:pt idx="14">
                  <c:v>0.4</c:v>
                </c:pt>
                <c:pt idx="15">
                  <c:v>0.52</c:v>
                </c:pt>
                <c:pt idx="16">
                  <c:v>0.63</c:v>
                </c:pt>
                <c:pt idx="17">
                  <c:v>0.76</c:v>
                </c:pt>
                <c:pt idx="18">
                  <c:v>0.88</c:v>
                </c:pt>
                <c:pt idx="19">
                  <c:v>0.95</c:v>
                </c:pt>
                <c:pt idx="20">
                  <c:v>0.98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1B-4CEE-9A9B-39FF7F098165}"/>
            </c:ext>
          </c:extLst>
        </c:ser>
        <c:ser>
          <c:idx val="3"/>
          <c:order val="3"/>
          <c:tx>
            <c:strRef>
              <c:f>'S100 Inputs'!$A$8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Inputs'!$B$8:$AL$8</c:f>
              <c:numCache>
                <c:formatCode>0%</c:formatCode>
                <c:ptCount val="37"/>
                <c:pt idx="0">
                  <c:v>6.9634498671504331E-3</c:v>
                </c:pt>
                <c:pt idx="1">
                  <c:v>5.2435245206217673E-3</c:v>
                </c:pt>
                <c:pt idx="2">
                  <c:v>9.6198837962507312E-3</c:v>
                </c:pt>
                <c:pt idx="3">
                  <c:v>1.5677921316164588E-2</c:v>
                </c:pt>
                <c:pt idx="4">
                  <c:v>2.2924172303536928E-2</c:v>
                </c:pt>
                <c:pt idx="5">
                  <c:v>3.3624865775087859E-2</c:v>
                </c:pt>
                <c:pt idx="6">
                  <c:v>7.3346761333948962E-2</c:v>
                </c:pt>
                <c:pt idx="7">
                  <c:v>0.10414756084345436</c:v>
                </c:pt>
                <c:pt idx="8">
                  <c:v>0.11270536186080901</c:v>
                </c:pt>
                <c:pt idx="9">
                  <c:v>0.16045896242682817</c:v>
                </c:pt>
                <c:pt idx="10">
                  <c:v>0.14000000000000001</c:v>
                </c:pt>
                <c:pt idx="11">
                  <c:v>0.12</c:v>
                </c:pt>
                <c:pt idx="12">
                  <c:v>0.11</c:v>
                </c:pt>
                <c:pt idx="13">
                  <c:v>0.1</c:v>
                </c:pt>
                <c:pt idx="14">
                  <c:v>7.0000000000000007E-2</c:v>
                </c:pt>
                <c:pt idx="15">
                  <c:v>0.04</c:v>
                </c:pt>
                <c:pt idx="16">
                  <c:v>0.03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1B-4CEE-9A9B-39FF7F098165}"/>
            </c:ext>
          </c:extLst>
        </c:ser>
        <c:ser>
          <c:idx val="4"/>
          <c:order val="4"/>
          <c:tx>
            <c:strRef>
              <c:f>'S100 Inputs'!$A$9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Inputs'!$B$9:$AL$9</c:f>
              <c:numCache>
                <c:formatCode>0%</c:formatCode>
                <c:ptCount val="37"/>
                <c:pt idx="0">
                  <c:v>1.3444535759128467E-3</c:v>
                </c:pt>
                <c:pt idx="1">
                  <c:v>2.4014908983735687E-3</c:v>
                </c:pt>
                <c:pt idx="2">
                  <c:v>3.4840197773300997E-3</c:v>
                </c:pt>
                <c:pt idx="3">
                  <c:v>8.1409657624922672E-3</c:v>
                </c:pt>
                <c:pt idx="4">
                  <c:v>8.9056039018354013E-3</c:v>
                </c:pt>
                <c:pt idx="5">
                  <c:v>1.0743178934010153E-2</c:v>
                </c:pt>
                <c:pt idx="6">
                  <c:v>6.2634995527457896E-2</c:v>
                </c:pt>
                <c:pt idx="7">
                  <c:v>0.1168977157118203</c:v>
                </c:pt>
                <c:pt idx="8">
                  <c:v>0.13368306212943448</c:v>
                </c:pt>
                <c:pt idx="9">
                  <c:v>5.7255696337813668E-2</c:v>
                </c:pt>
                <c:pt idx="10">
                  <c:v>0.06</c:v>
                </c:pt>
                <c:pt idx="11">
                  <c:v>0.08</c:v>
                </c:pt>
                <c:pt idx="12">
                  <c:v>0.1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0.12</c:v>
                </c:pt>
                <c:pt idx="17">
                  <c:v>7.0000000000000007E-2</c:v>
                </c:pt>
                <c:pt idx="18">
                  <c:v>0.03</c:v>
                </c:pt>
                <c:pt idx="19">
                  <c:v>0.02</c:v>
                </c:pt>
                <c:pt idx="20">
                  <c:v>0.01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1B-4CEE-9A9B-39FF7F098165}"/>
            </c:ext>
          </c:extLst>
        </c:ser>
        <c:ser>
          <c:idx val="5"/>
          <c:order val="5"/>
          <c:tx>
            <c:strRef>
              <c:f>'S100 Inputs'!$A$10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Inputs'!$B$10:$AL$10</c:f>
              <c:numCache>
                <c:formatCode>0%</c:formatCode>
                <c:ptCount val="37"/>
                <c:pt idx="0">
                  <c:v>6.0748846497275908E-4</c:v>
                </c:pt>
                <c:pt idx="1">
                  <c:v>1.7085216644880264E-3</c:v>
                </c:pt>
                <c:pt idx="2">
                  <c:v>4.3488937624111052E-4</c:v>
                </c:pt>
                <c:pt idx="3">
                  <c:v>3.3676028983602852E-4</c:v>
                </c:pt>
                <c:pt idx="4">
                  <c:v>4.8960335299687114E-3</c:v>
                </c:pt>
                <c:pt idx="5">
                  <c:v>1.8380271378367827E-2</c:v>
                </c:pt>
                <c:pt idx="6">
                  <c:v>3.6578547395947944E-2</c:v>
                </c:pt>
                <c:pt idx="7">
                  <c:v>5.3419072989501298E-2</c:v>
                </c:pt>
                <c:pt idx="8">
                  <c:v>5.5645856396882576E-2</c:v>
                </c:pt>
                <c:pt idx="9">
                  <c:v>7.3175876418481542E-2</c:v>
                </c:pt>
                <c:pt idx="10">
                  <c:v>7.0000000000000007E-2</c:v>
                </c:pt>
                <c:pt idx="11">
                  <c:v>0.09</c:v>
                </c:pt>
                <c:pt idx="12">
                  <c:v>0.09</c:v>
                </c:pt>
                <c:pt idx="13">
                  <c:v>0.02</c:v>
                </c:pt>
                <c:pt idx="14">
                  <c:v>0.01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1B-4CEE-9A9B-39FF7F098165}"/>
            </c:ext>
          </c:extLst>
        </c:ser>
        <c:ser>
          <c:idx val="6"/>
          <c:order val="6"/>
          <c:tx>
            <c:strRef>
              <c:f>'S100 Inputs'!$A$11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Inputs'!$B$11:$AL$11</c:f>
              <c:numCache>
                <c:formatCode>0%</c:formatCode>
                <c:ptCount val="37"/>
                <c:pt idx="0">
                  <c:v>1.0046227152086822E-4</c:v>
                </c:pt>
                <c:pt idx="1">
                  <c:v>7.8754319880788658E-5</c:v>
                </c:pt>
                <c:pt idx="2">
                  <c:v>2.4818123050150594E-4</c:v>
                </c:pt>
                <c:pt idx="3">
                  <c:v>3.3580809297504069E-4</c:v>
                </c:pt>
                <c:pt idx="4">
                  <c:v>1.6547735771091138E-4</c:v>
                </c:pt>
                <c:pt idx="5">
                  <c:v>2.2290487114408433E-3</c:v>
                </c:pt>
                <c:pt idx="6">
                  <c:v>7.8894690764813851E-3</c:v>
                </c:pt>
                <c:pt idx="7">
                  <c:v>8.965382270119544E-3</c:v>
                </c:pt>
                <c:pt idx="8">
                  <c:v>6.4562534281391712E-3</c:v>
                </c:pt>
                <c:pt idx="9">
                  <c:v>4.521000680962544E-3</c:v>
                </c:pt>
                <c:pt idx="10">
                  <c:v>0.03</c:v>
                </c:pt>
                <c:pt idx="11">
                  <c:v>0.02</c:v>
                </c:pt>
                <c:pt idx="12">
                  <c:v>0.03</c:v>
                </c:pt>
                <c:pt idx="13">
                  <c:v>0.04</c:v>
                </c:pt>
                <c:pt idx="14">
                  <c:v>0.05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0.01</c:v>
                </c:pt>
                <c:pt idx="20">
                  <c:v>0.01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1B-4CEE-9A9B-39FF7F098165}"/>
            </c:ext>
          </c:extLst>
        </c:ser>
        <c:ser>
          <c:idx val="7"/>
          <c:order val="7"/>
          <c:tx>
            <c:strRef>
              <c:f>'S100 Inputs'!$A$12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Inputs'!$B$12:$AL$12</c:f>
              <c:numCache>
                <c:formatCode>0%</c:formatCode>
                <c:ptCount val="37"/>
                <c:pt idx="0">
                  <c:v>1.1054476664101311E-3</c:v>
                </c:pt>
                <c:pt idx="1">
                  <c:v>7.8238461890303137E-4</c:v>
                </c:pt>
                <c:pt idx="2">
                  <c:v>4.2671476390575129E-4</c:v>
                </c:pt>
                <c:pt idx="3">
                  <c:v>6.4273288116678399E-4</c:v>
                </c:pt>
                <c:pt idx="4">
                  <c:v>2.4780313720931487E-3</c:v>
                </c:pt>
                <c:pt idx="5">
                  <c:v>5.9486040609137058E-5</c:v>
                </c:pt>
                <c:pt idx="6">
                  <c:v>2.1236794283933741E-5</c:v>
                </c:pt>
                <c:pt idx="7">
                  <c:v>8.8958330300662975E-6</c:v>
                </c:pt>
                <c:pt idx="8">
                  <c:v>2.4109989773346003E-6</c:v>
                </c:pt>
                <c:pt idx="9">
                  <c:v>4.6651383387537294E-4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11B-4CEE-9A9B-39FF7F098165}"/>
            </c:ext>
          </c:extLst>
        </c:ser>
        <c:ser>
          <c:idx val="8"/>
          <c:order val="8"/>
          <c:tx>
            <c:strRef>
              <c:f>'S100 Inputs'!$A$13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Inputs'!$B$13:$AL$13</c:f>
              <c:numCache>
                <c:formatCode>0%</c:formatCode>
                <c:ptCount val="37"/>
                <c:pt idx="0">
                  <c:v>2.5782898492485639E-3</c:v>
                </c:pt>
                <c:pt idx="1">
                  <c:v>1.8264811916457143E-3</c:v>
                </c:pt>
                <c:pt idx="2">
                  <c:v>1.1493504943515063E-3</c:v>
                </c:pt>
                <c:pt idx="3">
                  <c:v>1.6222260521695964E-3</c:v>
                </c:pt>
                <c:pt idx="4">
                  <c:v>1.7773729246646065E-3</c:v>
                </c:pt>
                <c:pt idx="5">
                  <c:v>2.387068039828192E-3</c:v>
                </c:pt>
                <c:pt idx="6">
                  <c:v>2.4418651910267952E-3</c:v>
                </c:pt>
                <c:pt idx="7">
                  <c:v>4.2032811067063258E-3</c:v>
                </c:pt>
                <c:pt idx="8">
                  <c:v>6.2553368466946209E-3</c:v>
                </c:pt>
                <c:pt idx="9">
                  <c:v>4.7168169624008131E-3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11B-4CEE-9A9B-39FF7F098165}"/>
            </c:ext>
          </c:extLst>
        </c:ser>
        <c:ser>
          <c:idx val="9"/>
          <c:order val="9"/>
          <c:tx>
            <c:strRef>
              <c:f>'S100 Inputs'!$A$14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Inputs'!$B$14:$AL$14</c:f>
              <c:numCache>
                <c:formatCode>0%</c:formatCode>
                <c:ptCount val="37"/>
                <c:pt idx="0">
                  <c:v>2.9014374446460136E-6</c:v>
                </c:pt>
                <c:pt idx="1">
                  <c:v>2.476118354330473E-5</c:v>
                </c:pt>
                <c:pt idx="2">
                  <c:v>1.5695255683889705E-5</c:v>
                </c:pt>
                <c:pt idx="3">
                  <c:v>3.7770475485850514E-5</c:v>
                </c:pt>
                <c:pt idx="4">
                  <c:v>4.2560395265378356E-5</c:v>
                </c:pt>
                <c:pt idx="5">
                  <c:v>6.3756833268254585E-5</c:v>
                </c:pt>
                <c:pt idx="6">
                  <c:v>1.1350700393137001E-4</c:v>
                </c:pt>
                <c:pt idx="7">
                  <c:v>1.8923862991231943E-4</c:v>
                </c:pt>
                <c:pt idx="8">
                  <c:v>3.2267202979994737E-4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11B-4CEE-9A9B-39FF7F098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833839"/>
        <c:axId val="1400834799"/>
      </c:lineChart>
      <c:catAx>
        <c:axId val="140083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400834799"/>
        <c:crosses val="autoZero"/>
        <c:auto val="1"/>
        <c:lblAlgn val="ctr"/>
        <c:lblOffset val="100"/>
        <c:noMultiLvlLbl val="0"/>
      </c:catAx>
      <c:valAx>
        <c:axId val="140083479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registration share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40083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2758595094534386E-3"/>
          <c:y val="2.329425909227534E-3"/>
          <c:w val="0.98822572178477686"/>
          <c:h val="0.175626736111111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'S100'!$A$146</c:f>
              <c:strCache>
                <c:ptCount val="1"/>
                <c:pt idx="0">
                  <c:v>Total Petrol</c:v>
                </c:pt>
              </c:strCache>
            </c:strRef>
          </c:tx>
          <c:invertIfNegative val="0"/>
          <c:val>
            <c:numRef>
              <c:f>'S100'!$B$146:$AL$146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21829.247285680249</c:v>
                </c:pt>
                <c:pt idx="11">
                  <c:v>21000.789245007643</c:v>
                </c:pt>
                <c:pt idx="12">
                  <c:v>20223.886403557637</c:v>
                </c:pt>
                <c:pt idx="13">
                  <c:v>19544.512538686504</c:v>
                </c:pt>
                <c:pt idx="14">
                  <c:v>18789.010025905241</c:v>
                </c:pt>
                <c:pt idx="15">
                  <c:v>17927.413215520133</c:v>
                </c:pt>
                <c:pt idx="16">
                  <c:v>16900.134517102597</c:v>
                </c:pt>
                <c:pt idx="17">
                  <c:v>15661.855177900017</c:v>
                </c:pt>
                <c:pt idx="18">
                  <c:v>14258.521425896248</c:v>
                </c:pt>
                <c:pt idx="19">
                  <c:v>12822.412048635386</c:v>
                </c:pt>
                <c:pt idx="20">
                  <c:v>11444.248619905682</c:v>
                </c:pt>
                <c:pt idx="21">
                  <c:v>10142.049643903752</c:v>
                </c:pt>
                <c:pt idx="22">
                  <c:v>8934.579886416006</c:v>
                </c:pt>
                <c:pt idx="23">
                  <c:v>7811.0174880807781</c:v>
                </c:pt>
                <c:pt idx="24">
                  <c:v>6782.6492286820185</c:v>
                </c:pt>
                <c:pt idx="25">
                  <c:v>5841.0873404777312</c:v>
                </c:pt>
                <c:pt idx="26">
                  <c:v>4976.7288469772948</c:v>
                </c:pt>
                <c:pt idx="27">
                  <c:v>4192.2390197475943</c:v>
                </c:pt>
                <c:pt idx="28">
                  <c:v>3494.7390888807872</c:v>
                </c:pt>
                <c:pt idx="29">
                  <c:v>2882.5475442202946</c:v>
                </c:pt>
                <c:pt idx="30">
                  <c:v>2356.5812860677893</c:v>
                </c:pt>
                <c:pt idx="31">
                  <c:v>1912.4085377130236</c:v>
                </c:pt>
                <c:pt idx="32">
                  <c:v>1541.2849873206746</c:v>
                </c:pt>
                <c:pt idx="33">
                  <c:v>1230.4537490369337</c:v>
                </c:pt>
                <c:pt idx="34">
                  <c:v>979.6460683590617</c:v>
                </c:pt>
                <c:pt idx="35">
                  <c:v>775.24580691121196</c:v>
                </c:pt>
                <c:pt idx="36">
                  <c:v>610.88672234283854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A1A-4BDD-B8DC-7945C737084B}"/>
            </c:ext>
          </c:extLst>
        </c:ser>
        <c:ser>
          <c:idx val="3"/>
          <c:order val="1"/>
          <c:tx>
            <c:strRef>
              <c:f>'S100'!$A$147</c:f>
              <c:strCache>
                <c:ptCount val="1"/>
                <c:pt idx="0">
                  <c:v>Total Diesel</c:v>
                </c:pt>
              </c:strCache>
            </c:strRef>
          </c:tx>
          <c:invertIfNegative val="0"/>
          <c:val>
            <c:numRef>
              <c:f>'S100'!$B$147:$AL$147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16976.574554236264</c:v>
                </c:pt>
                <c:pt idx="11">
                  <c:v>16417.099143711352</c:v>
                </c:pt>
                <c:pt idx="12">
                  <c:v>15755.029262407808</c:v>
                </c:pt>
                <c:pt idx="13">
                  <c:v>14866.40473344051</c:v>
                </c:pt>
                <c:pt idx="14">
                  <c:v>13941.403791960611</c:v>
                </c:pt>
                <c:pt idx="15">
                  <c:v>12862.305885023359</c:v>
                </c:pt>
                <c:pt idx="16">
                  <c:v>11758.070873879382</c:v>
                </c:pt>
                <c:pt idx="17">
                  <c:v>10695.414794798749</c:v>
                </c:pt>
                <c:pt idx="18">
                  <c:v>9623.6623552964666</c:v>
                </c:pt>
                <c:pt idx="19">
                  <c:v>8548.2790425882922</c:v>
                </c:pt>
                <c:pt idx="20">
                  <c:v>7519.5204201683537</c:v>
                </c:pt>
                <c:pt idx="21">
                  <c:v>6541.6967783488881</c:v>
                </c:pt>
                <c:pt idx="22">
                  <c:v>5657.7353583943313</c:v>
                </c:pt>
                <c:pt idx="23">
                  <c:v>4857.555736517581</c:v>
                </c:pt>
                <c:pt idx="24">
                  <c:v>4138.3826994712699</c:v>
                </c:pt>
                <c:pt idx="25">
                  <c:v>3497.1652644802234</c:v>
                </c:pt>
                <c:pt idx="26">
                  <c:v>2931.6808598230609</c:v>
                </c:pt>
                <c:pt idx="27">
                  <c:v>2434.7011797506079</c:v>
                </c:pt>
                <c:pt idx="28">
                  <c:v>2000.1098390439629</c:v>
                </c:pt>
                <c:pt idx="29">
                  <c:v>1626.5902768006426</c:v>
                </c:pt>
                <c:pt idx="30">
                  <c:v>1311.3917816732337</c:v>
                </c:pt>
                <c:pt idx="31">
                  <c:v>1049.7861536920914</c:v>
                </c:pt>
                <c:pt idx="32">
                  <c:v>834.19602879668241</c:v>
                </c:pt>
                <c:pt idx="33">
                  <c:v>657.40168877903693</c:v>
                </c:pt>
                <c:pt idx="34">
                  <c:v>513.91681868331784</c:v>
                </c:pt>
                <c:pt idx="35">
                  <c:v>397.75636636474201</c:v>
                </c:pt>
                <c:pt idx="36">
                  <c:v>304.59408186804092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A1A-4BDD-B8DC-7945C7370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1751520"/>
        <c:axId val="1471743840"/>
      </c:barChart>
      <c:lineChart>
        <c:grouping val="standard"/>
        <c:varyColors val="0"/>
        <c:ser>
          <c:idx val="0"/>
          <c:order val="2"/>
          <c:tx>
            <c:strRef>
              <c:f>'S100'!$A$212</c:f>
              <c:strCache>
                <c:ptCount val="1"/>
                <c:pt idx="0">
                  <c:v>Total PHEV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'S100'!$B$212:$AL$212</c:f>
              <c:numCache>
                <c:formatCode>0</c:formatCode>
                <c:ptCount val="37"/>
                <c:pt idx="0">
                  <c:v>1.989747844931105E-2</c:v>
                </c:pt>
                <c:pt idx="1">
                  <c:v>2.2232746110678478E-2</c:v>
                </c:pt>
                <c:pt idx="2">
                  <c:v>2.7493962343129189E-2</c:v>
                </c:pt>
                <c:pt idx="3">
                  <c:v>3.7829947646551794E-2</c:v>
                </c:pt>
                <c:pt idx="4">
                  <c:v>5.2298633983486158E-2</c:v>
                </c:pt>
                <c:pt idx="5">
                  <c:v>7.8012904484365722E-2</c:v>
                </c:pt>
                <c:pt idx="6">
                  <c:v>0.12783344309330907</c:v>
                </c:pt>
                <c:pt idx="7">
                  <c:v>0.19561569966701686</c:v>
                </c:pt>
                <c:pt idx="8">
                  <c:v>0.26361214202902805</c:v>
                </c:pt>
                <c:pt idx="9">
                  <c:v>0.2890921608583073</c:v>
                </c:pt>
                <c:pt idx="10">
                  <c:v>0.35159751036486692</c:v>
                </c:pt>
                <c:pt idx="11">
                  <c:v>0.41158094043095428</c:v>
                </c:pt>
                <c:pt idx="12">
                  <c:v>0.4936612866207053</c:v>
                </c:pt>
                <c:pt idx="13">
                  <c:v>0.60284602731359871</c:v>
                </c:pt>
                <c:pt idx="14">
                  <c:v>0.72483559476422155</c:v>
                </c:pt>
                <c:pt idx="15">
                  <c:v>0.80581485462258162</c:v>
                </c:pt>
                <c:pt idx="16">
                  <c:v>0.86028466973761486</c:v>
                </c:pt>
                <c:pt idx="17">
                  <c:v>0.8771677265518889</c:v>
                </c:pt>
                <c:pt idx="18">
                  <c:v>0.8652949076322014</c:v>
                </c:pt>
                <c:pt idx="19">
                  <c:v>0.83212642677945314</c:v>
                </c:pt>
                <c:pt idx="20">
                  <c:v>0.79218277888129496</c:v>
                </c:pt>
                <c:pt idx="21">
                  <c:v>0.73238506006018178</c:v>
                </c:pt>
                <c:pt idx="22">
                  <c:v>0.67294927283729933</c:v>
                </c:pt>
                <c:pt idx="23">
                  <c:v>0.6136940070747513</c:v>
                </c:pt>
                <c:pt idx="24">
                  <c:v>0.55452624049490185</c:v>
                </c:pt>
                <c:pt idx="25">
                  <c:v>0.49553705004724891</c:v>
                </c:pt>
                <c:pt idx="26">
                  <c:v>0.43747769633275002</c:v>
                </c:pt>
                <c:pt idx="27">
                  <c:v>0.38138856495727091</c:v>
                </c:pt>
                <c:pt idx="28">
                  <c:v>0.3280497221778379</c:v>
                </c:pt>
                <c:pt idx="29">
                  <c:v>0.27816654938162072</c:v>
                </c:pt>
                <c:pt idx="30">
                  <c:v>0.23241965814974402</c:v>
                </c:pt>
                <c:pt idx="31">
                  <c:v>0.19151742235408109</c:v>
                </c:pt>
                <c:pt idx="32">
                  <c:v>0.15575264261924091</c:v>
                </c:pt>
                <c:pt idx="33">
                  <c:v>0.12531815864112703</c:v>
                </c:pt>
                <c:pt idx="34">
                  <c:v>9.9873022849056789E-2</c:v>
                </c:pt>
                <c:pt idx="35">
                  <c:v>7.9080758952589175E-2</c:v>
                </c:pt>
                <c:pt idx="36">
                  <c:v>6.1978620501950972E-2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A-4BDD-B8DC-7945C737084B}"/>
            </c:ext>
          </c:extLst>
        </c:ser>
        <c:ser>
          <c:idx val="1"/>
          <c:order val="3"/>
          <c:tx>
            <c:strRef>
              <c:f>'S100'!$A$213</c:f>
              <c:strCache>
                <c:ptCount val="1"/>
                <c:pt idx="0">
                  <c:v>Total BEV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'S100'!$B$213:$AL$213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1A-4BDD-B8DC-7945C7370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893120"/>
        <c:axId val="1471883040"/>
      </c:lineChart>
      <c:catAx>
        <c:axId val="1471751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43840"/>
        <c:crosses val="autoZero"/>
        <c:auto val="1"/>
        <c:lblAlgn val="ctr"/>
        <c:lblOffset val="100"/>
        <c:noMultiLvlLbl val="0"/>
      </c:catAx>
      <c:valAx>
        <c:axId val="14717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51520"/>
        <c:crosses val="autoZero"/>
        <c:crossBetween val="between"/>
      </c:valAx>
      <c:valAx>
        <c:axId val="147188304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crossAx val="1471893120"/>
        <c:crosses val="max"/>
        <c:crossBetween val="between"/>
      </c:valAx>
      <c:catAx>
        <c:axId val="1471893120"/>
        <c:scaling>
          <c:orientation val="minMax"/>
        </c:scaling>
        <c:delete val="1"/>
        <c:axPos val="b"/>
        <c:majorTickMark val="out"/>
        <c:minorTickMark val="none"/>
        <c:tickLblPos val="nextTo"/>
        <c:crossAx val="147188304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'S100'!$A$276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'S100'!$B$276:$AL$276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174.82484631308202</c:v>
                </c:pt>
                <c:pt idx="11">
                  <c:v>164.77913502809486</c:v>
                </c:pt>
                <c:pt idx="12">
                  <c:v>155.13005958967335</c:v>
                </c:pt>
                <c:pt idx="13">
                  <c:v>146.07284111729899</c:v>
                </c:pt>
                <c:pt idx="14">
                  <c:v>136.80048378545152</c:v>
                </c:pt>
                <c:pt idx="15">
                  <c:v>127.01799742786892</c:v>
                </c:pt>
                <c:pt idx="16">
                  <c:v>116.79828518634636</c:v>
                </c:pt>
                <c:pt idx="17">
                  <c:v>106.22860104744558</c:v>
                </c:pt>
                <c:pt idx="18">
                  <c:v>95.290746494278224</c:v>
                </c:pt>
                <c:pt idx="19">
                  <c:v>84.309633344886123</c:v>
                </c:pt>
                <c:pt idx="20">
                  <c:v>74.085775672840995</c:v>
                </c:pt>
                <c:pt idx="21">
                  <c:v>64.783617790572137</c:v>
                </c:pt>
                <c:pt idx="22">
                  <c:v>56.334999122945035</c:v>
                </c:pt>
                <c:pt idx="23">
                  <c:v>48.614778939356057</c:v>
                </c:pt>
                <c:pt idx="24">
                  <c:v>41.721820459104983</c:v>
                </c:pt>
                <c:pt idx="25">
                  <c:v>35.556112719499303</c:v>
                </c:pt>
                <c:pt idx="26">
                  <c:v>29.996615012941504</c:v>
                </c:pt>
                <c:pt idx="27">
                  <c:v>25.026094612884592</c:v>
                </c:pt>
                <c:pt idx="28">
                  <c:v>20.683609559485642</c:v>
                </c:pt>
                <c:pt idx="29">
                  <c:v>16.937139949870438</c:v>
                </c:pt>
                <c:pt idx="30">
                  <c:v>13.778420986081052</c:v>
                </c:pt>
                <c:pt idx="31">
                  <c:v>11.158141152862473</c:v>
                </c:pt>
                <c:pt idx="32">
                  <c:v>8.996689453964219</c:v>
                </c:pt>
                <c:pt idx="33">
                  <c:v>7.1873075814831848</c:v>
                </c:pt>
                <c:pt idx="34">
                  <c:v>5.7415672790229983</c:v>
                </c:pt>
                <c:pt idx="35">
                  <c:v>4.5572219169720602</c:v>
                </c:pt>
                <c:pt idx="36">
                  <c:v>3.6006700947955328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04-4D68-9660-44F4862F7823}"/>
            </c:ext>
          </c:extLst>
        </c:ser>
        <c:ser>
          <c:idx val="1"/>
          <c:order val="1"/>
          <c:tx>
            <c:strRef>
              <c:f>'S100'!$A$277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'S100'!$B$277:$AL$277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141.27004388615825</c:v>
                </c:pt>
                <c:pt idx="13">
                  <c:v>131.08294701752448</c:v>
                </c:pt>
                <c:pt idx="14">
                  <c:v>120.45429420995004</c:v>
                </c:pt>
                <c:pt idx="15">
                  <c:v>110.02276318279506</c:v>
                </c:pt>
                <c:pt idx="16">
                  <c:v>99.342020898931111</c:v>
                </c:pt>
                <c:pt idx="17">
                  <c:v>89.075538132776728</c:v>
                </c:pt>
                <c:pt idx="18">
                  <c:v>78.725463789402653</c:v>
                </c:pt>
                <c:pt idx="19">
                  <c:v>68.865263883152977</c:v>
                </c:pt>
                <c:pt idx="20">
                  <c:v>59.490577924553982</c:v>
                </c:pt>
                <c:pt idx="21">
                  <c:v>51.105836735019984</c:v>
                </c:pt>
                <c:pt idx="22">
                  <c:v>43.642396828329147</c:v>
                </c:pt>
                <c:pt idx="23">
                  <c:v>37.013325581013682</c:v>
                </c:pt>
                <c:pt idx="24">
                  <c:v>31.151256359147897</c:v>
                </c:pt>
                <c:pt idx="25">
                  <c:v>26.028964728465755</c:v>
                </c:pt>
                <c:pt idx="26">
                  <c:v>21.58750090914824</c:v>
                </c:pt>
                <c:pt idx="27">
                  <c:v>17.746549078478921</c:v>
                </c:pt>
                <c:pt idx="28">
                  <c:v>14.435841605789765</c:v>
                </c:pt>
                <c:pt idx="29">
                  <c:v>11.631324135870774</c:v>
                </c:pt>
                <c:pt idx="30">
                  <c:v>9.3054097702575618</c:v>
                </c:pt>
                <c:pt idx="31">
                  <c:v>7.4006498319155876</c:v>
                </c:pt>
                <c:pt idx="32">
                  <c:v>5.8521309966536927</c:v>
                </c:pt>
                <c:pt idx="33">
                  <c:v>4.594311166107035</c:v>
                </c:pt>
                <c:pt idx="34">
                  <c:v>3.5865780015332285</c:v>
                </c:pt>
                <c:pt idx="35">
                  <c:v>2.7737468972153403</c:v>
                </c:pt>
                <c:pt idx="36">
                  <c:v>2.1280542088206249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4-4D68-9660-44F4862F7823}"/>
            </c:ext>
          </c:extLst>
        </c:ser>
        <c:ser>
          <c:idx val="2"/>
          <c:order val="2"/>
          <c:tx>
            <c:strRef>
              <c:f>'S100'!$A$278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'S100'!$B$278:$AL$278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4-4D68-9660-44F4862F7823}"/>
            </c:ext>
          </c:extLst>
        </c:ser>
        <c:ser>
          <c:idx val="3"/>
          <c:order val="3"/>
          <c:tx>
            <c:strRef>
              <c:f>'S100'!$A$279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'S100'!$B$279:$AL$279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9.1829302433119508</c:v>
                </c:pt>
                <c:pt idx="11">
                  <c:v>10.552692736002532</c:v>
                </c:pt>
                <c:pt idx="12">
                  <c:v>11.603469992065437</c:v>
                </c:pt>
                <c:pt idx="13">
                  <c:v>12.385009326550003</c:v>
                </c:pt>
                <c:pt idx="14">
                  <c:v>12.635393994227506</c:v>
                </c:pt>
                <c:pt idx="15">
                  <c:v>12.410828805275623</c:v>
                </c:pt>
                <c:pt idx="16">
                  <c:v>12.020397787963148</c:v>
                </c:pt>
                <c:pt idx="17">
                  <c:v>11.377250593939376</c:v>
                </c:pt>
                <c:pt idx="18">
                  <c:v>10.586847829420007</c:v>
                </c:pt>
                <c:pt idx="19">
                  <c:v>9.7765563048819946</c:v>
                </c:pt>
                <c:pt idx="20">
                  <c:v>8.946616601109536</c:v>
                </c:pt>
                <c:pt idx="21">
                  <c:v>8.0997920999920048</c:v>
                </c:pt>
                <c:pt idx="22">
                  <c:v>7.2395115758587885</c:v>
                </c:pt>
                <c:pt idx="23">
                  <c:v>6.3833657182664894</c:v>
                </c:pt>
                <c:pt idx="24">
                  <c:v>5.5530959485588332</c:v>
                </c:pt>
                <c:pt idx="25">
                  <c:v>4.7607986544076253</c:v>
                </c:pt>
                <c:pt idx="26">
                  <c:v>4.0248566345805985</c:v>
                </c:pt>
                <c:pt idx="27">
                  <c:v>3.3546323993580209</c:v>
                </c:pt>
                <c:pt idx="28">
                  <c:v>2.7597638707346097</c:v>
                </c:pt>
                <c:pt idx="29">
                  <c:v>2.2429073706305735</c:v>
                </c:pt>
                <c:pt idx="30">
                  <c:v>1.8036647949235642</c:v>
                </c:pt>
                <c:pt idx="31">
                  <c:v>1.4358902265199303</c:v>
                </c:pt>
                <c:pt idx="32">
                  <c:v>1.1309472893849513</c:v>
                </c:pt>
                <c:pt idx="33">
                  <c:v>0.88196148788219308</c:v>
                </c:pt>
                <c:pt idx="34">
                  <c:v>0.68333327800719457</c:v>
                </c:pt>
                <c:pt idx="35">
                  <c:v>0.52625154595313595</c:v>
                </c:pt>
                <c:pt idx="36">
                  <c:v>0.40566322524481463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04-4D68-9660-44F4862F7823}"/>
            </c:ext>
          </c:extLst>
        </c:ser>
        <c:ser>
          <c:idx val="4"/>
          <c:order val="4"/>
          <c:tx>
            <c:strRef>
              <c:f>'S100'!$A$280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'S100'!$B$280:$AL$280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10.314340028744379</c:v>
                </c:pt>
                <c:pt idx="11">
                  <c:v>11.664478209488141</c:v>
                </c:pt>
                <c:pt idx="12">
                  <c:v>13.406594541501251</c:v>
                </c:pt>
                <c:pt idx="13">
                  <c:v>15.709332031982107</c:v>
                </c:pt>
                <c:pt idx="14">
                  <c:v>18.084217773261962</c:v>
                </c:pt>
                <c:pt idx="15">
                  <c:v>20.502931993178983</c:v>
                </c:pt>
                <c:pt idx="16">
                  <c:v>22.026774576139768</c:v>
                </c:pt>
                <c:pt idx="17">
                  <c:v>22.24018143403049</c:v>
                </c:pt>
                <c:pt idx="18">
                  <c:v>21.473502965202901</c:v>
                </c:pt>
                <c:pt idx="19">
                  <c:v>20.471840761590116</c:v>
                </c:pt>
                <c:pt idx="20">
                  <c:v>19.240947830699351</c:v>
                </c:pt>
                <c:pt idx="21">
                  <c:v>17.773485273038766</c:v>
                </c:pt>
                <c:pt idx="22">
                  <c:v>16.308007172954564</c:v>
                </c:pt>
                <c:pt idx="23">
                  <c:v>14.856191677144988</c:v>
                </c:pt>
                <c:pt idx="24">
                  <c:v>13.397150936929146</c:v>
                </c:pt>
                <c:pt idx="25">
                  <c:v>11.944613569326107</c:v>
                </c:pt>
                <c:pt idx="26">
                  <c:v>10.516385610873998</c:v>
                </c:pt>
                <c:pt idx="27">
                  <c:v>9.1449459909763249</c:v>
                </c:pt>
                <c:pt idx="28">
                  <c:v>7.8453329336975512</c:v>
                </c:pt>
                <c:pt idx="29">
                  <c:v>6.6324028035684863</c:v>
                </c:pt>
                <c:pt idx="30">
                  <c:v>5.5234842392632002</c:v>
                </c:pt>
                <c:pt idx="31">
                  <c:v>4.5351193027198891</c:v>
                </c:pt>
                <c:pt idx="32">
                  <c:v>3.6781423114705785</c:v>
                </c:pt>
                <c:pt idx="33">
                  <c:v>2.9528045739169011</c:v>
                </c:pt>
                <c:pt idx="34">
                  <c:v>2.3505166231194958</c:v>
                </c:pt>
                <c:pt idx="35">
                  <c:v>1.8610171107019142</c:v>
                </c:pt>
                <c:pt idx="36">
                  <c:v>1.4658516801462329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04-4D68-9660-44F4862F7823}"/>
            </c:ext>
          </c:extLst>
        </c:ser>
        <c:ser>
          <c:idx val="5"/>
          <c:order val="5"/>
          <c:tx>
            <c:strRef>
              <c:f>'S100'!$A$281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'S100'!$B$281:$AL$281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7.7906251195975988</c:v>
                </c:pt>
                <c:pt idx="11">
                  <c:v>9.9811077993226931</c:v>
                </c:pt>
                <c:pt idx="12">
                  <c:v>11.900136614316068</c:v>
                </c:pt>
                <c:pt idx="13">
                  <c:v>11.640824686086095</c:v>
                </c:pt>
                <c:pt idx="14">
                  <c:v>11.089497802530143</c:v>
                </c:pt>
                <c:pt idx="15">
                  <c:v>10.344829439527503</c:v>
                </c:pt>
                <c:pt idx="16">
                  <c:v>9.6439606463506369</c:v>
                </c:pt>
                <c:pt idx="17">
                  <c:v>8.9454950559512767</c:v>
                </c:pt>
                <c:pt idx="18">
                  <c:v>8.2539035269875054</c:v>
                </c:pt>
                <c:pt idx="19">
                  <c:v>7.5593434786480449</c:v>
                </c:pt>
                <c:pt idx="20">
                  <c:v>6.8482811791519058</c:v>
                </c:pt>
                <c:pt idx="21">
                  <c:v>6.1205452497373756</c:v>
                </c:pt>
                <c:pt idx="22">
                  <c:v>5.3981612302279069</c:v>
                </c:pt>
                <c:pt idx="23">
                  <c:v>4.6854329352971336</c:v>
                </c:pt>
                <c:pt idx="24">
                  <c:v>4.0033197839814907</c:v>
                </c:pt>
                <c:pt idx="25">
                  <c:v>3.3586699132141238</c:v>
                </c:pt>
                <c:pt idx="26">
                  <c:v>2.7794287899850811</c:v>
                </c:pt>
                <c:pt idx="27">
                  <c:v>2.2691928269586548</c:v>
                </c:pt>
                <c:pt idx="28">
                  <c:v>1.8245945101678664</c:v>
                </c:pt>
                <c:pt idx="29">
                  <c:v>1.4469323353260768</c:v>
                </c:pt>
                <c:pt idx="30">
                  <c:v>1.1303300831789522</c:v>
                </c:pt>
                <c:pt idx="31">
                  <c:v>0.87665088537286662</c:v>
                </c:pt>
                <c:pt idx="32">
                  <c:v>0.67580502458854075</c:v>
                </c:pt>
                <c:pt idx="33">
                  <c:v>0.51465132381107448</c:v>
                </c:pt>
                <c:pt idx="34">
                  <c:v>0.38300136459537942</c:v>
                </c:pt>
                <c:pt idx="35">
                  <c:v>0.27798309047562941</c:v>
                </c:pt>
                <c:pt idx="36">
                  <c:v>0.20006969822550003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04-4D68-9660-44F4862F7823}"/>
            </c:ext>
          </c:extLst>
        </c:ser>
        <c:ser>
          <c:idx val="6"/>
          <c:order val="6"/>
          <c:tx>
            <c:strRef>
              <c:f>'S100'!$A$282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'S100'!$B$282:$AL$282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4.5015284297189879</c:v>
                </c:pt>
                <c:pt idx="13">
                  <c:v>6.104939526157076</c:v>
                </c:pt>
                <c:pt idx="14">
                  <c:v>8.0884084014401925</c:v>
                </c:pt>
                <c:pt idx="15">
                  <c:v>8.4843069941668521</c:v>
                </c:pt>
                <c:pt idx="16">
                  <c:v>8.8329722426012705</c:v>
                </c:pt>
                <c:pt idx="17">
                  <c:v>9.1807398806183187</c:v>
                </c:pt>
                <c:pt idx="18">
                  <c:v>9.5138665299389054</c:v>
                </c:pt>
                <c:pt idx="19">
                  <c:v>9.3092750673732141</c:v>
                </c:pt>
                <c:pt idx="20">
                  <c:v>9.101842171370679</c:v>
                </c:pt>
                <c:pt idx="21">
                  <c:v>8.4176280854443739</c:v>
                </c:pt>
                <c:pt idx="22">
                  <c:v>7.7457148057185607</c:v>
                </c:pt>
                <c:pt idx="23">
                  <c:v>7.0674230818902393</c:v>
                </c:pt>
                <c:pt idx="24">
                  <c:v>6.401925113547648</c:v>
                </c:pt>
                <c:pt idx="25">
                  <c:v>5.738806469738627</c:v>
                </c:pt>
                <c:pt idx="26">
                  <c:v>5.0870890879432267</c:v>
                </c:pt>
                <c:pt idx="27">
                  <c:v>4.4513322960076822</c:v>
                </c:pt>
                <c:pt idx="28">
                  <c:v>3.8443530894601472</c:v>
                </c:pt>
                <c:pt idx="29">
                  <c:v>3.2760075596354308</c:v>
                </c:pt>
                <c:pt idx="30">
                  <c:v>2.7524168106692124</c:v>
                </c:pt>
                <c:pt idx="31">
                  <c:v>2.2821145617777927</c:v>
                </c:pt>
                <c:pt idx="32">
                  <c:v>1.8643088529300793</c:v>
                </c:pt>
                <c:pt idx="33">
                  <c:v>1.5056655713371869</c:v>
                </c:pt>
                <c:pt idx="34">
                  <c:v>1.2020097154844884</c:v>
                </c:pt>
                <c:pt idx="35">
                  <c:v>0.95149770049270266</c:v>
                </c:pt>
                <c:pt idx="36">
                  <c:v>0.73771473055266412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04-4D68-9660-44F4862F7823}"/>
            </c:ext>
          </c:extLst>
        </c:ser>
        <c:ser>
          <c:idx val="7"/>
          <c:order val="7"/>
          <c:tx>
            <c:strRef>
              <c:f>'S100'!$A$283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'S100'!$B$283:$AL$283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C04-4D68-9660-44F4862F7823}"/>
            </c:ext>
          </c:extLst>
        </c:ser>
        <c:ser>
          <c:idx val="8"/>
          <c:order val="8"/>
          <c:tx>
            <c:strRef>
              <c:f>'S100'!$A$284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'S100'!$B$284:$AL$284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C04-4D68-9660-44F4862F7823}"/>
            </c:ext>
          </c:extLst>
        </c:ser>
        <c:ser>
          <c:idx val="9"/>
          <c:order val="9"/>
          <c:tx>
            <c:strRef>
              <c:f>'S100'!$A$285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'S100'!$B$285:$AL$285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C04-4D68-9660-44F4862F7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Energy Demand [TWh]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'S100'!$A$24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'S100'!$H$24:$AL$24</c:f>
              <c:numCache>
                <c:formatCode>_-* #,##0_-;\-* #,##0_-;_-* "-"??_-;_-@_-</c:formatCode>
                <c:ptCount val="31"/>
                <c:pt idx="0">
                  <c:v>31435337</c:v>
                </c:pt>
                <c:pt idx="1">
                  <c:v>29684140</c:v>
                </c:pt>
                <c:pt idx="2">
                  <c:v>27924821</c:v>
                </c:pt>
                <c:pt idx="3">
                  <c:v>26456204</c:v>
                </c:pt>
                <c:pt idx="4">
                  <c:v>25227850</c:v>
                </c:pt>
                <c:pt idx="5">
                  <c:v>24016882</c:v>
                </c:pt>
                <c:pt idx="6">
                  <c:v>22835887</c:v>
                </c:pt>
                <c:pt idx="7">
                  <c:v>21706992</c:v>
                </c:pt>
                <c:pt idx="8">
                  <c:v>20545948</c:v>
                </c:pt>
                <c:pt idx="9">
                  <c:v>19308297</c:v>
                </c:pt>
                <c:pt idx="10">
                  <c:v>17997059</c:v>
                </c:pt>
                <c:pt idx="11">
                  <c:v>16624262</c:v>
                </c:pt>
                <c:pt idx="12">
                  <c:v>15187142</c:v>
                </c:pt>
                <c:pt idx="13">
                  <c:v>13720207</c:v>
                </c:pt>
                <c:pt idx="14">
                  <c:v>12329845</c:v>
                </c:pt>
                <c:pt idx="15">
                  <c:v>11041934</c:v>
                </c:pt>
                <c:pt idx="16">
                  <c:v>9854924</c:v>
                </c:pt>
                <c:pt idx="17">
                  <c:v>8738306</c:v>
                </c:pt>
                <c:pt idx="18">
                  <c:v>7730808</c:v>
                </c:pt>
                <c:pt idx="19">
                  <c:v>6816337</c:v>
                </c:pt>
                <c:pt idx="20">
                  <c:v>5970991</c:v>
                </c:pt>
                <c:pt idx="21">
                  <c:v>5200975</c:v>
                </c:pt>
                <c:pt idx="22">
                  <c:v>4520942</c:v>
                </c:pt>
                <c:pt idx="23">
                  <c:v>3924584</c:v>
                </c:pt>
                <c:pt idx="24">
                  <c:v>3414477</c:v>
                </c:pt>
                <c:pt idx="25">
                  <c:v>2982609</c:v>
                </c:pt>
                <c:pt idx="26">
                  <c:v>2617482</c:v>
                </c:pt>
                <c:pt idx="27">
                  <c:v>2300566</c:v>
                </c:pt>
                <c:pt idx="28">
                  <c:v>2038097</c:v>
                </c:pt>
                <c:pt idx="29">
                  <c:v>1817244</c:v>
                </c:pt>
                <c:pt idx="30">
                  <c:v>1632403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8D-4686-AF88-4290D82FBA52}"/>
            </c:ext>
          </c:extLst>
        </c:ser>
        <c:ser>
          <c:idx val="1"/>
          <c:order val="1"/>
          <c:tx>
            <c:strRef>
              <c:f>'S100'!$A$25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'S100'!$H$25:$AL$25</c:f>
              <c:numCache>
                <c:formatCode>_-* #,##0_-;\-* #,##0_-;_-* "-"??_-;_-@_-</c:formatCode>
                <c:ptCount val="31"/>
                <c:pt idx="0">
                  <c:v>15060122</c:v>
                </c:pt>
                <c:pt idx="1">
                  <c:v>14538303</c:v>
                </c:pt>
                <c:pt idx="2">
                  <c:v>13952187</c:v>
                </c:pt>
                <c:pt idx="3">
                  <c:v>13409131</c:v>
                </c:pt>
                <c:pt idx="4">
                  <c:v>12835138</c:v>
                </c:pt>
                <c:pt idx="5">
                  <c:v>12257313</c:v>
                </c:pt>
                <c:pt idx="6">
                  <c:v>11592772</c:v>
                </c:pt>
                <c:pt idx="7">
                  <c:v>10882583</c:v>
                </c:pt>
                <c:pt idx="8">
                  <c:v>10129157</c:v>
                </c:pt>
                <c:pt idx="9">
                  <c:v>9373026</c:v>
                </c:pt>
                <c:pt idx="10">
                  <c:v>8589438</c:v>
                </c:pt>
                <c:pt idx="11">
                  <c:v>7824312</c:v>
                </c:pt>
                <c:pt idx="12">
                  <c:v>7049018</c:v>
                </c:pt>
                <c:pt idx="13">
                  <c:v>6301110</c:v>
                </c:pt>
                <c:pt idx="14">
                  <c:v>5578600</c:v>
                </c:pt>
                <c:pt idx="15">
                  <c:v>4915520</c:v>
                </c:pt>
                <c:pt idx="16">
                  <c:v>4311561</c:v>
                </c:pt>
                <c:pt idx="17">
                  <c:v>3762362</c:v>
                </c:pt>
                <c:pt idx="18">
                  <c:v>3265217</c:v>
                </c:pt>
                <c:pt idx="19">
                  <c:v>2819886</c:v>
                </c:pt>
                <c:pt idx="20">
                  <c:v>2426055</c:v>
                </c:pt>
                <c:pt idx="21">
                  <c:v>2078664</c:v>
                </c:pt>
                <c:pt idx="22">
                  <c:v>1769582</c:v>
                </c:pt>
                <c:pt idx="23">
                  <c:v>1498387</c:v>
                </c:pt>
                <c:pt idx="24">
                  <c:v>1267386</c:v>
                </c:pt>
                <c:pt idx="25">
                  <c:v>1072971</c:v>
                </c:pt>
                <c:pt idx="26">
                  <c:v>909058</c:v>
                </c:pt>
                <c:pt idx="27">
                  <c:v>768496</c:v>
                </c:pt>
                <c:pt idx="28">
                  <c:v>651948</c:v>
                </c:pt>
                <c:pt idx="29">
                  <c:v>555107</c:v>
                </c:pt>
                <c:pt idx="30">
                  <c:v>473904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8D-4686-AF88-4290D82FBA52}"/>
            </c:ext>
          </c:extLst>
        </c:ser>
        <c:ser>
          <c:idx val="2"/>
          <c:order val="2"/>
          <c:tx>
            <c:strRef>
              <c:f>'S100'!$A$26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'S100'!$H$26:$AL$26</c:f>
              <c:numCache>
                <c:formatCode>_-* #,##0_-;\-* #,##0_-;_-* "-"??_-;_-@_-</c:formatCode>
                <c:ptCount val="31"/>
                <c:pt idx="0">
                  <c:v>309081</c:v>
                </c:pt>
                <c:pt idx="1">
                  <c:v>643149</c:v>
                </c:pt>
                <c:pt idx="2">
                  <c:v>1079489</c:v>
                </c:pt>
                <c:pt idx="3">
                  <c:v>1576641</c:v>
                </c:pt>
                <c:pt idx="4">
                  <c:v>2158431</c:v>
                </c:pt>
                <c:pt idx="5">
                  <c:v>2787818</c:v>
                </c:pt>
                <c:pt idx="6">
                  <c:v>3491970</c:v>
                </c:pt>
                <c:pt idx="7">
                  <c:v>4392446</c:v>
                </c:pt>
                <c:pt idx="8">
                  <c:v>5515926</c:v>
                </c:pt>
                <c:pt idx="9">
                  <c:v>6975204</c:v>
                </c:pt>
                <c:pt idx="10">
                  <c:v>8727421</c:v>
                </c:pt>
                <c:pt idx="11">
                  <c:v>10821527</c:v>
                </c:pt>
                <c:pt idx="12">
                  <c:v>13213374</c:v>
                </c:pt>
                <c:pt idx="13">
                  <c:v>15733334</c:v>
                </c:pt>
                <c:pt idx="14">
                  <c:v>18243993</c:v>
                </c:pt>
                <c:pt idx="15">
                  <c:v>20709309</c:v>
                </c:pt>
                <c:pt idx="16">
                  <c:v>23061439</c:v>
                </c:pt>
                <c:pt idx="17">
                  <c:v>25292117</c:v>
                </c:pt>
                <c:pt idx="18">
                  <c:v>27391967</c:v>
                </c:pt>
                <c:pt idx="19">
                  <c:v>29353893</c:v>
                </c:pt>
                <c:pt idx="20">
                  <c:v>31167178</c:v>
                </c:pt>
                <c:pt idx="21">
                  <c:v>32824364</c:v>
                </c:pt>
                <c:pt idx="22">
                  <c:v>34319592</c:v>
                </c:pt>
                <c:pt idx="23">
                  <c:v>35650201</c:v>
                </c:pt>
                <c:pt idx="24">
                  <c:v>36817286</c:v>
                </c:pt>
                <c:pt idx="25">
                  <c:v>37825958</c:v>
                </c:pt>
                <c:pt idx="26">
                  <c:v>38686732</c:v>
                </c:pt>
                <c:pt idx="27">
                  <c:v>39413731</c:v>
                </c:pt>
                <c:pt idx="28">
                  <c:v>40022026</c:v>
                </c:pt>
                <c:pt idx="29">
                  <c:v>40527712</c:v>
                </c:pt>
                <c:pt idx="30">
                  <c:v>40946413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8D-4686-AF88-4290D82FBA52}"/>
            </c:ext>
          </c:extLst>
        </c:ser>
        <c:ser>
          <c:idx val="3"/>
          <c:order val="3"/>
          <c:tx>
            <c:strRef>
              <c:f>'S100'!$A$27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'S100'!$H$27:$AL$27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785391</c:v>
                </c:pt>
                <c:pt idx="2">
                  <c:v>1042458</c:v>
                </c:pt>
                <c:pt idx="3">
                  <c:v>1467101</c:v>
                </c:pt>
                <c:pt idx="4">
                  <c:v>1861600</c:v>
                </c:pt>
                <c:pt idx="5">
                  <c:v>2179208</c:v>
                </c:pt>
                <c:pt idx="6">
                  <c:v>2453022</c:v>
                </c:pt>
                <c:pt idx="7">
                  <c:v>2687488</c:v>
                </c:pt>
                <c:pt idx="8">
                  <c:v>2816394</c:v>
                </c:pt>
                <c:pt idx="9">
                  <c:v>2838289</c:v>
                </c:pt>
                <c:pt idx="10">
                  <c:v>2817810</c:v>
                </c:pt>
                <c:pt idx="11">
                  <c:v>2724626</c:v>
                </c:pt>
                <c:pt idx="12">
                  <c:v>2585080</c:v>
                </c:pt>
                <c:pt idx="13">
                  <c:v>2431872</c:v>
                </c:pt>
                <c:pt idx="14">
                  <c:v>2266030</c:v>
                </c:pt>
                <c:pt idx="15">
                  <c:v>2088459</c:v>
                </c:pt>
                <c:pt idx="16">
                  <c:v>1900507</c:v>
                </c:pt>
                <c:pt idx="17">
                  <c:v>1706972</c:v>
                </c:pt>
                <c:pt idx="18">
                  <c:v>1513840</c:v>
                </c:pt>
                <c:pt idx="19">
                  <c:v>1324588</c:v>
                </c:pt>
                <c:pt idx="20">
                  <c:v>1144631</c:v>
                </c:pt>
                <c:pt idx="21">
                  <c:v>977115</c:v>
                </c:pt>
                <c:pt idx="22">
                  <c:v>825451</c:v>
                </c:pt>
                <c:pt idx="23">
                  <c:v>691176</c:v>
                </c:pt>
                <c:pt idx="24">
                  <c:v>574903</c:v>
                </c:pt>
                <c:pt idx="25">
                  <c:v>475757</c:v>
                </c:pt>
                <c:pt idx="26">
                  <c:v>391871</c:v>
                </c:pt>
                <c:pt idx="27">
                  <c:v>322005</c:v>
                </c:pt>
                <c:pt idx="28">
                  <c:v>264849</c:v>
                </c:pt>
                <c:pt idx="29">
                  <c:v>218156</c:v>
                </c:pt>
                <c:pt idx="30">
                  <c:v>181399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8D-4686-AF88-4290D82FBA52}"/>
            </c:ext>
          </c:extLst>
        </c:ser>
        <c:ser>
          <c:idx val="4"/>
          <c:order val="4"/>
          <c:tx>
            <c:strRef>
              <c:f>'S100'!$A$28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'S100'!$H$28:$AL$28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816923</c:v>
                </c:pt>
                <c:pt idx="2">
                  <c:v>1125880</c:v>
                </c:pt>
                <c:pt idx="3">
                  <c:v>1255177</c:v>
                </c:pt>
                <c:pt idx="4">
                  <c:v>1400887</c:v>
                </c:pt>
                <c:pt idx="5">
                  <c:v>1606497</c:v>
                </c:pt>
                <c:pt idx="6">
                  <c:v>1867755</c:v>
                </c:pt>
                <c:pt idx="7">
                  <c:v>2208649</c:v>
                </c:pt>
                <c:pt idx="8">
                  <c:v>2567982</c:v>
                </c:pt>
                <c:pt idx="9">
                  <c:v>2941852</c:v>
                </c:pt>
                <c:pt idx="10">
                  <c:v>3203396</c:v>
                </c:pt>
                <c:pt idx="11">
                  <c:v>3289537</c:v>
                </c:pt>
                <c:pt idx="12">
                  <c:v>3237261</c:v>
                </c:pt>
                <c:pt idx="13">
                  <c:v>3143445</c:v>
                </c:pt>
                <c:pt idx="14">
                  <c:v>3008218</c:v>
                </c:pt>
                <c:pt idx="15">
                  <c:v>2829654</c:v>
                </c:pt>
                <c:pt idx="16">
                  <c:v>2641162</c:v>
                </c:pt>
                <c:pt idx="17">
                  <c:v>2445743</c:v>
                </c:pt>
                <c:pt idx="18">
                  <c:v>2240958</c:v>
                </c:pt>
                <c:pt idx="19">
                  <c:v>2030005</c:v>
                </c:pt>
                <c:pt idx="20">
                  <c:v>1816401</c:v>
                </c:pt>
                <c:pt idx="21">
                  <c:v>1606439</c:v>
                </c:pt>
                <c:pt idx="22">
                  <c:v>1403391</c:v>
                </c:pt>
                <c:pt idx="23">
                  <c:v>1210345</c:v>
                </c:pt>
                <c:pt idx="24">
                  <c:v>1030501</c:v>
                </c:pt>
                <c:pt idx="25">
                  <c:v>867472</c:v>
                </c:pt>
                <c:pt idx="26">
                  <c:v>724060</c:v>
                </c:pt>
                <c:pt idx="27">
                  <c:v>601408</c:v>
                </c:pt>
                <c:pt idx="28">
                  <c:v>497859</c:v>
                </c:pt>
                <c:pt idx="29">
                  <c:v>412131</c:v>
                </c:pt>
                <c:pt idx="30">
                  <c:v>340657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8D-4686-AF88-4290D82FBA52}"/>
            </c:ext>
          </c:extLst>
        </c:ser>
        <c:ser>
          <c:idx val="5"/>
          <c:order val="5"/>
          <c:tx>
            <c:strRef>
              <c:f>'S100'!$A$29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'S100'!$H$29:$AL$29</c:f>
              <c:numCache>
                <c:formatCode>_-* #,##0_-;\-* #,##0_-;_-* "-"??_-;_-@_-</c:formatCode>
                <c:ptCount val="31"/>
                <c:pt idx="0">
                  <c:v>180372</c:v>
                </c:pt>
                <c:pt idx="1">
                  <c:v>308372</c:v>
                </c:pt>
                <c:pt idx="2">
                  <c:v>439263</c:v>
                </c:pt>
                <c:pt idx="3">
                  <c:v>636356</c:v>
                </c:pt>
                <c:pt idx="4">
                  <c:v>838704</c:v>
                </c:pt>
                <c:pt idx="5">
                  <c:v>1096785</c:v>
                </c:pt>
                <c:pt idx="6">
                  <c:v>1347686</c:v>
                </c:pt>
                <c:pt idx="7">
                  <c:v>1373075</c:v>
                </c:pt>
                <c:pt idx="8">
                  <c:v>1360124</c:v>
                </c:pt>
                <c:pt idx="9">
                  <c:v>1315827</c:v>
                </c:pt>
                <c:pt idx="10">
                  <c:v>1268026</c:v>
                </c:pt>
                <c:pt idx="11">
                  <c:v>1212312</c:v>
                </c:pt>
                <c:pt idx="12">
                  <c:v>1149969</c:v>
                </c:pt>
                <c:pt idx="13">
                  <c:v>1080457</c:v>
                </c:pt>
                <c:pt idx="14">
                  <c:v>1002611</c:v>
                </c:pt>
                <c:pt idx="15">
                  <c:v>916806</c:v>
                </c:pt>
                <c:pt idx="16">
                  <c:v>826856</c:v>
                </c:pt>
                <c:pt idx="17">
                  <c:v>733866</c:v>
                </c:pt>
                <c:pt idx="18">
                  <c:v>641614</c:v>
                </c:pt>
                <c:pt idx="19">
                  <c:v>551572</c:v>
                </c:pt>
                <c:pt idx="20">
                  <c:v>468743</c:v>
                </c:pt>
                <c:pt idx="21">
                  <c:v>394305</c:v>
                </c:pt>
                <c:pt idx="22">
                  <c:v>328122</c:v>
                </c:pt>
                <c:pt idx="23">
                  <c:v>270797</c:v>
                </c:pt>
                <c:pt idx="24">
                  <c:v>221767</c:v>
                </c:pt>
                <c:pt idx="25">
                  <c:v>181969</c:v>
                </c:pt>
                <c:pt idx="26">
                  <c:v>150147</c:v>
                </c:pt>
                <c:pt idx="27">
                  <c:v>123978</c:v>
                </c:pt>
                <c:pt idx="28">
                  <c:v>101775</c:v>
                </c:pt>
                <c:pt idx="29">
                  <c:v>82994</c:v>
                </c:pt>
                <c:pt idx="30">
                  <c:v>68432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8D-4686-AF88-4290D82FBA52}"/>
            </c:ext>
          </c:extLst>
        </c:ser>
        <c:ser>
          <c:idx val="6"/>
          <c:order val="6"/>
          <c:tx>
            <c:strRef>
              <c:f>'S100'!$A$30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'S100'!$H$30:$AL$30</c:f>
              <c:numCache>
                <c:formatCode>_-* #,##0_-;\-* #,##0_-;_-* "-"??_-;_-@_-</c:formatCode>
                <c:ptCount val="31"/>
                <c:pt idx="0">
                  <c:v>29846</c:v>
                </c:pt>
                <c:pt idx="1">
                  <c:v>51485</c:v>
                </c:pt>
                <c:pt idx="2">
                  <c:v>66217</c:v>
                </c:pt>
                <c:pt idx="3">
                  <c:v>77259</c:v>
                </c:pt>
                <c:pt idx="4">
                  <c:v>168600</c:v>
                </c:pt>
                <c:pt idx="5">
                  <c:v>227700</c:v>
                </c:pt>
                <c:pt idx="6">
                  <c:v>314462</c:v>
                </c:pt>
                <c:pt idx="7">
                  <c:v>430370</c:v>
                </c:pt>
                <c:pt idx="8">
                  <c:v>575409</c:v>
                </c:pt>
                <c:pt idx="9">
                  <c:v>621779</c:v>
                </c:pt>
                <c:pt idx="10">
                  <c:v>664216</c:v>
                </c:pt>
                <c:pt idx="11">
                  <c:v>705807</c:v>
                </c:pt>
                <c:pt idx="12">
                  <c:v>745613</c:v>
                </c:pt>
                <c:pt idx="13">
                  <c:v>748371</c:v>
                </c:pt>
                <c:pt idx="14">
                  <c:v>748060</c:v>
                </c:pt>
                <c:pt idx="15">
                  <c:v>713308</c:v>
                </c:pt>
                <c:pt idx="16">
                  <c:v>674997</c:v>
                </c:pt>
                <c:pt idx="17">
                  <c:v>631788</c:v>
                </c:pt>
                <c:pt idx="18">
                  <c:v>585899</c:v>
                </c:pt>
                <c:pt idx="19">
                  <c:v>537042</c:v>
                </c:pt>
                <c:pt idx="20">
                  <c:v>486336</c:v>
                </c:pt>
                <c:pt idx="21">
                  <c:v>434677</c:v>
                </c:pt>
                <c:pt idx="22">
                  <c:v>383535</c:v>
                </c:pt>
                <c:pt idx="23">
                  <c:v>334243</c:v>
                </c:pt>
                <c:pt idx="24">
                  <c:v>287638</c:v>
                </c:pt>
                <c:pt idx="25">
                  <c:v>244978</c:v>
                </c:pt>
                <c:pt idx="26">
                  <c:v>206341</c:v>
                </c:pt>
                <c:pt idx="27">
                  <c:v>172676</c:v>
                </c:pt>
                <c:pt idx="28">
                  <c:v>143564</c:v>
                </c:pt>
                <c:pt idx="29">
                  <c:v>119270</c:v>
                </c:pt>
                <c:pt idx="30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8D-4686-AF88-4290D82FBA52}"/>
            </c:ext>
          </c:extLst>
        </c:ser>
        <c:ser>
          <c:idx val="7"/>
          <c:order val="7"/>
          <c:tx>
            <c:strRef>
              <c:f>'S100'!$A$31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'S100'!$H$31:$AL$31</c:f>
              <c:numCache>
                <c:formatCode>_-* #,##0_-;\-* #,##0_-;_-* "-"??_-;_-@_-</c:formatCode>
                <c:ptCount val="31"/>
                <c:pt idx="0">
                  <c:v>28727</c:v>
                </c:pt>
                <c:pt idx="1">
                  <c:v>26768</c:v>
                </c:pt>
                <c:pt idx="2">
                  <c:v>24933</c:v>
                </c:pt>
                <c:pt idx="3">
                  <c:v>24291</c:v>
                </c:pt>
                <c:pt idx="4">
                  <c:v>22366</c:v>
                </c:pt>
                <c:pt idx="5">
                  <c:v>20469</c:v>
                </c:pt>
                <c:pt idx="6">
                  <c:v>18653</c:v>
                </c:pt>
                <c:pt idx="7">
                  <c:v>16784</c:v>
                </c:pt>
                <c:pt idx="8">
                  <c:v>14974</c:v>
                </c:pt>
                <c:pt idx="9">
                  <c:v>13230</c:v>
                </c:pt>
                <c:pt idx="10">
                  <c:v>11611</c:v>
                </c:pt>
                <c:pt idx="11">
                  <c:v>10055</c:v>
                </c:pt>
                <c:pt idx="12">
                  <c:v>8599</c:v>
                </c:pt>
                <c:pt idx="13">
                  <c:v>7330</c:v>
                </c:pt>
                <c:pt idx="14">
                  <c:v>6172</c:v>
                </c:pt>
                <c:pt idx="15">
                  <c:v>5203</c:v>
                </c:pt>
                <c:pt idx="16">
                  <c:v>4313</c:v>
                </c:pt>
                <c:pt idx="17">
                  <c:v>3551</c:v>
                </c:pt>
                <c:pt idx="18">
                  <c:v>2958</c:v>
                </c:pt>
                <c:pt idx="19">
                  <c:v>2497</c:v>
                </c:pt>
                <c:pt idx="20">
                  <c:v>2069</c:v>
                </c:pt>
                <c:pt idx="21">
                  <c:v>1689</c:v>
                </c:pt>
                <c:pt idx="22">
                  <c:v>1361</c:v>
                </c:pt>
                <c:pt idx="23">
                  <c:v>1143</c:v>
                </c:pt>
                <c:pt idx="24">
                  <c:v>974</c:v>
                </c:pt>
                <c:pt idx="25">
                  <c:v>871</c:v>
                </c:pt>
                <c:pt idx="26">
                  <c:v>698</c:v>
                </c:pt>
                <c:pt idx="27">
                  <c:v>610</c:v>
                </c:pt>
                <c:pt idx="28">
                  <c:v>547</c:v>
                </c:pt>
                <c:pt idx="29">
                  <c:v>424</c:v>
                </c:pt>
                <c:pt idx="30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8D-4686-AF88-4290D82FBA52}"/>
            </c:ext>
          </c:extLst>
        </c:ser>
        <c:ser>
          <c:idx val="8"/>
          <c:order val="8"/>
          <c:tx>
            <c:strRef>
              <c:f>'S100'!$A$32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'S100'!$H$32:$AL$32</c:f>
              <c:numCache>
                <c:formatCode>_-* #,##0_-;\-* #,##0_-;_-* "-"??_-;_-@_-</c:formatCode>
                <c:ptCount val="31"/>
                <c:pt idx="0">
                  <c:v>346195</c:v>
                </c:pt>
                <c:pt idx="1">
                  <c:v>314394</c:v>
                </c:pt>
                <c:pt idx="2">
                  <c:v>291177</c:v>
                </c:pt>
                <c:pt idx="3">
                  <c:v>269130</c:v>
                </c:pt>
                <c:pt idx="4">
                  <c:v>237154</c:v>
                </c:pt>
                <c:pt idx="5">
                  <c:v>208649</c:v>
                </c:pt>
                <c:pt idx="6">
                  <c:v>183533</c:v>
                </c:pt>
                <c:pt idx="7">
                  <c:v>161452</c:v>
                </c:pt>
                <c:pt idx="8">
                  <c:v>142007</c:v>
                </c:pt>
                <c:pt idx="9">
                  <c:v>124947</c:v>
                </c:pt>
                <c:pt idx="10">
                  <c:v>109648</c:v>
                </c:pt>
                <c:pt idx="11">
                  <c:v>95936</c:v>
                </c:pt>
                <c:pt idx="12">
                  <c:v>83568</c:v>
                </c:pt>
                <c:pt idx="13">
                  <c:v>72622</c:v>
                </c:pt>
                <c:pt idx="14">
                  <c:v>62851</c:v>
                </c:pt>
                <c:pt idx="15">
                  <c:v>54197</c:v>
                </c:pt>
                <c:pt idx="16">
                  <c:v>46280</c:v>
                </c:pt>
                <c:pt idx="17">
                  <c:v>39354</c:v>
                </c:pt>
                <c:pt idx="18">
                  <c:v>33457</c:v>
                </c:pt>
                <c:pt idx="19">
                  <c:v>28353</c:v>
                </c:pt>
                <c:pt idx="20">
                  <c:v>23928</c:v>
                </c:pt>
                <c:pt idx="21">
                  <c:v>20431</c:v>
                </c:pt>
                <c:pt idx="22">
                  <c:v>17745</c:v>
                </c:pt>
                <c:pt idx="23">
                  <c:v>15540</c:v>
                </c:pt>
                <c:pt idx="24">
                  <c:v>13699</c:v>
                </c:pt>
                <c:pt idx="25">
                  <c:v>12113</c:v>
                </c:pt>
                <c:pt idx="26">
                  <c:v>10736</c:v>
                </c:pt>
                <c:pt idx="27">
                  <c:v>9690</c:v>
                </c:pt>
                <c:pt idx="28">
                  <c:v>9023</c:v>
                </c:pt>
                <c:pt idx="29">
                  <c:v>8533</c:v>
                </c:pt>
                <c:pt idx="30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A8D-4686-AF88-4290D82FBA52}"/>
            </c:ext>
          </c:extLst>
        </c:ser>
        <c:ser>
          <c:idx val="9"/>
          <c:order val="9"/>
          <c:tx>
            <c:strRef>
              <c:f>'S100'!$A$33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'S100'!$H$33:$AL$33</c:f>
              <c:numCache>
                <c:formatCode>_-* #,##0_-;\-* #,##0_-;_-* "-"??_-;_-@_-</c:formatCode>
                <c:ptCount val="31"/>
                <c:pt idx="0">
                  <c:v>797</c:v>
                </c:pt>
                <c:pt idx="1">
                  <c:v>1245</c:v>
                </c:pt>
                <c:pt idx="2">
                  <c:v>2017</c:v>
                </c:pt>
                <c:pt idx="3">
                  <c:v>1969</c:v>
                </c:pt>
                <c:pt idx="4">
                  <c:v>1902</c:v>
                </c:pt>
                <c:pt idx="5">
                  <c:v>1846</c:v>
                </c:pt>
                <c:pt idx="6">
                  <c:v>1795</c:v>
                </c:pt>
                <c:pt idx="7">
                  <c:v>1725</c:v>
                </c:pt>
                <c:pt idx="8">
                  <c:v>1649</c:v>
                </c:pt>
                <c:pt idx="9">
                  <c:v>1566</c:v>
                </c:pt>
                <c:pt idx="10">
                  <c:v>1471</c:v>
                </c:pt>
                <c:pt idx="11">
                  <c:v>1357</c:v>
                </c:pt>
                <c:pt idx="12">
                  <c:v>1237</c:v>
                </c:pt>
                <c:pt idx="13">
                  <c:v>1108</c:v>
                </c:pt>
                <c:pt idx="14">
                  <c:v>977</c:v>
                </c:pt>
                <c:pt idx="15">
                  <c:v>844</c:v>
                </c:pt>
                <c:pt idx="16">
                  <c:v>719</c:v>
                </c:pt>
                <c:pt idx="17">
                  <c:v>608</c:v>
                </c:pt>
                <c:pt idx="18">
                  <c:v>506</c:v>
                </c:pt>
                <c:pt idx="19">
                  <c:v>417</c:v>
                </c:pt>
                <c:pt idx="20">
                  <c:v>340</c:v>
                </c:pt>
                <c:pt idx="21">
                  <c:v>278</c:v>
                </c:pt>
                <c:pt idx="22">
                  <c:v>231</c:v>
                </c:pt>
                <c:pt idx="23">
                  <c:v>192</c:v>
                </c:pt>
                <c:pt idx="24">
                  <c:v>157</c:v>
                </c:pt>
                <c:pt idx="25">
                  <c:v>126</c:v>
                </c:pt>
                <c:pt idx="26">
                  <c:v>100</c:v>
                </c:pt>
                <c:pt idx="27">
                  <c:v>84</c:v>
                </c:pt>
                <c:pt idx="28">
                  <c:v>72</c:v>
                </c:pt>
                <c:pt idx="29">
                  <c:v>65</c:v>
                </c:pt>
                <c:pt idx="3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A8D-4686-AF88-4290D82FB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 [millions]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'S100'!$A$312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'S100'!$H$312:$AL$312</c:f>
              <c:numCache>
                <c:formatCode>0</c:formatCode>
                <c:ptCount val="31"/>
                <c:pt idx="0">
                  <c:v>61.197623794676645</c:v>
                </c:pt>
                <c:pt idx="1">
                  <c:v>56.720031963794284</c:v>
                </c:pt>
                <c:pt idx="2">
                  <c:v>52.656572009095768</c:v>
                </c:pt>
                <c:pt idx="3">
                  <c:v>49.347786246546193</c:v>
                </c:pt>
                <c:pt idx="4">
                  <c:v>46.6126746482255</c:v>
                </c:pt>
                <c:pt idx="5">
                  <c:v>43.934236876865803</c:v>
                </c:pt>
                <c:pt idx="6">
                  <c:v>41.36155213809667</c:v>
                </c:pt>
                <c:pt idx="7">
                  <c:v>38.946671262899841</c:v>
                </c:pt>
                <c:pt idx="8">
                  <c:v>36.474428989296008</c:v>
                </c:pt>
                <c:pt idx="9">
                  <c:v>33.866173564205553</c:v>
                </c:pt>
                <c:pt idx="10">
                  <c:v>31.141342787809592</c:v>
                </c:pt>
                <c:pt idx="11">
                  <c:v>28.323200754275174</c:v>
                </c:pt>
                <c:pt idx="12">
                  <c:v>25.406895284036938</c:v>
                </c:pt>
                <c:pt idx="13">
                  <c:v>22.479055990580264</c:v>
                </c:pt>
                <c:pt idx="14">
                  <c:v>19.753119938771235</c:v>
                </c:pt>
                <c:pt idx="15">
                  <c:v>17.272932093411299</c:v>
                </c:pt>
                <c:pt idx="16">
                  <c:v>15.020319141155223</c:v>
                </c:pt>
                <c:pt idx="17">
                  <c:v>12.96191543470581</c:v>
                </c:pt>
                <c:pt idx="18">
                  <c:v>11.124080379908863</c:v>
                </c:pt>
                <c:pt idx="19">
                  <c:v>9.4801485538365018</c:v>
                </c:pt>
                <c:pt idx="20">
                  <c:v>7.9978474778255277</c:v>
                </c:pt>
                <c:pt idx="21">
                  <c:v>6.672582476160354</c:v>
                </c:pt>
                <c:pt idx="22">
                  <c:v>5.5147673987978587</c:v>
                </c:pt>
                <c:pt idx="23">
                  <c:v>4.5158649391342056</c:v>
                </c:pt>
                <c:pt idx="24">
                  <c:v>3.6736714954138598</c:v>
                </c:pt>
                <c:pt idx="25">
                  <c:v>2.9750393848819576</c:v>
                </c:pt>
                <c:pt idx="26">
                  <c:v>2.3987423256632106</c:v>
                </c:pt>
                <c:pt idx="27">
                  <c:v>1.9163158839129542</c:v>
                </c:pt>
                <c:pt idx="28">
                  <c:v>1.5308453757695073</c:v>
                </c:pt>
                <c:pt idx="29">
                  <c:v>1.2150692936126755</c:v>
                </c:pt>
                <c:pt idx="30">
                  <c:v>0.96002866402485876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24-46FF-81A0-1FE7BD72C6F1}"/>
            </c:ext>
          </c:extLst>
        </c:ser>
        <c:ser>
          <c:idx val="1"/>
          <c:order val="1"/>
          <c:tx>
            <c:strRef>
              <c:f>'S100'!$A$313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'S100'!$H$313:$AL$313</c:f>
              <c:numCache>
                <c:formatCode>0</c:formatCode>
                <c:ptCount val="31"/>
                <c:pt idx="0">
                  <c:v>52.278843882690396</c:v>
                </c:pt>
                <c:pt idx="1">
                  <c:v>49.71488840560113</c:v>
                </c:pt>
                <c:pt idx="2">
                  <c:v>46.996912599596847</c:v>
                </c:pt>
                <c:pt idx="3">
                  <c:v>44.639536246359285</c:v>
                </c:pt>
                <c:pt idx="4">
                  <c:v>42.280650001887132</c:v>
                </c:pt>
                <c:pt idx="5">
                  <c:v>40.009896314657965</c:v>
                </c:pt>
                <c:pt idx="6">
                  <c:v>37.436561629831928</c:v>
                </c:pt>
                <c:pt idx="7">
                  <c:v>34.736980959643986</c:v>
                </c:pt>
                <c:pt idx="8">
                  <c:v>31.920387965636749</c:v>
                </c:pt>
                <c:pt idx="9">
                  <c:v>29.156032243440684</c:v>
                </c:pt>
                <c:pt idx="10">
                  <c:v>26.325635538216744</c:v>
                </c:pt>
                <c:pt idx="11">
                  <c:v>23.605017605185832</c:v>
                </c:pt>
                <c:pt idx="12">
                  <c:v>20.862247904191694</c:v>
                </c:pt>
                <c:pt idx="13">
                  <c:v>18.249294929035528</c:v>
                </c:pt>
                <c:pt idx="14">
                  <c:v>15.765003150006809</c:v>
                </c:pt>
                <c:pt idx="15">
                  <c:v>13.543046734780294</c:v>
                </c:pt>
                <c:pt idx="16">
                  <c:v>11.565235159507221</c:v>
                </c:pt>
                <c:pt idx="17">
                  <c:v>9.8085312789686281</c:v>
                </c:pt>
                <c:pt idx="18">
                  <c:v>8.2550829351741939</c:v>
                </c:pt>
                <c:pt idx="19">
                  <c:v>6.8976756530434269</c:v>
                </c:pt>
                <c:pt idx="20">
                  <c:v>5.7206877409242827</c:v>
                </c:pt>
                <c:pt idx="21">
                  <c:v>4.7028355057969113</c:v>
                </c:pt>
                <c:pt idx="22">
                  <c:v>3.8254980255342872</c:v>
                </c:pt>
                <c:pt idx="23">
                  <c:v>3.0823008960057545</c:v>
                </c:pt>
                <c:pt idx="24">
                  <c:v>2.4659335891182539</c:v>
                </c:pt>
                <c:pt idx="25">
                  <c:v>1.961172205457631</c:v>
                </c:pt>
                <c:pt idx="26">
                  <c:v>1.5508147141132285</c:v>
                </c:pt>
                <c:pt idx="27">
                  <c:v>1.217492459018364</c:v>
                </c:pt>
                <c:pt idx="28">
                  <c:v>0.95044317040630533</c:v>
                </c:pt>
                <c:pt idx="29">
                  <c:v>0.73504292776206515</c:v>
                </c:pt>
                <c:pt idx="30">
                  <c:v>0.56393436533746544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24-46FF-81A0-1FE7BD72C6F1}"/>
            </c:ext>
          </c:extLst>
        </c:ser>
        <c:ser>
          <c:idx val="2"/>
          <c:order val="2"/>
          <c:tx>
            <c:strRef>
              <c:f>'S100'!$A$314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'S100'!$H$314:$AL$314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24-46FF-81A0-1FE7BD72C6F1}"/>
            </c:ext>
          </c:extLst>
        </c:ser>
        <c:ser>
          <c:idx val="3"/>
          <c:order val="3"/>
          <c:tx>
            <c:strRef>
              <c:f>'S100'!$A$315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'S100'!$H$315:$AL$315</c:f>
              <c:numCache>
                <c:formatCode>0</c:formatCode>
                <c:ptCount val="31"/>
                <c:pt idx="0">
                  <c:v>0.75008424020093711</c:v>
                </c:pt>
                <c:pt idx="1">
                  <c:v>1.0752406933302083</c:v>
                </c:pt>
                <c:pt idx="2">
                  <c:v>1.4085724725646001</c:v>
                </c:pt>
                <c:pt idx="3">
                  <c:v>1.9607310825835216</c:v>
                </c:pt>
                <c:pt idx="4">
                  <c:v>2.4483987761230486</c:v>
                </c:pt>
                <c:pt idx="5">
                  <c:v>2.8136117007366757</c:v>
                </c:pt>
                <c:pt idx="6">
                  <c:v>3.0937751866344474</c:v>
                </c:pt>
                <c:pt idx="7">
                  <c:v>3.3021531116913949</c:v>
                </c:pt>
                <c:pt idx="8">
                  <c:v>3.3689119237109089</c:v>
                </c:pt>
                <c:pt idx="9">
                  <c:v>3.3090372302066133</c:v>
                </c:pt>
                <c:pt idx="10">
                  <c:v>3.2049385602156737</c:v>
                </c:pt>
                <c:pt idx="11">
                  <c:v>3.0334594396090857</c:v>
                </c:pt>
                <c:pt idx="12">
                  <c:v>2.8227183025191094</c:v>
                </c:pt>
                <c:pt idx="13">
                  <c:v>2.6066743247891617</c:v>
                </c:pt>
                <c:pt idx="14">
                  <c:v>2.3853916512708309</c:v>
                </c:pt>
                <c:pt idx="15">
                  <c:v>2.1596070686603683</c:v>
                </c:pt>
                <c:pt idx="16">
                  <c:v>1.9302347739133492</c:v>
                </c:pt>
                <c:pt idx="17">
                  <c:v>1.7019648846328028</c:v>
                </c:pt>
                <c:pt idx="18">
                  <c:v>1.4805942072844993</c:v>
                </c:pt>
                <c:pt idx="19">
                  <c:v>1.2693479412314332</c:v>
                </c:pt>
                <c:pt idx="20">
                  <c:v>1.0731274001950522</c:v>
                </c:pt>
                <c:pt idx="21">
                  <c:v>0.89442886347883255</c:v>
                </c:pt>
                <c:pt idx="22">
                  <c:v>0.73582204203461532</c:v>
                </c:pt>
                <c:pt idx="23">
                  <c:v>0.59801517769437673</c:v>
                </c:pt>
                <c:pt idx="24">
                  <c:v>0.48090212594649523</c:v>
                </c:pt>
                <c:pt idx="25">
                  <c:v>0.38284423164587644</c:v>
                </c:pt>
                <c:pt idx="26">
                  <c:v>0.30153882103226265</c:v>
                </c:pt>
                <c:pt idx="27">
                  <c:v>0.23515298170658969</c:v>
                </c:pt>
                <c:pt idx="28">
                  <c:v>0.18219373524866822</c:v>
                </c:pt>
                <c:pt idx="29">
                  <c:v>0.1403118184397549</c:v>
                </c:pt>
                <c:pt idx="30">
                  <c:v>0.10815995743089872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24-46FF-81A0-1FE7BD72C6F1}"/>
            </c:ext>
          </c:extLst>
        </c:ser>
        <c:ser>
          <c:idx val="4"/>
          <c:order val="4"/>
          <c:tx>
            <c:strRef>
              <c:f>'S100'!$A$316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'S100'!$H$316:$AL$316</c:f>
              <c:numCache>
                <c:formatCode>0</c:formatCode>
                <c:ptCount val="31"/>
                <c:pt idx="0">
                  <c:v>1.0953268840444292</c:v>
                </c:pt>
                <c:pt idx="1">
                  <c:v>1.6487651943777919</c:v>
                </c:pt>
                <c:pt idx="2">
                  <c:v>2.2366565725860421</c:v>
                </c:pt>
                <c:pt idx="3">
                  <c:v>2.4400888524335054</c:v>
                </c:pt>
                <c:pt idx="4">
                  <c:v>2.6742426427136454</c:v>
                </c:pt>
                <c:pt idx="5">
                  <c:v>3.024021933065649</c:v>
                </c:pt>
                <c:pt idx="6">
                  <c:v>3.4752834517004954</c:v>
                </c:pt>
                <c:pt idx="7">
                  <c:v>4.0716703420957803</c:v>
                </c:pt>
                <c:pt idx="8">
                  <c:v>4.6866128483885063</c:v>
                </c:pt>
                <c:pt idx="9">
                  <c:v>5.3127585263705575</c:v>
                </c:pt>
                <c:pt idx="10">
                  <c:v>5.7070374575078846</c:v>
                </c:pt>
                <c:pt idx="11">
                  <c:v>5.7619365777387754</c:v>
                </c:pt>
                <c:pt idx="12">
                  <c:v>5.5630821928180705</c:v>
                </c:pt>
                <c:pt idx="13">
                  <c:v>5.3033862398964393</c:v>
                </c:pt>
                <c:pt idx="14">
                  <c:v>4.9843576391344051</c:v>
                </c:pt>
                <c:pt idx="15">
                  <c:v>4.6041184939802333</c:v>
                </c:pt>
                <c:pt idx="16">
                  <c:v>4.2244004157373656</c:v>
                </c:pt>
                <c:pt idx="17">
                  <c:v>3.8482311274128347</c:v>
                </c:pt>
                <c:pt idx="18">
                  <c:v>3.4702040847830209</c:v>
                </c:pt>
                <c:pt idx="19">
                  <c:v>3.0938805018642892</c:v>
                </c:pt>
                <c:pt idx="20">
                  <c:v>2.7238724893156072</c:v>
                </c:pt>
                <c:pt idx="21">
                  <c:v>2.3685951371626142</c:v>
                </c:pt>
                <c:pt idx="22">
                  <c:v>2.0319421998149925</c:v>
                </c:pt>
                <c:pt idx="23">
                  <c:v>1.7177575629735167</c:v>
                </c:pt>
                <c:pt idx="24">
                  <c:v>1.430524026620305</c:v>
                </c:pt>
                <c:pt idx="25">
                  <c:v>1.1745246178520328</c:v>
                </c:pt>
                <c:pt idx="26">
                  <c:v>0.95256427325452642</c:v>
                </c:pt>
                <c:pt idx="27">
                  <c:v>0.76470651959798919</c:v>
                </c:pt>
                <c:pt idx="28">
                  <c:v>0.60872207099280151</c:v>
                </c:pt>
                <c:pt idx="29">
                  <c:v>0.48195145032714221</c:v>
                </c:pt>
                <c:pt idx="30">
                  <c:v>0.37961291049676954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24-46FF-81A0-1FE7BD72C6F1}"/>
            </c:ext>
          </c:extLst>
        </c:ser>
        <c:ser>
          <c:idx val="5"/>
          <c:order val="5"/>
          <c:tx>
            <c:strRef>
              <c:f>'S100'!$A$317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'S100'!$H$317:$AL$317</c:f>
              <c:numCache>
                <c:formatCode>0</c:formatCode>
                <c:ptCount val="31"/>
                <c:pt idx="0">
                  <c:v>0.48647256679340833</c:v>
                </c:pt>
                <c:pt idx="1">
                  <c:v>0.81353339691316262</c:v>
                </c:pt>
                <c:pt idx="2">
                  <c:v>1.1293434848674888</c:v>
                </c:pt>
                <c:pt idx="3">
                  <c:v>1.6034378898368729</c:v>
                </c:pt>
                <c:pt idx="4">
                  <c:v>2.0645156566933638</c:v>
                </c:pt>
                <c:pt idx="5">
                  <c:v>2.6449935668205136</c:v>
                </c:pt>
                <c:pt idx="6">
                  <c:v>3.1535362027937577</c:v>
                </c:pt>
                <c:pt idx="7">
                  <c:v>3.0848185418128149</c:v>
                </c:pt>
                <c:pt idx="8">
                  <c:v>2.9387169176704879</c:v>
                </c:pt>
                <c:pt idx="9">
                  <c:v>2.7413798014747877</c:v>
                </c:pt>
                <c:pt idx="10">
                  <c:v>2.5556495712829181</c:v>
                </c:pt>
                <c:pt idx="11">
                  <c:v>2.3705561898270884</c:v>
                </c:pt>
                <c:pt idx="12">
                  <c:v>2.1872844346516893</c:v>
                </c:pt>
                <c:pt idx="13">
                  <c:v>2.0032260218417317</c:v>
                </c:pt>
                <c:pt idx="14">
                  <c:v>1.8147945124752556</c:v>
                </c:pt>
                <c:pt idx="15">
                  <c:v>1.6219444911804044</c:v>
                </c:pt>
                <c:pt idx="16">
                  <c:v>1.4305127260103958</c:v>
                </c:pt>
                <c:pt idx="17">
                  <c:v>1.2416397278537403</c:v>
                </c:pt>
                <c:pt idx="18">
                  <c:v>1.0608797427550951</c:v>
                </c:pt>
                <c:pt idx="19">
                  <c:v>0.89004752700174272</c:v>
                </c:pt>
                <c:pt idx="20">
                  <c:v>0.73654862934604648</c:v>
                </c:pt>
                <c:pt idx="21">
                  <c:v>0.60133609914404351</c:v>
                </c:pt>
                <c:pt idx="22">
                  <c:v>0.48351754519448464</c:v>
                </c:pt>
                <c:pt idx="23">
                  <c:v>0.38343706886141038</c:v>
                </c:pt>
                <c:pt idx="24">
                  <c:v>0.29953747204242237</c:v>
                </c:pt>
                <c:pt idx="25">
                  <c:v>0.23231248462380966</c:v>
                </c:pt>
                <c:pt idx="26">
                  <c:v>0.17908833151596329</c:v>
                </c:pt>
                <c:pt idx="27">
                  <c:v>0.13638260080993475</c:v>
                </c:pt>
                <c:pt idx="28">
                  <c:v>0.10149536161777552</c:v>
                </c:pt>
                <c:pt idx="29">
                  <c:v>7.3665518976041774E-2</c:v>
                </c:pt>
                <c:pt idx="30">
                  <c:v>5.30184700297575E-2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24-46FF-81A0-1FE7BD72C6F1}"/>
            </c:ext>
          </c:extLst>
        </c:ser>
        <c:ser>
          <c:idx val="6"/>
          <c:order val="6"/>
          <c:tx>
            <c:strRef>
              <c:f>'S100'!$A$318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'S100'!$H$318:$AL$318</c:f>
              <c:numCache>
                <c:formatCode>0</c:formatCode>
                <c:ptCount val="31"/>
                <c:pt idx="0">
                  <c:v>0.12193215753630526</c:v>
                </c:pt>
                <c:pt idx="1">
                  <c:v>0.20632448468003045</c:v>
                </c:pt>
                <c:pt idx="2">
                  <c:v>0.25602817266849992</c:v>
                </c:pt>
                <c:pt idx="3">
                  <c:v>0.28918389141710954</c:v>
                </c:pt>
                <c:pt idx="4">
                  <c:v>0.64275691014558656</c:v>
                </c:pt>
                <c:pt idx="5">
                  <c:v>0.85042284935661683</c:v>
                </c:pt>
                <c:pt idx="6">
                  <c:v>1.1607297127549998</c:v>
                </c:pt>
                <c:pt idx="7">
                  <c:v>1.5741730421605507</c:v>
                </c:pt>
                <c:pt idx="8">
                  <c:v>2.0856151653883663</c:v>
                </c:pt>
                <c:pt idx="9">
                  <c:v>2.1876985503964241</c:v>
                </c:pt>
                <c:pt idx="10">
                  <c:v>2.2776027062806956</c:v>
                </c:pt>
                <c:pt idx="11">
                  <c:v>2.3672754112037682</c:v>
                </c:pt>
                <c:pt idx="12">
                  <c:v>2.4531729026922449</c:v>
                </c:pt>
                <c:pt idx="13">
                  <c:v>2.4004185119817043</c:v>
                </c:pt>
                <c:pt idx="14">
                  <c:v>2.3469314509640773</c:v>
                </c:pt>
                <c:pt idx="15">
                  <c:v>2.1705052366638515</c:v>
                </c:pt>
                <c:pt idx="16">
                  <c:v>1.9972508142273586</c:v>
                </c:pt>
                <c:pt idx="17">
                  <c:v>1.8223516949492231</c:v>
                </c:pt>
                <c:pt idx="18">
                  <c:v>1.6507514756695782</c:v>
                </c:pt>
                <c:pt idx="19">
                  <c:v>1.4797647708274233</c:v>
                </c:pt>
                <c:pt idx="20">
                  <c:v>1.3117179082607819</c:v>
                </c:pt>
                <c:pt idx="21">
                  <c:v>1.1477865213981535</c:v>
                </c:pt>
                <c:pt idx="22">
                  <c:v>0.99127550273772957</c:v>
                </c:pt>
                <c:pt idx="23">
                  <c:v>0.8447262686545377</c:v>
                </c:pt>
                <c:pt idx="24">
                  <c:v>0.70971716027339304</c:v>
                </c:pt>
                <c:pt idx="25">
                  <c:v>0.58844861720260211</c:v>
                </c:pt>
                <c:pt idx="26">
                  <c:v>0.48071643068201642</c:v>
                </c:pt>
                <c:pt idx="27">
                  <c:v>0.38823941543614893</c:v>
                </c:pt>
                <c:pt idx="28">
                  <c:v>0.30994103748671126</c:v>
                </c:pt>
                <c:pt idx="29">
                  <c:v>0.24534592412845926</c:v>
                </c:pt>
                <c:pt idx="30">
                  <c:v>0.19022148158308541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24-46FF-81A0-1FE7BD72C6F1}"/>
            </c:ext>
          </c:extLst>
        </c:ser>
        <c:ser>
          <c:idx val="7"/>
          <c:order val="7"/>
          <c:tx>
            <c:strRef>
              <c:f>'S100'!$A$319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'S100'!$H$319:$AL$319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24-46FF-81A0-1FE7BD72C6F1}"/>
            </c:ext>
          </c:extLst>
        </c:ser>
        <c:ser>
          <c:idx val="8"/>
          <c:order val="8"/>
          <c:tx>
            <c:strRef>
              <c:f>'S100'!$A$320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'S100'!$H$320:$AL$320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24-46FF-81A0-1FE7BD72C6F1}"/>
            </c:ext>
          </c:extLst>
        </c:ser>
        <c:ser>
          <c:idx val="9"/>
          <c:order val="9"/>
          <c:tx>
            <c:strRef>
              <c:f>'S100'!$A$321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'S100'!$H$321:$AL$321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24-46FF-81A0-1FE7BD72C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[million tons]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03854166666669"/>
          <c:y val="0.17473086419753087"/>
          <c:w val="0.87170798611111111"/>
          <c:h val="0.6523617283950619"/>
        </c:manualLayout>
      </c:layout>
      <c:lineChart>
        <c:grouping val="standard"/>
        <c:varyColors val="0"/>
        <c:ser>
          <c:idx val="0"/>
          <c:order val="0"/>
          <c:tx>
            <c:strRef>
              <c:f>'S100'!$A$42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'S100'!$H$42:$AL$42</c:f>
              <c:numCache>
                <c:formatCode>0%</c:formatCode>
                <c:ptCount val="31"/>
                <c:pt idx="0">
                  <c:v>0.64844436183207677</c:v>
                </c:pt>
                <c:pt idx="1">
                  <c:v>0.62929898281053476</c:v>
                </c:pt>
                <c:pt idx="2">
                  <c:v>0.60774249973481143</c:v>
                </c:pt>
                <c:pt idx="3">
                  <c:v>0.58566073348836756</c:v>
                </c:pt>
                <c:pt idx="4">
                  <c:v>0.56371768257116139</c:v>
                </c:pt>
                <c:pt idx="5">
                  <c:v>0.54088218527295584</c:v>
                </c:pt>
                <c:pt idx="6">
                  <c:v>0.51773210631698185</c:v>
                </c:pt>
                <c:pt idx="7">
                  <c:v>0.49489781075750056</c:v>
                </c:pt>
                <c:pt idx="8">
                  <c:v>0.47048661115738027</c:v>
                </c:pt>
                <c:pt idx="9">
                  <c:v>0.44372591480120072</c:v>
                </c:pt>
                <c:pt idx="10">
                  <c:v>0.41477343124569255</c:v>
                </c:pt>
                <c:pt idx="11">
                  <c:v>0.38384588442722029</c:v>
                </c:pt>
                <c:pt idx="12">
                  <c:v>0.35105963332537465</c:v>
                </c:pt>
                <c:pt idx="13">
                  <c:v>0.31730464134755676</c:v>
                </c:pt>
                <c:pt idx="14">
                  <c:v>0.28510054383207739</c:v>
                </c:pt>
                <c:pt idx="15">
                  <c:v>0.25515596287705805</c:v>
                </c:pt>
                <c:pt idx="16">
                  <c:v>0.22747683792430759</c:v>
                </c:pt>
                <c:pt idx="17">
                  <c:v>0.20155398725585874</c:v>
                </c:pt>
                <c:pt idx="18">
                  <c:v>0.17809957162890674</c:v>
                </c:pt>
                <c:pt idx="19">
                  <c:v>0.15682506150408873</c:v>
                </c:pt>
                <c:pt idx="20">
                  <c:v>0.13724311066587672</c:v>
                </c:pt>
                <c:pt idx="21">
                  <c:v>0.11945571845265768</c:v>
                </c:pt>
                <c:pt idx="22">
                  <c:v>0.10376284095975134</c:v>
                </c:pt>
                <c:pt idx="23">
                  <c:v>9.0020397917195766E-2</c:v>
                </c:pt>
                <c:pt idx="24">
                  <c:v>7.8262018188541019E-2</c:v>
                </c:pt>
                <c:pt idx="25">
                  <c:v>6.8306905347883681E-2</c:v>
                </c:pt>
                <c:pt idx="26">
                  <c:v>5.9900417017327762E-2</c:v>
                </c:pt>
                <c:pt idx="27">
                  <c:v>5.2628580939909193E-2</c:v>
                </c:pt>
                <c:pt idx="28">
                  <c:v>4.6606635847075313E-2</c:v>
                </c:pt>
                <c:pt idx="29">
                  <c:v>4.154494815877486E-2</c:v>
                </c:pt>
                <c:pt idx="30">
                  <c:v>3.7312412272049046E-2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9D-443A-9840-5738F04F853D}"/>
            </c:ext>
          </c:extLst>
        </c:ser>
        <c:ser>
          <c:idx val="1"/>
          <c:order val="1"/>
          <c:tx>
            <c:strRef>
              <c:f>'S100'!$A$43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'S100'!$H$43:$AL$43</c:f>
              <c:numCache>
                <c:formatCode>0%</c:formatCode>
                <c:ptCount val="31"/>
                <c:pt idx="0">
                  <c:v>0.31065839056865269</c:v>
                </c:pt>
                <c:pt idx="1">
                  <c:v>0.3082096799735935</c:v>
                </c:pt>
                <c:pt idx="2">
                  <c:v>0.3036487504842928</c:v>
                </c:pt>
                <c:pt idx="3">
                  <c:v>0.29683780397602044</c:v>
                </c:pt>
                <c:pt idx="4">
                  <c:v>0.28680185782145728</c:v>
                </c:pt>
                <c:pt idx="5">
                  <c:v>0.27604591807606876</c:v>
                </c:pt>
                <c:pt idx="6">
                  <c:v>0.2628297409955011</c:v>
                </c:pt>
                <c:pt idx="7">
                  <c:v>0.24811206002594891</c:v>
                </c:pt>
                <c:pt idx="8">
                  <c:v>0.23195000546146893</c:v>
                </c:pt>
                <c:pt idx="9">
                  <c:v>0.2154024529613067</c:v>
                </c:pt>
                <c:pt idx="10">
                  <c:v>0.19795849264772311</c:v>
                </c:pt>
                <c:pt idx="11">
                  <c:v>0.18065944579521864</c:v>
                </c:pt>
                <c:pt idx="12">
                  <c:v>0.16294215688402502</c:v>
                </c:pt>
                <c:pt idx="13">
                  <c:v>0.14572458335661431</c:v>
                </c:pt>
                <c:pt idx="14">
                  <c:v>0.1289928538291947</c:v>
                </c:pt>
                <c:pt idx="15">
                  <c:v>0.11358736962577719</c:v>
                </c:pt>
                <c:pt idx="16">
                  <c:v>9.9521849463046652E-2</c:v>
                </c:pt>
                <c:pt idx="17">
                  <c:v>8.6781014832843714E-2</c:v>
                </c:pt>
                <c:pt idx="18">
                  <c:v>7.5222893774547758E-2</c:v>
                </c:pt>
                <c:pt idx="19">
                  <c:v>6.4877777519585483E-2</c:v>
                </c:pt>
                <c:pt idx="20">
                  <c:v>5.5762826446481589E-2</c:v>
                </c:pt>
                <c:pt idx="21">
                  <c:v>4.7742644704440076E-2</c:v>
                </c:pt>
                <c:pt idx="22">
                  <c:v>4.0614733750452603E-2</c:v>
                </c:pt>
                <c:pt idx="23">
                  <c:v>3.4369348184152305E-2</c:v>
                </c:pt>
                <c:pt idx="24">
                  <c:v>2.9049305701547335E-2</c:v>
                </c:pt>
                <c:pt idx="25">
                  <c:v>2.4572891900354391E-2</c:v>
                </c:pt>
                <c:pt idx="26">
                  <c:v>2.0803563613021193E-2</c:v>
                </c:pt>
                <c:pt idx="27">
                  <c:v>1.7580392798118575E-2</c:v>
                </c:pt>
                <c:pt idx="28">
                  <c:v>1.4908565699880355E-2</c:v>
                </c:pt>
                <c:pt idx="29">
                  <c:v>1.269058615000134E-2</c:v>
                </c:pt>
                <c:pt idx="30">
                  <c:v>1.0832191208527018E-2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99D-443A-9840-5738F04F853D}"/>
            </c:ext>
          </c:extLst>
        </c:ser>
        <c:ser>
          <c:idx val="2"/>
          <c:order val="2"/>
          <c:tx>
            <c:strRef>
              <c:f>'S100'!$A$44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'S100'!$H$44:$AL$44</c:f>
              <c:numCache>
                <c:formatCode>0%</c:formatCode>
                <c:ptCount val="31"/>
                <c:pt idx="0">
                  <c:v>6.3756858022365115E-3</c:v>
                </c:pt>
                <c:pt idx="1">
                  <c:v>1.3634655122082453E-2</c:v>
                </c:pt>
                <c:pt idx="2">
                  <c:v>2.3493484283972021E-2</c:v>
                </c:pt>
                <c:pt idx="3">
                  <c:v>3.4902086652636687E-2</c:v>
                </c:pt>
                <c:pt idx="4">
                  <c:v>4.823025827844047E-2</c:v>
                </c:pt>
                <c:pt idx="5">
                  <c:v>6.2784215369142471E-2</c:v>
                </c:pt>
                <c:pt idx="6">
                  <c:v>7.9169466169442482E-2</c:v>
                </c:pt>
                <c:pt idx="7">
                  <c:v>0.10014339661941832</c:v>
                </c:pt>
                <c:pt idx="8">
                  <c:v>0.12631051782740246</c:v>
                </c:pt>
                <c:pt idx="9">
                  <c:v>0.16029786447893329</c:v>
                </c:pt>
                <c:pt idx="10">
                  <c:v>0.20113855014287133</c:v>
                </c:pt>
                <c:pt idx="11">
                  <c:v>0.24986363919000099</c:v>
                </c:pt>
                <c:pt idx="12">
                  <c:v>0.30543483635242491</c:v>
                </c:pt>
                <c:pt idx="13">
                  <c:v>0.3638618500487143</c:v>
                </c:pt>
                <c:pt idx="14">
                  <c:v>0.42185220706088467</c:v>
                </c:pt>
                <c:pt idx="15">
                  <c:v>0.47854874684213144</c:v>
                </c:pt>
                <c:pt idx="16">
                  <c:v>0.53231696375378501</c:v>
                </c:pt>
                <c:pt idx="17">
                  <c:v>0.58337703297317445</c:v>
                </c:pt>
                <c:pt idx="18">
                  <c:v>0.63104627469381591</c:v>
                </c:pt>
                <c:pt idx="19">
                  <c:v>0.6753518898947396</c:v>
                </c:pt>
                <c:pt idx="20">
                  <c:v>0.71637697316862115</c:v>
                </c:pt>
                <c:pt idx="21">
                  <c:v>0.75390825458141064</c:v>
                </c:pt>
                <c:pt idx="22">
                  <c:v>0.78768946084677804</c:v>
                </c:pt>
                <c:pt idx="23">
                  <c:v>0.81772877834899449</c:v>
                </c:pt>
                <c:pt idx="24">
                  <c:v>0.8438759747348471</c:v>
                </c:pt>
                <c:pt idx="25">
                  <c:v>0.86627986866499218</c:v>
                </c:pt>
                <c:pt idx="26">
                  <c:v>0.88533612832393815</c:v>
                </c:pt>
                <c:pt idx="27">
                  <c:v>0.90164278359208483</c:v>
                </c:pt>
                <c:pt idx="28">
                  <c:v>0.91521256919772709</c:v>
                </c:pt>
                <c:pt idx="29">
                  <c:v>0.92652483322754553</c:v>
                </c:pt>
                <c:pt idx="30">
                  <c:v>0.93592663264989617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99D-443A-9840-5738F04F853D}"/>
            </c:ext>
          </c:extLst>
        </c:ser>
        <c:ser>
          <c:idx val="3"/>
          <c:order val="3"/>
          <c:tx>
            <c:strRef>
              <c:f>'S100'!$A$45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'S100'!$H$45:$AL$45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1.6650162592163648E-2</c:v>
                </c:pt>
                <c:pt idx="2">
                  <c:v>2.268755924303157E-2</c:v>
                </c:pt>
                <c:pt idx="3">
                  <c:v>3.2477200726208397E-2</c:v>
                </c:pt>
                <c:pt idx="4">
                  <c:v>4.1597553413171319E-2</c:v>
                </c:pt>
                <c:pt idx="5">
                  <c:v>4.907776060207597E-2</c:v>
                </c:pt>
                <c:pt idx="6">
                  <c:v>5.5614579232323907E-2</c:v>
                </c:pt>
                <c:pt idx="7">
                  <c:v>6.1272051311257389E-2</c:v>
                </c:pt>
                <c:pt idx="8">
                  <c:v>6.4493284454140487E-2</c:v>
                </c:pt>
                <c:pt idx="9">
                  <c:v>6.5227004898214758E-2</c:v>
                </c:pt>
                <c:pt idx="10">
                  <c:v>6.4941317484063649E-2</c:v>
                </c:pt>
                <c:pt idx="11">
                  <c:v>6.2910249892801223E-2</c:v>
                </c:pt>
                <c:pt idx="12">
                  <c:v>5.9755629921466429E-2</c:v>
                </c:pt>
                <c:pt idx="13">
                  <c:v>5.6241445392417586E-2</c:v>
                </c:pt>
                <c:pt idx="14">
                  <c:v>5.2396959194523723E-2</c:v>
                </c:pt>
                <c:pt idx="15">
                  <c:v>4.8259912355413263E-2</c:v>
                </c:pt>
                <c:pt idx="16">
                  <c:v>4.3868559799447669E-2</c:v>
                </c:pt>
                <c:pt idx="17">
                  <c:v>3.9372277960294334E-2</c:v>
                </c:pt>
                <c:pt idx="18">
                  <c:v>3.4875300940691349E-2</c:v>
                </c:pt>
                <c:pt idx="19">
                  <c:v>3.0475106287670032E-2</c:v>
                </c:pt>
                <c:pt idx="20">
                  <c:v>2.6309321016325955E-2</c:v>
                </c:pt>
                <c:pt idx="21">
                  <c:v>2.2442325590080438E-2</c:v>
                </c:pt>
                <c:pt idx="22">
                  <c:v>1.894541908148074E-2</c:v>
                </c:pt>
                <c:pt idx="23">
                  <c:v>1.5853893954318649E-2</c:v>
                </c:pt>
                <c:pt idx="24">
                  <c:v>1.3177148079382814E-2</c:v>
                </c:pt>
                <c:pt idx="25">
                  <c:v>1.0895658253426145E-2</c:v>
                </c:pt>
                <c:pt idx="26">
                  <c:v>8.9678692411245802E-3</c:v>
                </c:pt>
                <c:pt idx="27">
                  <c:v>7.3663029904621124E-3</c:v>
                </c:pt>
                <c:pt idx="28">
                  <c:v>6.0564933354310653E-3</c:v>
                </c:pt>
                <c:pt idx="29">
                  <c:v>4.9873763294998839E-3</c:v>
                </c:pt>
                <c:pt idx="30">
                  <c:v>4.1463010504988193E-3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99D-443A-9840-5738F04F853D}"/>
            </c:ext>
          </c:extLst>
        </c:ser>
        <c:ser>
          <c:idx val="4"/>
          <c:order val="4"/>
          <c:tx>
            <c:strRef>
              <c:f>'S100'!$A$46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'S100'!$H$46:$AL$46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1.7318635909092547E-2</c:v>
                </c:pt>
                <c:pt idx="2">
                  <c:v>2.4503115905431569E-2</c:v>
                </c:pt>
                <c:pt idx="3">
                  <c:v>2.7785841176524367E-2</c:v>
                </c:pt>
                <c:pt idx="4">
                  <c:v>3.1302896330209135E-2</c:v>
                </c:pt>
                <c:pt idx="5">
                  <c:v>3.617978420323037E-2</c:v>
                </c:pt>
                <c:pt idx="6">
                  <c:v>4.2345485867664109E-2</c:v>
                </c:pt>
                <c:pt idx="7">
                  <c:v>5.0354998741038964E-2</c:v>
                </c:pt>
                <c:pt idx="8">
                  <c:v>5.8804838243197724E-2</c:v>
                </c:pt>
                <c:pt idx="9">
                  <c:v>6.7606996614447246E-2</c:v>
                </c:pt>
                <c:pt idx="10">
                  <c:v>7.3827815453554199E-2</c:v>
                </c:pt>
                <c:pt idx="11">
                  <c:v>7.5953761984806606E-2</c:v>
                </c:pt>
                <c:pt idx="12">
                  <c:v>7.483117360979015E-2</c:v>
                </c:pt>
                <c:pt idx="13">
                  <c:v>7.2697860048377583E-2</c:v>
                </c:pt>
                <c:pt idx="14">
                  <c:v>6.9558424113640049E-2</c:v>
                </c:pt>
                <c:pt idx="15">
                  <c:v>6.5387376068261116E-2</c:v>
                </c:pt>
                <c:pt idx="16">
                  <c:v>6.0964770525459157E-2</c:v>
                </c:pt>
                <c:pt idx="17">
                  <c:v>5.6412450359727133E-2</c:v>
                </c:pt>
                <c:pt idx="18">
                  <c:v>5.1626383663696165E-2</c:v>
                </c:pt>
                <c:pt idx="19">
                  <c:v>4.6704800390386748E-2</c:v>
                </c:pt>
                <c:pt idx="20">
                  <c:v>4.1749941250390284E-2</c:v>
                </c:pt>
                <c:pt idx="21">
                  <c:v>3.6896605904733044E-2</c:v>
                </c:pt>
                <c:pt idx="22">
                  <c:v>3.2210065322082523E-2</c:v>
                </c:pt>
                <c:pt idx="23">
                  <c:v>2.7762366283175056E-2</c:v>
                </c:pt>
                <c:pt idx="24">
                  <c:v>2.3619748501837824E-2</c:v>
                </c:pt>
                <c:pt idx="25">
                  <c:v>1.9866609332949561E-2</c:v>
                </c:pt>
                <c:pt idx="26">
                  <c:v>1.6569930928108136E-2</c:v>
                </c:pt>
                <c:pt idx="27">
                  <c:v>1.3758027201092649E-2</c:v>
                </c:pt>
                <c:pt idx="28">
                  <c:v>1.138490126632298E-2</c:v>
                </c:pt>
                <c:pt idx="29">
                  <c:v>9.4219384021210356E-3</c:v>
                </c:pt>
                <c:pt idx="30">
                  <c:v>7.786517439234926E-3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99D-443A-9840-5738F04F853D}"/>
            </c:ext>
          </c:extLst>
        </c:ser>
        <c:ser>
          <c:idx val="5"/>
          <c:order val="5"/>
          <c:tx>
            <c:strRef>
              <c:f>'S100'!$A$47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'S100'!$H$47:$AL$47</c:f>
              <c:numCache>
                <c:formatCode>0%</c:formatCode>
                <c:ptCount val="31"/>
                <c:pt idx="0">
                  <c:v>3.7206919853404259E-3</c:v>
                </c:pt>
                <c:pt idx="1">
                  <c:v>6.5374366893314146E-3</c:v>
                </c:pt>
                <c:pt idx="2">
                  <c:v>9.5599106494187545E-3</c:v>
                </c:pt>
                <c:pt idx="3">
                  <c:v>1.4087006651435089E-2</c:v>
                </c:pt>
                <c:pt idx="4">
                  <c:v>1.8740886569531823E-2</c:v>
                </c:pt>
                <c:pt idx="5">
                  <c:v>2.4700602999781524E-2</c:v>
                </c:pt>
                <c:pt idx="6">
                  <c:v>3.0554552640495551E-2</c:v>
                </c:pt>
                <c:pt idx="7">
                  <c:v>3.1304743259953062E-2</c:v>
                </c:pt>
                <c:pt idx="8">
                  <c:v>3.1145807023059763E-2</c:v>
                </c:pt>
                <c:pt idx="9">
                  <c:v>3.0239152593059843E-2</c:v>
                </c:pt>
                <c:pt idx="10">
                  <c:v>2.9223857905269442E-2</c:v>
                </c:pt>
                <c:pt idx="11">
                  <c:v>2.7991676974396355E-2</c:v>
                </c:pt>
                <c:pt idx="12">
                  <c:v>2.6582203252958837E-2</c:v>
                </c:pt>
                <c:pt idx="13">
                  <c:v>2.4987525397864415E-2</c:v>
                </c:pt>
                <c:pt idx="14">
                  <c:v>2.3183173945173111E-2</c:v>
                </c:pt>
                <c:pt idx="15">
                  <c:v>2.1185466033528555E-2</c:v>
                </c:pt>
                <c:pt idx="16">
                  <c:v>1.9085950160421458E-2</c:v>
                </c:pt>
                <c:pt idx="17">
                  <c:v>1.6927035790633566E-2</c:v>
                </c:pt>
                <c:pt idx="18">
                  <c:v>1.4781272352270213E-2</c:v>
                </c:pt>
                <c:pt idx="19">
                  <c:v>1.2690146162657925E-2</c:v>
                </c:pt>
                <c:pt idx="20">
                  <c:v>1.0774048633276294E-2</c:v>
                </c:pt>
                <c:pt idx="21">
                  <c:v>9.056376364907576E-3</c:v>
                </c:pt>
                <c:pt idx="22">
                  <c:v>7.5309240643643581E-3</c:v>
                </c:pt>
                <c:pt idx="23">
                  <c:v>6.2114236043317866E-3</c:v>
                </c:pt>
                <c:pt idx="24">
                  <c:v>5.0830428752685038E-3</c:v>
                </c:pt>
                <c:pt idx="25">
                  <c:v>4.1674048657564721E-3</c:v>
                </c:pt>
                <c:pt idx="26">
                  <c:v>3.4360763183474466E-3</c:v>
                </c:pt>
                <c:pt idx="27">
                  <c:v>2.8361656252279058E-3</c:v>
                </c:pt>
                <c:pt idx="28">
                  <c:v>2.3273624186366448E-3</c:v>
                </c:pt>
                <c:pt idx="29">
                  <c:v>1.8973684477645051E-3</c:v>
                </c:pt>
                <c:pt idx="30">
                  <c:v>1.5641744082808351E-3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99D-443A-9840-5738F04F853D}"/>
            </c:ext>
          </c:extLst>
        </c:ser>
        <c:ser>
          <c:idx val="6"/>
          <c:order val="6"/>
          <c:tx>
            <c:strRef>
              <c:f>'S100'!$A$48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'S100'!$H$48:$AL$48</c:f>
              <c:numCache>
                <c:formatCode>0%</c:formatCode>
                <c:ptCount val="31"/>
                <c:pt idx="0">
                  <c:v>6.15659708793329E-4</c:v>
                </c:pt>
                <c:pt idx="1">
                  <c:v>1.091473700433982E-3</c:v>
                </c:pt>
                <c:pt idx="2">
                  <c:v>1.4411152395548037E-3</c:v>
                </c:pt>
                <c:pt idx="3">
                  <c:v>1.7102817399116588E-3</c:v>
                </c:pt>
                <c:pt idx="4">
                  <c:v>3.7673761847124435E-3</c:v>
                </c:pt>
                <c:pt idx="5">
                  <c:v>5.1280126032451695E-3</c:v>
                </c:pt>
                <c:pt idx="6">
                  <c:v>7.1294394483844992E-3</c:v>
                </c:pt>
                <c:pt idx="7">
                  <c:v>9.8120076155971091E-3</c:v>
                </c:pt>
                <c:pt idx="8">
                  <c:v>1.3176429261840683E-2</c:v>
                </c:pt>
                <c:pt idx="9">
                  <c:v>1.428916571871542E-2</c:v>
                </c:pt>
                <c:pt idx="10">
                  <c:v>1.5308009459117122E-2</c:v>
                </c:pt>
                <c:pt idx="11">
                  <c:v>1.6296730173641576E-2</c:v>
                </c:pt>
                <c:pt idx="12">
                  <c:v>1.7235278789296402E-2</c:v>
                </c:pt>
                <c:pt idx="13">
                  <c:v>1.7307435066388752E-2</c:v>
                </c:pt>
                <c:pt idx="14">
                  <c:v>1.7297242002557521E-2</c:v>
                </c:pt>
                <c:pt idx="15">
                  <c:v>1.6483053563615624E-2</c:v>
                </c:pt>
                <c:pt idx="16">
                  <c:v>1.5580656245384931E-2</c:v>
                </c:pt>
                <c:pt idx="17">
                  <c:v>1.4572548786962198E-2</c:v>
                </c:pt>
                <c:pt idx="18">
                  <c:v>1.3497730239556438E-2</c:v>
                </c:pt>
                <c:pt idx="19">
                  <c:v>1.2355851050245729E-2</c:v>
                </c:pt>
                <c:pt idx="20">
                  <c:v>1.117842339216385E-2</c:v>
                </c:pt>
                <c:pt idx="21">
                  <c:v>9.9836383235539262E-3</c:v>
                </c:pt>
                <c:pt idx="22">
                  <c:v>8.8027409348534515E-3</c:v>
                </c:pt>
                <c:pt idx="23">
                  <c:v>7.6667203099837489E-3</c:v>
                </c:pt>
                <c:pt idx="24">
                  <c:v>6.5928487401483628E-3</c:v>
                </c:pt>
                <c:pt idx="25">
                  <c:v>5.6104199572635403E-3</c:v>
                </c:pt>
                <c:pt idx="26">
                  <c:v>4.7220618700615424E-3</c:v>
                </c:pt>
                <c:pt idx="27">
                  <c:v>3.9501987086568088E-3</c:v>
                </c:pt>
                <c:pt idx="28">
                  <c:v>3.2829816582574428E-3</c:v>
                </c:pt>
                <c:pt idx="29">
                  <c:v>2.7266927098931553E-3</c:v>
                </c:pt>
                <c:pt idx="30">
                  <c:v>2.2376663263892465E-3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99D-443A-9840-5738F04F853D}"/>
            </c:ext>
          </c:extLst>
        </c:ser>
        <c:ser>
          <c:idx val="7"/>
          <c:order val="7"/>
          <c:tx>
            <c:strRef>
              <c:f>'S100'!$A$49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'S100'!$H$49:$AL$49</c:f>
              <c:numCache>
                <c:formatCode>0%</c:formatCode>
                <c:ptCount val="31"/>
                <c:pt idx="0">
                  <c:v>5.925771109865966E-4</c:v>
                </c:pt>
                <c:pt idx="1">
                  <c:v>5.6747728490272559E-4</c:v>
                </c:pt>
                <c:pt idx="2">
                  <c:v>5.4262993291480919E-4</c:v>
                </c:pt>
                <c:pt idx="3">
                  <c:v>5.3772963336561573E-4</c:v>
                </c:pt>
                <c:pt idx="4">
                  <c:v>4.9976948841802202E-4</c:v>
                </c:pt>
                <c:pt idx="5">
                  <c:v>4.6098063230489843E-4</c:v>
                </c:pt>
                <c:pt idx="6">
                  <c:v>4.2289826443486355E-4</c:v>
                </c:pt>
                <c:pt idx="7">
                  <c:v>3.8265849343630334E-4</c:v>
                </c:pt>
                <c:pt idx="8">
                  <c:v>3.4289323206067752E-4</c:v>
                </c:pt>
                <c:pt idx="9">
                  <c:v>3.040399602730311E-4</c:v>
                </c:pt>
                <c:pt idx="10">
                  <c:v>2.6759562827424949E-4</c:v>
                </c:pt>
                <c:pt idx="11">
                  <c:v>2.3216491462392134E-4</c:v>
                </c:pt>
                <c:pt idx="12">
                  <c:v>1.9877089362599603E-4</c:v>
                </c:pt>
                <c:pt idx="13">
                  <c:v>1.6951952846466463E-4</c:v>
                </c:pt>
                <c:pt idx="14">
                  <c:v>1.4271392353525789E-4</c:v>
                </c:pt>
                <c:pt idx="15">
                  <c:v>1.2023043018092057E-4</c:v>
                </c:pt>
                <c:pt idx="16">
                  <c:v>9.9555065261542215E-5</c:v>
                </c:pt>
                <c:pt idx="17">
                  <c:v>8.1905830345784924E-5</c:v>
                </c:pt>
                <c:pt idx="18">
                  <c:v>6.8145339126040406E-5</c:v>
                </c:pt>
                <c:pt idx="19">
                  <c:v>5.7449063709102052E-5</c:v>
                </c:pt>
                <c:pt idx="20">
                  <c:v>4.7555924295933277E-5</c:v>
                </c:pt>
                <c:pt idx="21">
                  <c:v>3.879286258183106E-5</c:v>
                </c:pt>
                <c:pt idx="22">
                  <c:v>3.1237124153820504E-5</c:v>
                </c:pt>
                <c:pt idx="23">
                  <c:v>2.6217636014251383E-5</c:v>
                </c:pt>
                <c:pt idx="24">
                  <c:v>2.2324709088870403E-5</c:v>
                </c:pt>
                <c:pt idx="25">
                  <c:v>1.9947406635602151E-5</c:v>
                </c:pt>
                <c:pt idx="26">
                  <c:v>1.59735543847464E-5</c:v>
                </c:pt>
                <c:pt idx="27">
                  <c:v>1.3954580904588093E-5</c:v>
                </c:pt>
                <c:pt idx="28">
                  <c:v>1.250864399896089E-5</c:v>
                </c:pt>
                <c:pt idx="29">
                  <c:v>9.6932817053299058E-6</c:v>
                </c:pt>
                <c:pt idx="30">
                  <c:v>7.6343560376110434E-6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99D-443A-9840-5738F04F853D}"/>
            </c:ext>
          </c:extLst>
        </c:ser>
        <c:ser>
          <c:idx val="8"/>
          <c:order val="8"/>
          <c:tx>
            <c:strRef>
              <c:f>'S100'!$A$50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'S100'!$H$50:$AL$50</c:f>
              <c:numCache>
                <c:formatCode>0%</c:formatCode>
                <c:ptCount val="31"/>
                <c:pt idx="0">
                  <c:v>7.1412689434331754E-3</c:v>
                </c:pt>
                <c:pt idx="1">
                  <c:v>6.6651021185634906E-3</c:v>
                </c:pt>
                <c:pt idx="2">
                  <c:v>6.3370374995522158E-3</c:v>
                </c:pt>
                <c:pt idx="3">
                  <c:v>5.9577282214683695E-3</c:v>
                </c:pt>
                <c:pt idx="4">
                  <c:v>5.2992190492840733E-3</c:v>
                </c:pt>
                <c:pt idx="5">
                  <c:v>4.6989666300153773E-3</c:v>
                </c:pt>
                <c:pt idx="6">
                  <c:v>4.1610350703116823E-3</c:v>
                </c:pt>
                <c:pt idx="7">
                  <c:v>3.6809448928907325E-3</c:v>
                </c:pt>
                <c:pt idx="8">
                  <c:v>3.2518524913343547E-3</c:v>
                </c:pt>
                <c:pt idx="9">
                  <c:v>2.8714195703880888E-3</c:v>
                </c:pt>
                <c:pt idx="10">
                  <c:v>2.5270282877456643E-3</c:v>
                </c:pt>
                <c:pt idx="11">
                  <c:v>2.2151141968533585E-3</c:v>
                </c:pt>
                <c:pt idx="12">
                  <c:v>1.9317229955270654E-3</c:v>
                </c:pt>
                <c:pt idx="13">
                  <c:v>1.679515306433953E-3</c:v>
                </c:pt>
                <c:pt idx="14">
                  <c:v>1.453291122507209E-3</c:v>
                </c:pt>
                <c:pt idx="15">
                  <c:v>1.2523791321382572E-3</c:v>
                </c:pt>
                <c:pt idx="16">
                  <c:v>1.0682607049163398E-3</c:v>
                </c:pt>
                <c:pt idx="17">
                  <c:v>9.0772234509378191E-4</c:v>
                </c:pt>
                <c:pt idx="18">
                  <c:v>7.7077032154832111E-4</c:v>
                </c:pt>
                <c:pt idx="19">
                  <c:v>6.5232411026999216E-4</c:v>
                </c:pt>
                <c:pt idx="20">
                  <c:v>5.4998460925717325E-4</c:v>
                </c:pt>
                <c:pt idx="21">
                  <c:v>4.6925812635251061E-4</c:v>
                </c:pt>
                <c:pt idx="22">
                  <c:v>4.0727609706799766E-4</c:v>
                </c:pt>
                <c:pt idx="23">
                  <c:v>3.5644974948509758E-4</c:v>
                </c:pt>
                <c:pt idx="24">
                  <c:v>3.1398992793473885E-4</c:v>
                </c:pt>
                <c:pt idx="25">
                  <c:v>2.7740865278650843E-4</c:v>
                </c:pt>
                <c:pt idx="26">
                  <c:v>2.4569065884618531E-4</c:v>
                </c:pt>
                <c:pt idx="27">
                  <c:v>2.2167194912370264E-4</c:v>
                </c:pt>
                <c:pt idx="28">
                  <c:v>2.0633545667755781E-4</c:v>
                </c:pt>
                <c:pt idx="29">
                  <c:v>1.9507729431976435E-4</c:v>
                </c:pt>
                <c:pt idx="30">
                  <c:v>1.852359920023949E-4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99D-443A-9840-5738F04F853D}"/>
            </c:ext>
          </c:extLst>
        </c:ser>
        <c:ser>
          <c:idx val="9"/>
          <c:order val="9"/>
          <c:tx>
            <c:strRef>
              <c:f>'S100'!$A$51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'S100'!$H$51:$AL$51</c:f>
              <c:numCache>
                <c:formatCode>0%</c:formatCode>
                <c:ptCount val="31"/>
                <c:pt idx="0">
                  <c:v>1.6440420421774551E-5</c:v>
                </c:pt>
                <c:pt idx="1">
                  <c:v>2.6393799301550111E-5</c:v>
                </c:pt>
                <c:pt idx="2">
                  <c:v>4.3897027019980352E-5</c:v>
                </c:pt>
                <c:pt idx="3">
                  <c:v>4.3587734061870542E-5</c:v>
                </c:pt>
                <c:pt idx="4">
                  <c:v>4.2500293614015821E-5</c:v>
                </c:pt>
                <c:pt idx="5">
                  <c:v>4.1573611179580954E-5</c:v>
                </c:pt>
                <c:pt idx="6">
                  <c:v>4.0695994459903506E-5</c:v>
                </c:pt>
                <c:pt idx="7">
                  <c:v>3.9328282958628655E-5</c:v>
                </c:pt>
                <c:pt idx="8">
                  <c:v>3.7760848114602457E-5</c:v>
                </c:pt>
                <c:pt idx="9">
                  <c:v>3.5988403460889394E-5</c:v>
                </c:pt>
                <c:pt idx="10">
                  <c:v>3.3901745688693566E-5</c:v>
                </c:pt>
                <c:pt idx="11">
                  <c:v>3.1332450437062287E-5</c:v>
                </c:pt>
                <c:pt idx="12">
                  <c:v>2.8593975510566005E-5</c:v>
                </c:pt>
                <c:pt idx="13">
                  <c:v>2.5624507167646442E-5</c:v>
                </c:pt>
                <c:pt idx="14">
                  <c:v>2.2590975906342671E-5</c:v>
                </c:pt>
                <c:pt idx="15">
                  <c:v>1.9503071895578889E-5</c:v>
                </c:pt>
                <c:pt idx="16">
                  <c:v>1.6596357969638037E-5</c:v>
                </c:pt>
                <c:pt idx="17">
                  <c:v>1.4023865066245348E-5</c:v>
                </c:pt>
                <c:pt idx="18">
                  <c:v>1.1657045841033281E-5</c:v>
                </c:pt>
                <c:pt idx="19">
                  <c:v>9.5940166466542072E-6</c:v>
                </c:pt>
                <c:pt idx="20">
                  <c:v>7.814893311076517E-6</c:v>
                </c:pt>
                <c:pt idx="21">
                  <c:v>6.3850892822670432E-6</c:v>
                </c:pt>
                <c:pt idx="22">
                  <c:v>5.3018190150863608E-6</c:v>
                </c:pt>
                <c:pt idx="23">
                  <c:v>4.4040123488506261E-6</c:v>
                </c:pt>
                <c:pt idx="24">
                  <c:v>3.5985414034421494E-6</c:v>
                </c:pt>
                <c:pt idx="25">
                  <c:v>2.8856179518781525E-6</c:v>
                </c:pt>
                <c:pt idx="26">
                  <c:v>2.2884748402215474E-6</c:v>
                </c:pt>
                <c:pt idx="27">
                  <c:v>1.9216144196481965E-6</c:v>
                </c:pt>
                <c:pt idx="28">
                  <c:v>1.6464759925506108E-6</c:v>
                </c:pt>
                <c:pt idx="29">
                  <c:v>1.4859983746378394E-6</c:v>
                </c:pt>
                <c:pt idx="30">
                  <c:v>1.2342970839251388E-6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99D-443A-9840-5738F04F8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841392"/>
        <c:axId val="321813072"/>
      </c:lineChart>
      <c:catAx>
        <c:axId val="32184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13072"/>
        <c:crosses val="autoZero"/>
        <c:auto val="1"/>
        <c:lblAlgn val="ctr"/>
        <c:lblOffset val="100"/>
        <c:noMultiLvlLbl val="0"/>
      </c:catAx>
      <c:valAx>
        <c:axId val="3218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registraions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0339756944444451E-2"/>
          <c:y val="2.3518518518518518E-2"/>
          <c:w val="0.92813975694444439"/>
          <c:h val="8.72154320987654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25295138888888"/>
          <c:y val="0.16779305555555554"/>
          <c:w val="0.86349357638888891"/>
          <c:h val="0.61920312499999997"/>
        </c:manualLayout>
      </c:layout>
      <c:areaChart>
        <c:grouping val="standard"/>
        <c:varyColors val="0"/>
        <c:ser>
          <c:idx val="10"/>
          <c:order val="10"/>
          <c:tx>
            <c:strRef>
              <c:f>'S100'!$A$341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val>
            <c:numRef>
              <c:f>'S100'!$H$341:$AL$341</c:f>
              <c:numCache>
                <c:formatCode>0</c:formatCode>
                <c:ptCount val="31"/>
                <c:pt idx="0">
                  <c:v>186.4985568320993</c:v>
                </c:pt>
                <c:pt idx="1">
                  <c:v>182.24581223620413</c:v>
                </c:pt>
                <c:pt idx="2">
                  <c:v>177.91491507345376</c:v>
                </c:pt>
                <c:pt idx="3">
                  <c:v>172.95148901600362</c:v>
                </c:pt>
                <c:pt idx="4">
                  <c:v>167.72157111850228</c:v>
                </c:pt>
                <c:pt idx="5">
                  <c:v>162.3571001882222</c:v>
                </c:pt>
                <c:pt idx="6">
                  <c:v>156.70339169249286</c:v>
                </c:pt>
                <c:pt idx="7">
                  <c:v>150.80358284631785</c:v>
                </c:pt>
                <c:pt idx="8">
                  <c:v>144.12126229717146</c:v>
                </c:pt>
                <c:pt idx="9">
                  <c:v>136.19149197308028</c:v>
                </c:pt>
                <c:pt idx="10">
                  <c:v>127.12594401621337</c:v>
                </c:pt>
                <c:pt idx="11">
                  <c:v>116.92547924994672</c:v>
                </c:pt>
                <c:pt idx="12">
                  <c:v>105.76538606582744</c:v>
                </c:pt>
                <c:pt idx="13">
                  <c:v>94.420368598309594</c:v>
                </c:pt>
                <c:pt idx="14">
                  <c:v>83.54645609458909</c:v>
                </c:pt>
                <c:pt idx="15">
                  <c:v>73.283201295876836</c:v>
                </c:pt>
                <c:pt idx="16">
                  <c:v>63.913291504685994</c:v>
                </c:pt>
                <c:pt idx="17">
                  <c:v>55.338954998011047</c:v>
                </c:pt>
                <c:pt idx="18">
                  <c:v>47.571210921143091</c:v>
                </c:pt>
                <c:pt idx="19">
                  <c:v>40.564189691547689</c:v>
                </c:pt>
                <c:pt idx="20">
                  <c:v>34.268638027802339</c:v>
                </c:pt>
                <c:pt idx="21">
                  <c:v>28.655061365135488</c:v>
                </c:pt>
                <c:pt idx="22">
                  <c:v>23.714879137854279</c:v>
                </c:pt>
                <c:pt idx="23">
                  <c:v>19.427604642440677</c:v>
                </c:pt>
                <c:pt idx="24">
                  <c:v>15.77772790231012</c:v>
                </c:pt>
                <c:pt idx="25">
                  <c:v>12.722039047427691</c:v>
                </c:pt>
                <c:pt idx="26">
                  <c:v>10.188102361303335</c:v>
                </c:pt>
                <c:pt idx="27">
                  <c:v>8.0883338192375369</c:v>
                </c:pt>
                <c:pt idx="28">
                  <c:v>6.3922271113719207</c:v>
                </c:pt>
                <c:pt idx="29">
                  <c:v>5.0155049579078428</c:v>
                </c:pt>
                <c:pt idx="30">
                  <c:v>3.9106057140616843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A05-4567-AF2B-088274EE6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lineChart>
        <c:grouping val="standard"/>
        <c:varyColors val="0"/>
        <c:ser>
          <c:idx val="0"/>
          <c:order val="0"/>
          <c:tx>
            <c:strRef>
              <c:f>'S100'!$A$329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'S100'!$H$329:$AL$329</c:f>
              <c:numCache>
                <c:formatCode>0</c:formatCode>
                <c:ptCount val="31"/>
                <c:pt idx="0">
                  <c:v>195.86957208127708</c:v>
                </c:pt>
                <c:pt idx="1">
                  <c:v>192.97287170902081</c:v>
                </c:pt>
                <c:pt idx="2">
                  <c:v>191.35450370579403</c:v>
                </c:pt>
                <c:pt idx="3">
                  <c:v>189.68203820175108</c:v>
                </c:pt>
                <c:pt idx="4">
                  <c:v>188.07491081792509</c:v>
                </c:pt>
                <c:pt idx="5">
                  <c:v>186.55455589043609</c:v>
                </c:pt>
                <c:pt idx="6">
                  <c:v>185.07469414027014</c:v>
                </c:pt>
                <c:pt idx="7">
                  <c:v>183.57556128812831</c:v>
                </c:pt>
                <c:pt idx="8">
                  <c:v>182.11603800412274</c:v>
                </c:pt>
                <c:pt idx="9">
                  <c:v>180.82881395383362</c:v>
                </c:pt>
                <c:pt idx="10">
                  <c:v>179.76550932303559</c:v>
                </c:pt>
                <c:pt idx="11">
                  <c:v>178.85845533375638</c:v>
                </c:pt>
                <c:pt idx="12">
                  <c:v>178.06676388125797</c:v>
                </c:pt>
                <c:pt idx="13">
                  <c:v>177.39100259794156</c:v>
                </c:pt>
                <c:pt idx="14">
                  <c:v>176.68991409562801</c:v>
                </c:pt>
                <c:pt idx="15">
                  <c:v>175.94360981934264</c:v>
                </c:pt>
                <c:pt idx="16">
                  <c:v>175.46495289327362</c:v>
                </c:pt>
                <c:pt idx="17">
                  <c:v>175.006325896476</c:v>
                </c:pt>
                <c:pt idx="18">
                  <c:v>174.63078279038285</c:v>
                </c:pt>
                <c:pt idx="19">
                  <c:v>174.33501340724206</c:v>
                </c:pt>
                <c:pt idx="20">
                  <c:v>174.10390932638322</c:v>
                </c:pt>
                <c:pt idx="21">
                  <c:v>173.95425585516523</c:v>
                </c:pt>
                <c:pt idx="22">
                  <c:v>173.93941702965631</c:v>
                </c:pt>
                <c:pt idx="23">
                  <c:v>174.07644605363276</c:v>
                </c:pt>
                <c:pt idx="24">
                  <c:v>174.40327515999988</c:v>
                </c:pt>
                <c:pt idx="25">
                  <c:v>174.9949053122879</c:v>
                </c:pt>
                <c:pt idx="26">
                  <c:v>175.90475773240462</c:v>
                </c:pt>
                <c:pt idx="27">
                  <c:v>177.15206606681744</c:v>
                </c:pt>
                <c:pt idx="28">
                  <c:v>178.89658142562655</c:v>
                </c:pt>
                <c:pt idx="29">
                  <c:v>181.14044712440378</c:v>
                </c:pt>
                <c:pt idx="30">
                  <c:v>184.16808255169204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05-4567-AF2B-088274EE6B97}"/>
            </c:ext>
          </c:extLst>
        </c:ser>
        <c:ser>
          <c:idx val="1"/>
          <c:order val="1"/>
          <c:tx>
            <c:strRef>
              <c:f>'S100'!$A$330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'S100'!$H$330:$AL$330</c:f>
              <c:numCache>
                <c:formatCode>0</c:formatCode>
                <c:ptCount val="31"/>
                <c:pt idx="0">
                  <c:v>182.92610150768169</c:v>
                </c:pt>
                <c:pt idx="1">
                  <c:v>182.81968375356405</c:v>
                </c:pt>
                <c:pt idx="2">
                  <c:v>182.57088040030973</c:v>
                </c:pt>
                <c:pt idx="3">
                  <c:v>182.31005119506736</c:v>
                </c:pt>
                <c:pt idx="4">
                  <c:v>182.07418485874075</c:v>
                </c:pt>
                <c:pt idx="5">
                  <c:v>181.84635356889396</c:v>
                </c:pt>
                <c:pt idx="6">
                  <c:v>181.6384470215865</c:v>
                </c:pt>
                <c:pt idx="7">
                  <c:v>181.45229288656424</c:v>
                </c:pt>
                <c:pt idx="8">
                  <c:v>181.26520520270023</c:v>
                </c:pt>
                <c:pt idx="9">
                  <c:v>181.06616374582012</c:v>
                </c:pt>
                <c:pt idx="10">
                  <c:v>180.87190505128058</c:v>
                </c:pt>
                <c:pt idx="11">
                  <c:v>180.66813877539258</c:v>
                </c:pt>
                <c:pt idx="12">
                  <c:v>180.48049067141221</c:v>
                </c:pt>
                <c:pt idx="13">
                  <c:v>180.29260116271831</c:v>
                </c:pt>
                <c:pt idx="14">
                  <c:v>180.11711438149823</c:v>
                </c:pt>
                <c:pt idx="15">
                  <c:v>179.91641118327604</c:v>
                </c:pt>
                <c:pt idx="16">
                  <c:v>179.73718697067838</c:v>
                </c:pt>
                <c:pt idx="17">
                  <c:v>179.54638502455128</c:v>
                </c:pt>
                <c:pt idx="18">
                  <c:v>179.36060993148777</c:v>
                </c:pt>
                <c:pt idx="19">
                  <c:v>179.18594923442424</c:v>
                </c:pt>
                <c:pt idx="20">
                  <c:v>179.02559287288449</c:v>
                </c:pt>
                <c:pt idx="21">
                  <c:v>178.86193032910708</c:v>
                </c:pt>
                <c:pt idx="22">
                  <c:v>178.71475072811762</c:v>
                </c:pt>
                <c:pt idx="23">
                  <c:v>178.58757385877948</c:v>
                </c:pt>
                <c:pt idx="24">
                  <c:v>178.48450401045929</c:v>
                </c:pt>
                <c:pt idx="25">
                  <c:v>178.42186383181661</c:v>
                </c:pt>
                <c:pt idx="26">
                  <c:v>178.47366362269605</c:v>
                </c:pt>
                <c:pt idx="27">
                  <c:v>178.63549929616133</c:v>
                </c:pt>
                <c:pt idx="28">
                  <c:v>178.89024730753184</c:v>
                </c:pt>
                <c:pt idx="29">
                  <c:v>179.24828909767584</c:v>
                </c:pt>
                <c:pt idx="30">
                  <c:v>179.75001733458095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05-4567-AF2B-088274EE6B97}"/>
            </c:ext>
          </c:extLst>
        </c:ser>
        <c:ser>
          <c:idx val="2"/>
          <c:order val="2"/>
          <c:tx>
            <c:strRef>
              <c:f>'S100'!$A$331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'S100'!$H$331:$AL$331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05-4567-AF2B-088274EE6B97}"/>
            </c:ext>
          </c:extLst>
        </c:ser>
        <c:ser>
          <c:idx val="3"/>
          <c:order val="3"/>
          <c:tx>
            <c:strRef>
              <c:f>'S100'!$A$332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'S100'!$H$332:$AL$332</c:f>
              <c:numCache>
                <c:formatCode>0</c:formatCode>
                <c:ptCount val="31"/>
                <c:pt idx="0">
                  <c:v>113.15405808344077</c:v>
                </c:pt>
                <c:pt idx="1">
                  <c:v>112.07676339127401</c:v>
                </c:pt>
                <c:pt idx="2">
                  <c:v>111.06050387717703</c:v>
                </c:pt>
                <c:pt idx="3">
                  <c:v>109.72004706087485</c:v>
                </c:pt>
                <c:pt idx="4">
                  <c:v>108.65568388063095</c:v>
                </c:pt>
                <c:pt idx="5">
                  <c:v>107.78066560367863</c:v>
                </c:pt>
                <c:pt idx="6">
                  <c:v>106.4582228455711</c:v>
                </c:pt>
                <c:pt idx="7">
                  <c:v>104.89074573739703</c:v>
                </c:pt>
                <c:pt idx="8">
                  <c:v>103.53417655930276</c:v>
                </c:pt>
                <c:pt idx="9">
                  <c:v>102.55646542539442</c:v>
                </c:pt>
                <c:pt idx="10">
                  <c:v>101.62268678755665</c:v>
                </c:pt>
                <c:pt idx="11">
                  <c:v>101.2166931436014</c:v>
                </c:pt>
                <c:pt idx="12">
                  <c:v>101.05724064823738</c:v>
                </c:pt>
                <c:pt idx="13">
                  <c:v>100.84567667642121</c:v>
                </c:pt>
                <c:pt idx="14">
                  <c:v>100.56764834305496</c:v>
                </c:pt>
                <c:pt idx="15">
                  <c:v>100.24847099074661</c:v>
                </c:pt>
                <c:pt idx="16">
                  <c:v>99.887556535665354</c:v>
                </c:pt>
                <c:pt idx="17">
                  <c:v>99.490915481085153</c:v>
                </c:pt>
                <c:pt idx="18">
                  <c:v>99.071674364029917</c:v>
                </c:pt>
                <c:pt idx="19">
                  <c:v>98.649415385798164</c:v>
                </c:pt>
                <c:pt idx="20">
                  <c:v>98.237251457375976</c:v>
                </c:pt>
                <c:pt idx="21">
                  <c:v>97.840625172497909</c:v>
                </c:pt>
                <c:pt idx="22">
                  <c:v>97.466209185351389</c:v>
                </c:pt>
                <c:pt idx="23">
                  <c:v>97.125948468700372</c:v>
                </c:pt>
                <c:pt idx="24">
                  <c:v>96.831379746754507</c:v>
                </c:pt>
                <c:pt idx="25">
                  <c:v>96.571115285344405</c:v>
                </c:pt>
                <c:pt idx="26">
                  <c:v>96.345184206855308</c:v>
                </c:pt>
                <c:pt idx="27">
                  <c:v>96.112638456073938</c:v>
                </c:pt>
                <c:pt idx="28">
                  <c:v>95.89731272372623</c:v>
                </c:pt>
                <c:pt idx="29">
                  <c:v>95.702897421136427</c:v>
                </c:pt>
                <c:pt idx="30">
                  <c:v>95.647266631895732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05-4567-AF2B-088274EE6B97}"/>
            </c:ext>
          </c:extLst>
        </c:ser>
        <c:ser>
          <c:idx val="4"/>
          <c:order val="4"/>
          <c:tx>
            <c:strRef>
              <c:f>'S100'!$A$333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'S100'!$H$333:$AL$333</c:f>
              <c:numCache>
                <c:formatCode>0</c:formatCode>
                <c:ptCount val="31"/>
                <c:pt idx="0">
                  <c:v>165.23568316048818</c:v>
                </c:pt>
                <c:pt idx="1">
                  <c:v>164.84423933608346</c:v>
                </c:pt>
                <c:pt idx="2">
                  <c:v>162.6744966467555</c:v>
                </c:pt>
                <c:pt idx="3">
                  <c:v>161.80671733833313</c:v>
                </c:pt>
                <c:pt idx="4">
                  <c:v>160.88636261049479</c:v>
                </c:pt>
                <c:pt idx="5">
                  <c:v>159.75970152825701</c:v>
                </c:pt>
                <c:pt idx="6">
                  <c:v>158.50712134647645</c:v>
                </c:pt>
                <c:pt idx="7">
                  <c:v>157.13941134626944</c:v>
                </c:pt>
                <c:pt idx="8">
                  <c:v>155.89016314371682</c:v>
                </c:pt>
                <c:pt idx="9">
                  <c:v>154.71098710975318</c:v>
                </c:pt>
                <c:pt idx="10">
                  <c:v>153.799331593868</c:v>
                </c:pt>
                <c:pt idx="11">
                  <c:v>153.20304819837793</c:v>
                </c:pt>
                <c:pt idx="12">
                  <c:v>152.84505661511258</c:v>
                </c:pt>
                <c:pt idx="13">
                  <c:v>152.51356036059605</c:v>
                </c:pt>
                <c:pt idx="14">
                  <c:v>152.22796795027662</c:v>
                </c:pt>
                <c:pt idx="15">
                  <c:v>152.03123638788318</c:v>
                </c:pt>
                <c:pt idx="16">
                  <c:v>151.82202914322403</c:v>
                </c:pt>
                <c:pt idx="17">
                  <c:v>151.59865624368899</c:v>
                </c:pt>
                <c:pt idx="18">
                  <c:v>151.37035543589863</c:v>
                </c:pt>
                <c:pt idx="19">
                  <c:v>151.14353522455463</c:v>
                </c:pt>
                <c:pt idx="20">
                  <c:v>150.92474442769051</c:v>
                </c:pt>
                <c:pt idx="21">
                  <c:v>150.72311110635113</c:v>
                </c:pt>
                <c:pt idx="22">
                  <c:v>150.54114704278447</c:v>
                </c:pt>
                <c:pt idx="23">
                  <c:v>150.36855718262612</c:v>
                </c:pt>
                <c:pt idx="24">
                  <c:v>150.19534344584559</c:v>
                </c:pt>
                <c:pt idx="25">
                  <c:v>150.02928282780138</c:v>
                </c:pt>
                <c:pt idx="26">
                  <c:v>149.89103114555246</c:v>
                </c:pt>
                <c:pt idx="27">
                  <c:v>149.79104470556365</c:v>
                </c:pt>
                <c:pt idx="28">
                  <c:v>149.72505621671326</c:v>
                </c:pt>
                <c:pt idx="29">
                  <c:v>149.68527442994724</c:v>
                </c:pt>
                <c:pt idx="30">
                  <c:v>149.67534784169285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05-4567-AF2B-088274EE6B97}"/>
            </c:ext>
          </c:extLst>
        </c:ser>
        <c:ser>
          <c:idx val="5"/>
          <c:order val="5"/>
          <c:tx>
            <c:strRef>
              <c:f>'S100'!$A$334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'S100'!$H$334:$AL$334</c:f>
              <c:numCache>
                <c:formatCode>0</c:formatCode>
                <c:ptCount val="31"/>
                <c:pt idx="0">
                  <c:v>111.72982864201694</c:v>
                </c:pt>
                <c:pt idx="1">
                  <c:v>110.68211727107447</c:v>
                </c:pt>
                <c:pt idx="2">
                  <c:v>109.74122409559516</c:v>
                </c:pt>
                <c:pt idx="3">
                  <c:v>108.55872994831772</c:v>
                </c:pt>
                <c:pt idx="4">
                  <c:v>107.51404555606845</c:v>
                </c:pt>
                <c:pt idx="5">
                  <c:v>106.34721367663788</c:v>
                </c:pt>
                <c:pt idx="6">
                  <c:v>104.5506947250089</c:v>
                </c:pt>
                <c:pt idx="7">
                  <c:v>103.98731025518896</c:v>
                </c:pt>
                <c:pt idx="8">
                  <c:v>103.59544363110777</c:v>
                </c:pt>
                <c:pt idx="9">
                  <c:v>103.59412589187163</c:v>
                </c:pt>
                <c:pt idx="10">
                  <c:v>103.55707844169368</c:v>
                </c:pt>
                <c:pt idx="11">
                  <c:v>103.50364901370564</c:v>
                </c:pt>
                <c:pt idx="12">
                  <c:v>103.41991761280221</c:v>
                </c:pt>
                <c:pt idx="13">
                  <c:v>103.3113637932673</c:v>
                </c:pt>
                <c:pt idx="14">
                  <c:v>103.17027898973042</c:v>
                </c:pt>
                <c:pt idx="15">
                  <c:v>103.02424892338057</c:v>
                </c:pt>
                <c:pt idx="16">
                  <c:v>102.86142674082963</c:v>
                </c:pt>
                <c:pt idx="17">
                  <c:v>102.69660284139418</c:v>
                </c:pt>
                <c:pt idx="18">
                  <c:v>102.52019231734545</c:v>
                </c:pt>
                <c:pt idx="19">
                  <c:v>102.35880716165329</c:v>
                </c:pt>
                <c:pt idx="20">
                  <c:v>102.21792670650993</c:v>
                </c:pt>
                <c:pt idx="21">
                  <c:v>102.08087648260845</c:v>
                </c:pt>
                <c:pt idx="22">
                  <c:v>101.95973578895861</c:v>
                </c:pt>
                <c:pt idx="23">
                  <c:v>101.82646383841293</c:v>
                </c:pt>
                <c:pt idx="24">
                  <c:v>101.72886490300817</c:v>
                </c:pt>
                <c:pt idx="25">
                  <c:v>101.63022797464926</c:v>
                </c:pt>
                <c:pt idx="26">
                  <c:v>101.51527426619546</c:v>
                </c:pt>
                <c:pt idx="27">
                  <c:v>101.31915393490192</c:v>
                </c:pt>
                <c:pt idx="28">
                  <c:v>101.13384418497527</c:v>
                </c:pt>
                <c:pt idx="29">
                  <c:v>101.03678449129505</c:v>
                </c:pt>
                <c:pt idx="30">
                  <c:v>101.17434227218854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05-4567-AF2B-088274EE6B97}"/>
            </c:ext>
          </c:extLst>
        </c:ser>
        <c:ser>
          <c:idx val="6"/>
          <c:order val="6"/>
          <c:tx>
            <c:strRef>
              <c:f>'S100'!$A$335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'S100'!$H$335:$AL$335</c:f>
              <c:numCache>
                <c:formatCode>0</c:formatCode>
                <c:ptCount val="31"/>
                <c:pt idx="0">
                  <c:v>166.8570415427165</c:v>
                </c:pt>
                <c:pt idx="1">
                  <c:v>166.89865634205364</c:v>
                </c:pt>
                <c:pt idx="2">
                  <c:v>165.36289220326088</c:v>
                </c:pt>
                <c:pt idx="3">
                  <c:v>164.47824435992297</c:v>
                </c:pt>
                <c:pt idx="4">
                  <c:v>161.99957892250259</c:v>
                </c:pt>
                <c:pt idx="5">
                  <c:v>161.37816002558779</c:v>
                </c:pt>
                <c:pt idx="6">
                  <c:v>160.78141560318909</c:v>
                </c:pt>
                <c:pt idx="7">
                  <c:v>160.26814900567726</c:v>
                </c:pt>
                <c:pt idx="8">
                  <c:v>159.82844112148655</c:v>
                </c:pt>
                <c:pt idx="9">
                  <c:v>159.66659407673285</c:v>
                </c:pt>
                <c:pt idx="10">
                  <c:v>159.48727558696982</c:v>
                </c:pt>
                <c:pt idx="11">
                  <c:v>159.29050743243462</c:v>
                </c:pt>
                <c:pt idx="12">
                  <c:v>159.07945216273578</c:v>
                </c:pt>
                <c:pt idx="13">
                  <c:v>158.95209933970744</c:v>
                </c:pt>
                <c:pt idx="14">
                  <c:v>158.80566824964157</c:v>
                </c:pt>
                <c:pt idx="15">
                  <c:v>158.77485627767717</c:v>
                </c:pt>
                <c:pt idx="16">
                  <c:v>158.73976948880025</c:v>
                </c:pt>
                <c:pt idx="17">
                  <c:v>158.69639345889874</c:v>
                </c:pt>
                <c:pt idx="18">
                  <c:v>158.64541213421441</c:v>
                </c:pt>
                <c:pt idx="19">
                  <c:v>158.59198119035827</c:v>
                </c:pt>
                <c:pt idx="20">
                  <c:v>158.53573216584641</c:v>
                </c:pt>
                <c:pt idx="21">
                  <c:v>158.48074378453512</c:v>
                </c:pt>
                <c:pt idx="22">
                  <c:v>158.4234088790208</c:v>
                </c:pt>
                <c:pt idx="23">
                  <c:v>158.36578163814826</c:v>
                </c:pt>
                <c:pt idx="24">
                  <c:v>158.30644878719184</c:v>
                </c:pt>
                <c:pt idx="25">
                  <c:v>158.25318402603168</c:v>
                </c:pt>
                <c:pt idx="26">
                  <c:v>158.20367005849926</c:v>
                </c:pt>
                <c:pt idx="27">
                  <c:v>158.15993929332683</c:v>
                </c:pt>
                <c:pt idx="28">
                  <c:v>158.12097049805234</c:v>
                </c:pt>
                <c:pt idx="29">
                  <c:v>158.08932053155945</c:v>
                </c:pt>
                <c:pt idx="30">
                  <c:v>158.05905269457404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05-4567-AF2B-088274EE6B97}"/>
            </c:ext>
          </c:extLst>
        </c:ser>
        <c:ser>
          <c:idx val="7"/>
          <c:order val="7"/>
          <c:tx>
            <c:strRef>
              <c:f>'S100'!$A$336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'S100'!$H$336:$AL$336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A05-4567-AF2B-088274EE6B97}"/>
            </c:ext>
          </c:extLst>
        </c:ser>
        <c:ser>
          <c:idx val="8"/>
          <c:order val="8"/>
          <c:tx>
            <c:strRef>
              <c:f>'S100'!$A$337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'S100'!$H$337:$AL$337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A05-4567-AF2B-088274EE6B97}"/>
            </c:ext>
          </c:extLst>
        </c:ser>
        <c:ser>
          <c:idx val="9"/>
          <c:order val="9"/>
          <c:tx>
            <c:strRef>
              <c:f>'S100'!$A$338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'S100'!$H$338:$AL$338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A05-4567-AF2B-088274EE6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959503"/>
        <c:axId val="405956623"/>
      </c:line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intensity [gCO</a:t>
                </a:r>
                <a:r>
                  <a:rPr lang="de-DE" b="1" baseline="-25000"/>
                  <a:t>2</a:t>
                </a:r>
                <a:r>
                  <a:rPr lang="de-DE" b="1" baseline="0"/>
                  <a:t>/km]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0642361111111062E-3"/>
          <c:y val="2.3518518518518518E-2"/>
          <c:w val="0.98628125"/>
          <c:h val="0.121711111111111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'S100'!$A$367</c:f>
              <c:strCache>
                <c:ptCount val="1"/>
                <c:pt idx="0">
                  <c:v>Turnover 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'S100'!$C$362:$AL$362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'S100'!$C$367:$AL$367</c:f>
              <c:numCache>
                <c:formatCode>0.00%</c:formatCode>
                <c:ptCount val="36"/>
                <c:pt idx="0">
                  <c:v>0.10726815096769608</c:v>
                </c:pt>
                <c:pt idx="1">
                  <c:v>0.11046062019852462</c:v>
                </c:pt>
                <c:pt idx="2">
                  <c:v>0.11640095861925284</c:v>
                </c:pt>
                <c:pt idx="3">
                  <c:v>0.11930296535584237</c:v>
                </c:pt>
                <c:pt idx="4">
                  <c:v>0.11691812385700288</c:v>
                </c:pt>
                <c:pt idx="5">
                  <c:v>0.12365015536197299</c:v>
                </c:pt>
                <c:pt idx="6">
                  <c:v>0.14352560103132975</c:v>
                </c:pt>
                <c:pt idx="7">
                  <c:v>0.13423445347722562</c:v>
                </c:pt>
                <c:pt idx="8">
                  <c:v>0.12734022577383669</c:v>
                </c:pt>
                <c:pt idx="9">
                  <c:v>0.13652008221549963</c:v>
                </c:pt>
                <c:pt idx="10">
                  <c:v>0.1478889332375774</c:v>
                </c:pt>
                <c:pt idx="11">
                  <c:v>0.14765966858043642</c:v>
                </c:pt>
                <c:pt idx="12">
                  <c:v>0.14735550697644981</c:v>
                </c:pt>
                <c:pt idx="13">
                  <c:v>0.14676732562285363</c:v>
                </c:pt>
                <c:pt idx="14">
                  <c:v>0.1464545321108828</c:v>
                </c:pt>
                <c:pt idx="15">
                  <c:v>0.14614378820457091</c:v>
                </c:pt>
                <c:pt idx="16">
                  <c:v>0.14540928457856273</c:v>
                </c:pt>
                <c:pt idx="17">
                  <c:v>0.14484552214529434</c:v>
                </c:pt>
                <c:pt idx="18">
                  <c:v>0.14427145640818048</c:v>
                </c:pt>
                <c:pt idx="19">
                  <c:v>0.14358729482590116</c:v>
                </c:pt>
                <c:pt idx="20">
                  <c:v>0.14302395222172568</c:v>
                </c:pt>
                <c:pt idx="21">
                  <c:v>0.14241355548047058</c:v>
                </c:pt>
                <c:pt idx="22">
                  <c:v>0.14266890805550414</c:v>
                </c:pt>
                <c:pt idx="23">
                  <c:v>0.1420204848851887</c:v>
                </c:pt>
                <c:pt idx="24">
                  <c:v>0.14172239977416098</c:v>
                </c:pt>
                <c:pt idx="25">
                  <c:v>0.14193662066360765</c:v>
                </c:pt>
                <c:pt idx="26">
                  <c:v>0.14205691333254186</c:v>
                </c:pt>
                <c:pt idx="27">
                  <c:v>0.14198448049701776</c:v>
                </c:pt>
                <c:pt idx="28">
                  <c:v>0.14199765266141806</c:v>
                </c:pt>
                <c:pt idx="29">
                  <c:v>0.14176630347833638</c:v>
                </c:pt>
                <c:pt idx="30">
                  <c:v>0.14156099655869447</c:v>
                </c:pt>
                <c:pt idx="31">
                  <c:v>0.14153921673515882</c:v>
                </c:pt>
                <c:pt idx="32">
                  <c:v>0.14186210934150759</c:v>
                </c:pt>
                <c:pt idx="33">
                  <c:v>0.14179716513422438</c:v>
                </c:pt>
                <c:pt idx="34">
                  <c:v>0.14186474415360231</c:v>
                </c:pt>
                <c:pt idx="35">
                  <c:v>0.14192841593489422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30-458E-A585-CF5E9A416F14}"/>
            </c:ext>
          </c:extLst>
        </c:ser>
        <c:ser>
          <c:idx val="2"/>
          <c:order val="1"/>
          <c:tx>
            <c:strRef>
              <c:f>'S100'!$A$369</c:f>
              <c:strCache>
                <c:ptCount val="1"/>
                <c:pt idx="0">
                  <c:v>Renewal quota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'S100'!$C$362:$AL$362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'S100'!$C$369:$AL$369</c:f>
              <c:numCache>
                <c:formatCode>0%</c:formatCode>
                <c:ptCount val="36"/>
                <c:pt idx="0">
                  <c:v>6.4465044640478836E-2</c:v>
                </c:pt>
                <c:pt idx="1">
                  <c:v>6.6691755088561316E-2</c:v>
                </c:pt>
                <c:pt idx="2">
                  <c:v>6.7676380660488741E-2</c:v>
                </c:pt>
                <c:pt idx="3">
                  <c:v>6.6674319946573579E-2</c:v>
                </c:pt>
                <c:pt idx="4">
                  <c:v>6.8412712090666711E-2</c:v>
                </c:pt>
                <c:pt idx="5">
                  <c:v>5.6336988930605111E-2</c:v>
                </c:pt>
                <c:pt idx="6">
                  <c:v>5.2428642932599141E-2</c:v>
                </c:pt>
                <c:pt idx="7">
                  <c:v>5.4160595913132374E-2</c:v>
                </c:pt>
                <c:pt idx="8">
                  <c:v>6.2968735552154875E-2</c:v>
                </c:pt>
                <c:pt idx="9">
                  <c:v>6.9462640767139691E-2</c:v>
                </c:pt>
                <c:pt idx="10">
                  <c:v>7.0009330640762618E-2</c:v>
                </c:pt>
                <c:pt idx="11">
                  <c:v>7.0478570158137382E-2</c:v>
                </c:pt>
                <c:pt idx="12">
                  <c:v>7.0873806506306994E-2</c:v>
                </c:pt>
                <c:pt idx="13">
                  <c:v>7.1185404390288254E-2</c:v>
                </c:pt>
                <c:pt idx="14">
                  <c:v>7.1439876488534712E-2</c:v>
                </c:pt>
                <c:pt idx="15">
                  <c:v>7.1643906941344399E-2</c:v>
                </c:pt>
                <c:pt idx="16">
                  <c:v>7.1776848487006301E-2</c:v>
                </c:pt>
                <c:pt idx="17">
                  <c:v>7.1857931815088025E-2</c:v>
                </c:pt>
                <c:pt idx="18">
                  <c:v>7.1892838866068384E-2</c:v>
                </c:pt>
                <c:pt idx="19">
                  <c:v>7.1880369475526548E-2</c:v>
                </c:pt>
                <c:pt idx="20">
                  <c:v>7.1834065645953529E-2</c:v>
                </c:pt>
                <c:pt idx="21">
                  <c:v>7.1755265442703345E-2</c:v>
                </c:pt>
                <c:pt idx="22">
                  <c:v>7.1702453625119525E-2</c:v>
                </c:pt>
                <c:pt idx="23">
                  <c:v>7.161563706538801E-2</c:v>
                </c:pt>
                <c:pt idx="24">
                  <c:v>7.1521116384624814E-2</c:v>
                </c:pt>
                <c:pt idx="25">
                  <c:v>7.1451937302857829E-2</c:v>
                </c:pt>
                <c:pt idx="26">
                  <c:v>7.1398987072192416E-2</c:v>
                </c:pt>
                <c:pt idx="27">
                  <c:v>7.1348162146242441E-2</c:v>
                </c:pt>
                <c:pt idx="28">
                  <c:v>7.1304538187925079E-2</c:v>
                </c:pt>
                <c:pt idx="29">
                  <c:v>7.1251944931406297E-2</c:v>
                </c:pt>
                <c:pt idx="30">
                  <c:v>7.1193141646465813E-2</c:v>
                </c:pt>
                <c:pt idx="31">
                  <c:v>7.1140352734069504E-2</c:v>
                </c:pt>
                <c:pt idx="32">
                  <c:v>7.111428289330346E-2</c:v>
                </c:pt>
                <c:pt idx="33">
                  <c:v>7.1087424216368905E-2</c:v>
                </c:pt>
                <c:pt idx="34">
                  <c:v>7.106812374370268E-2</c:v>
                </c:pt>
                <c:pt idx="35">
                  <c:v>7.1055191662679776E-2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30-458E-A585-CF5E9A416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8812943"/>
        <c:axId val="808820623"/>
      </c:lineChart>
      <c:catAx>
        <c:axId val="808812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808820623"/>
        <c:crosses val="autoZero"/>
        <c:auto val="1"/>
        <c:lblAlgn val="ctr"/>
        <c:lblOffset val="100"/>
        <c:noMultiLvlLbl val="0"/>
      </c:catAx>
      <c:valAx>
        <c:axId val="808820623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Rate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80881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800" b="0" i="0" u="none" strike="noStrike" kern="1200" baseline="0">
          <a:solidFill>
            <a:schemeClr val="tx1"/>
          </a:solidFill>
          <a:latin typeface="Segoe UI Semilight" panose="020B0402040204020203" pitchFamily="34" charset="0"/>
          <a:ea typeface="+mn-ea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'S100'!$A$368</c:f>
              <c:strCache>
                <c:ptCount val="1"/>
                <c:pt idx="0">
                  <c:v>Average age fleet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'S100'!$C$362:$AL$362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'S100'!$C$368:$AL$368</c:f>
              <c:numCache>
                <c:formatCode>0.00</c:formatCode>
                <c:ptCount val="36"/>
                <c:pt idx="0">
                  <c:v>9.5483598628740189</c:v>
                </c:pt>
                <c:pt idx="1">
                  <c:v>9.6826293331991167</c:v>
                </c:pt>
                <c:pt idx="2">
                  <c:v>9.7938536850109301</c:v>
                </c:pt>
                <c:pt idx="3">
                  <c:v>9.8896229529276312</c:v>
                </c:pt>
                <c:pt idx="4">
                  <c:v>9.9728317169120189</c:v>
                </c:pt>
                <c:pt idx="5">
                  <c:v>10.183861575868136</c:v>
                </c:pt>
                <c:pt idx="6">
                  <c:v>10.319113322727134</c:v>
                </c:pt>
                <c:pt idx="7">
                  <c:v>10.416823441207312</c:v>
                </c:pt>
                <c:pt idx="8">
                  <c:v>10.412702808629625</c:v>
                </c:pt>
                <c:pt idx="9">
                  <c:v>10.348320714513749</c:v>
                </c:pt>
                <c:pt idx="10">
                  <c:v>10.288034066597008</c:v>
                </c:pt>
                <c:pt idx="11">
                  <c:v>10.225510523228655</c:v>
                </c:pt>
                <c:pt idx="12">
                  <c:v>10.16821479619002</c:v>
                </c:pt>
                <c:pt idx="13">
                  <c:v>10.121908261807247</c:v>
                </c:pt>
                <c:pt idx="14">
                  <c:v>10.077788987547743</c:v>
                </c:pt>
                <c:pt idx="15">
                  <c:v>10.033732738689169</c:v>
                </c:pt>
                <c:pt idx="16">
                  <c:v>9.998904941086268</c:v>
                </c:pt>
                <c:pt idx="17">
                  <c:v>9.971183971025015</c:v>
                </c:pt>
                <c:pt idx="18">
                  <c:v>9.94904153807569</c:v>
                </c:pt>
                <c:pt idx="19">
                  <c:v>9.9335465398729603</c:v>
                </c:pt>
                <c:pt idx="20">
                  <c:v>9.9264074230027877</c:v>
                </c:pt>
                <c:pt idx="21">
                  <c:v>9.9285072990967365</c:v>
                </c:pt>
                <c:pt idx="22">
                  <c:v>9.9270230402861479</c:v>
                </c:pt>
                <c:pt idx="23">
                  <c:v>9.9380817790282734</c:v>
                </c:pt>
                <c:pt idx="24">
                  <c:v>9.9561915215998553</c:v>
                </c:pt>
                <c:pt idx="25">
                  <c:v>9.9722802019594834</c:v>
                </c:pt>
                <c:pt idx="26">
                  <c:v>9.9896737054157079</c:v>
                </c:pt>
                <c:pt idx="27">
                  <c:v>10.012128753564776</c:v>
                </c:pt>
                <c:pt idx="28">
                  <c:v>10.035410633888491</c:v>
                </c:pt>
                <c:pt idx="29">
                  <c:v>10.062587338452868</c:v>
                </c:pt>
                <c:pt idx="30">
                  <c:v>10.093877781100778</c:v>
                </c:pt>
                <c:pt idx="31">
                  <c:v>10.125811647273505</c:v>
                </c:pt>
                <c:pt idx="32">
                  <c:v>10.151337973494444</c:v>
                </c:pt>
                <c:pt idx="33">
                  <c:v>10.178958402891954</c:v>
                </c:pt>
                <c:pt idx="34">
                  <c:v>10.205474592168322</c:v>
                </c:pt>
                <c:pt idx="35">
                  <c:v>10.230645883872302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02-458D-BC03-00F3DAED529F}"/>
            </c:ext>
          </c:extLst>
        </c:ser>
        <c:ser>
          <c:idx val="3"/>
          <c:order val="1"/>
          <c:tx>
            <c:strRef>
              <c:f>'S100'!$A$370</c:f>
              <c:strCache>
                <c:ptCount val="1"/>
                <c:pt idx="0">
                  <c:v>Half-time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'S100'!$C$362:$AL$362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'S100'!$C$370:$AL$370</c:f>
              <c:numCache>
                <c:formatCode>0.0</c:formatCode>
                <c:ptCount val="36"/>
                <c:pt idx="0">
                  <c:v>6.4618171778563358</c:v>
                </c:pt>
                <c:pt idx="1">
                  <c:v>6.2750614591353102</c:v>
                </c:pt>
                <c:pt idx="2">
                  <c:v>5.9548236439119666</c:v>
                </c:pt>
                <c:pt idx="3">
                  <c:v>5.809974450278836</c:v>
                </c:pt>
                <c:pt idx="4">
                  <c:v>5.9284836062516817</c:v>
                </c:pt>
                <c:pt idx="5">
                  <c:v>5.6057121685842519</c:v>
                </c:pt>
                <c:pt idx="6">
                  <c:v>4.8294323492060514</c:v>
                </c:pt>
                <c:pt idx="7">
                  <c:v>5.1637054616350451</c:v>
                </c:pt>
                <c:pt idx="8">
                  <c:v>5.4432696058746837</c:v>
                </c:pt>
                <c:pt idx="9">
                  <c:v>5.0772543446450529</c:v>
                </c:pt>
                <c:pt idx="10">
                  <c:v>4.6869442181074712</c:v>
                </c:pt>
                <c:pt idx="11">
                  <c:v>4.6942214297491729</c:v>
                </c:pt>
                <c:pt idx="12">
                  <c:v>4.7039109347350232</c:v>
                </c:pt>
                <c:pt idx="13">
                  <c:v>4.7227622198493817</c:v>
                </c:pt>
                <c:pt idx="14">
                  <c:v>4.7328489639033755</c:v>
                </c:pt>
                <c:pt idx="15">
                  <c:v>4.7429123678502396</c:v>
                </c:pt>
                <c:pt idx="16">
                  <c:v>4.7668701662956536</c:v>
                </c:pt>
                <c:pt idx="17">
                  <c:v>4.7854236036696411</c:v>
                </c:pt>
                <c:pt idx="18">
                  <c:v>4.8044651230168247</c:v>
                </c:pt>
                <c:pt idx="19">
                  <c:v>4.8273573326970372</c:v>
                </c:pt>
                <c:pt idx="20">
                  <c:v>4.8463713230730772</c:v>
                </c:pt>
                <c:pt idx="21">
                  <c:v>4.8671432871781493</c:v>
                </c:pt>
                <c:pt idx="22">
                  <c:v>4.8584319457346812</c:v>
                </c:pt>
                <c:pt idx="23">
                  <c:v>4.8806140967642442</c:v>
                </c:pt>
                <c:pt idx="24">
                  <c:v>4.8908795057414824</c:v>
                </c:pt>
                <c:pt idx="25">
                  <c:v>4.8834978409322325</c:v>
                </c:pt>
                <c:pt idx="26">
                  <c:v>4.879362533644195</c:v>
                </c:pt>
                <c:pt idx="27">
                  <c:v>4.8818517216359023</c:v>
                </c:pt>
                <c:pt idx="28">
                  <c:v>4.8813988651819393</c:v>
                </c:pt>
                <c:pt idx="29">
                  <c:v>4.8893648458984238</c:v>
                </c:pt>
                <c:pt idx="30">
                  <c:v>4.8964559264920853</c:v>
                </c:pt>
                <c:pt idx="31">
                  <c:v>4.8972093851340723</c:v>
                </c:pt>
                <c:pt idx="32">
                  <c:v>4.8860628379021049</c:v>
                </c:pt>
                <c:pt idx="33">
                  <c:v>4.888300692780537</c:v>
                </c:pt>
                <c:pt idx="34">
                  <c:v>4.885972090496626</c:v>
                </c:pt>
                <c:pt idx="35">
                  <c:v>4.8837801506775609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02-458D-BC03-00F3DAED529F}"/>
            </c:ext>
          </c:extLst>
        </c:ser>
        <c:ser>
          <c:idx val="6"/>
          <c:order val="2"/>
          <c:tx>
            <c:strRef>
              <c:f>'S100'!$A$373</c:f>
              <c:strCache>
                <c:ptCount val="1"/>
                <c:pt idx="0">
                  <c:v>Renewal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'S100'!$C$362:$AL$362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'S100'!$C$373:$AL$373</c:f>
              <c:numCache>
                <c:formatCode>0.00</c:formatCode>
                <c:ptCount val="36"/>
                <c:pt idx="0">
                  <c:v>9.3224315976244529</c:v>
                </c:pt>
                <c:pt idx="1">
                  <c:v>9.0530000483679753</c:v>
                </c:pt>
                <c:pt idx="2">
                  <c:v>8.5909945404401409</c:v>
                </c:pt>
                <c:pt idx="3">
                  <c:v>8.3820213271088591</c:v>
                </c:pt>
                <c:pt idx="4">
                  <c:v>8.5529938987308203</c:v>
                </c:pt>
                <c:pt idx="5">
                  <c:v>8.087333146267417</c:v>
                </c:pt>
                <c:pt idx="6">
                  <c:v>6.9673981005083068</c:v>
                </c:pt>
                <c:pt idx="7">
                  <c:v>7.449652262112135</c:v>
                </c:pt>
                <c:pt idx="8">
                  <c:v>7.8529780666170286</c:v>
                </c:pt>
                <c:pt idx="9">
                  <c:v>7.3249296643513615</c:v>
                </c:pt>
                <c:pt idx="10">
                  <c:v>6.7618311803868494</c:v>
                </c:pt>
                <c:pt idx="11">
                  <c:v>6.7723299775338317</c:v>
                </c:pt>
                <c:pt idx="12">
                  <c:v>6.7863089783255868</c:v>
                </c:pt>
                <c:pt idx="13">
                  <c:v>6.8135056338744562</c:v>
                </c:pt>
                <c:pt idx="14">
                  <c:v>6.8280577294998688</c:v>
                </c:pt>
                <c:pt idx="15">
                  <c:v>6.842576152468471</c:v>
                </c:pt>
                <c:pt idx="16">
                  <c:v>6.8771399494762875</c:v>
                </c:pt>
                <c:pt idx="17">
                  <c:v>6.9039069015671846</c:v>
                </c:pt>
                <c:pt idx="18">
                  <c:v>6.9313780071003563</c:v>
                </c:pt>
                <c:pt idx="19">
                  <c:v>6.9644044844809896</c:v>
                </c:pt>
                <c:pt idx="20">
                  <c:v>6.9918358741040132</c:v>
                </c:pt>
                <c:pt idx="21">
                  <c:v>7.0218034837079237</c:v>
                </c:pt>
                <c:pt idx="22">
                  <c:v>7.0092356746079423</c:v>
                </c:pt>
                <c:pt idx="23">
                  <c:v>7.041237753894543</c:v>
                </c:pt>
                <c:pt idx="24">
                  <c:v>7.0560476085187016</c:v>
                </c:pt>
                <c:pt idx="25">
                  <c:v>7.0453981173048916</c:v>
                </c:pt>
                <c:pt idx="26">
                  <c:v>7.0394321299878886</c:v>
                </c:pt>
                <c:pt idx="27">
                  <c:v>7.0430232691593639</c:v>
                </c:pt>
                <c:pt idx="28">
                  <c:v>7.0423699353989972</c:v>
                </c:pt>
                <c:pt idx="29">
                  <c:v>7.0538624162744865</c:v>
                </c:pt>
                <c:pt idx="30">
                  <c:v>7.0640926830815065</c:v>
                </c:pt>
                <c:pt idx="31">
                  <c:v>7.0651796941278153</c:v>
                </c:pt>
                <c:pt idx="32">
                  <c:v>7.0490986257132224</c:v>
                </c:pt>
                <c:pt idx="33">
                  <c:v>7.0523271678485653</c:v>
                </c:pt>
                <c:pt idx="34">
                  <c:v>7.0489677048813641</c:v>
                </c:pt>
                <c:pt idx="35">
                  <c:v>7.0458054041744722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02-458D-BC03-00F3DAED5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8812943"/>
        <c:axId val="808820623"/>
      </c:lineChart>
      <c:catAx>
        <c:axId val="808812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808820623"/>
        <c:crosses val="autoZero"/>
        <c:auto val="1"/>
        <c:lblAlgn val="ctr"/>
        <c:lblOffset val="100"/>
        <c:noMultiLvlLbl val="0"/>
      </c:catAx>
      <c:valAx>
        <c:axId val="80882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80881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'S100'!$A$375</c:f>
              <c:strCache>
                <c:ptCount val="1"/>
                <c:pt idx="0">
                  <c:v>Inertia (Self-induction)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'S100'!$C$362:$AL$362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'S100'!$C$375:$AL$375</c:f>
              <c:numCache>
                <c:formatCode>0.0</c:formatCode>
                <c:ptCount val="36"/>
                <c:pt idx="0">
                  <c:v>8.2982628942632264</c:v>
                </c:pt>
                <c:pt idx="1">
                  <c:v>7.9355741135836544</c:v>
                </c:pt>
                <c:pt idx="2">
                  <c:v>7.2283720457162781</c:v>
                </c:pt>
                <c:pt idx="3">
                  <c:v>6.948279136336259</c:v>
                </c:pt>
                <c:pt idx="4">
                  <c:v>7.2954958576089712</c:v>
                </c:pt>
                <c:pt idx="5">
                  <c:v>6.6607503272774977</c:v>
                </c:pt>
                <c:pt idx="6">
                  <c:v>5.009376030970583</c:v>
                </c:pt>
                <c:pt idx="7">
                  <c:v>5.7810577167492063</c:v>
                </c:pt>
                <c:pt idx="8">
                  <c:v>6.4214372381904932</c:v>
                </c:pt>
                <c:pt idx="9">
                  <c:v>5.5523495260067683</c:v>
                </c:pt>
                <c:pt idx="10">
                  <c:v>4.7039320666843256</c:v>
                </c:pt>
                <c:pt idx="11">
                  <c:v>4.6898745011286147</c:v>
                </c:pt>
                <c:pt idx="12">
                  <c:v>4.6828685795879794</c:v>
                </c:pt>
                <c:pt idx="13">
                  <c:v>4.6989804218824851</c:v>
                </c:pt>
                <c:pt idx="14">
                  <c:v>4.6985043071658374</c:v>
                </c:pt>
                <c:pt idx="15">
                  <c:v>4.6978787946766332</c:v>
                </c:pt>
                <c:pt idx="16">
                  <c:v>4.7289874797649532</c:v>
                </c:pt>
                <c:pt idx="17">
                  <c:v>4.7526581985256167</c:v>
                </c:pt>
                <c:pt idx="18">
                  <c:v>4.7799176237355532</c:v>
                </c:pt>
                <c:pt idx="19">
                  <c:v>4.8180611072152137</c:v>
                </c:pt>
                <c:pt idx="20">
                  <c:v>4.8526005919294306</c:v>
                </c:pt>
                <c:pt idx="21">
                  <c:v>4.8953224224766512</c:v>
                </c:pt>
                <c:pt idx="22">
                  <c:v>4.8770853429086891</c:v>
                </c:pt>
                <c:pt idx="23">
                  <c:v>4.9272044578889584</c:v>
                </c:pt>
                <c:pt idx="24">
                  <c:v>4.9569695043187627</c:v>
                </c:pt>
                <c:pt idx="25">
                  <c:v>4.9500040110604395</c:v>
                </c:pt>
                <c:pt idx="26">
                  <c:v>4.9502434200708123</c:v>
                </c:pt>
                <c:pt idx="27">
                  <c:v>4.9664340453502849</c:v>
                </c:pt>
                <c:pt idx="28">
                  <c:v>4.9770593254801154</c:v>
                </c:pt>
                <c:pt idx="29">
                  <c:v>5.0068390651124535</c:v>
                </c:pt>
                <c:pt idx="30">
                  <c:v>5.0369868756772043</c:v>
                </c:pt>
                <c:pt idx="31">
                  <c:v>5.0544775142244198</c:v>
                </c:pt>
                <c:pt idx="32">
                  <c:v>5.0441786668945978</c:v>
                </c:pt>
                <c:pt idx="33">
                  <c:v>5.0625373798667814</c:v>
                </c:pt>
                <c:pt idx="34">
                  <c:v>5.0708906742391013</c:v>
                </c:pt>
                <c:pt idx="35">
                  <c:v>5.0788377776194551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AC-431F-BBF4-8FE28ACE6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8812943"/>
        <c:axId val="808820623"/>
      </c:lineChart>
      <c:catAx>
        <c:axId val="80881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808820623"/>
        <c:crosses val="autoZero"/>
        <c:auto val="1"/>
        <c:lblAlgn val="ctr"/>
        <c:lblOffset val="100"/>
        <c:noMultiLvlLbl val="0"/>
      </c:catAx>
      <c:valAx>
        <c:axId val="80882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80881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'S100'!$A$384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'S100'!$B$384:$AL$384</c:f>
              <c:numCache>
                <c:formatCode>0%</c:formatCode>
                <c:ptCount val="37"/>
                <c:pt idx="0">
                  <c:v>4.7382297660384314E-2</c:v>
                </c:pt>
                <c:pt idx="1">
                  <c:v>5.0032437698673146E-2</c:v>
                </c:pt>
                <c:pt idx="2">
                  <c:v>5.4589149938324366E-2</c:v>
                </c:pt>
                <c:pt idx="3">
                  <c:v>6.156191441230352E-2</c:v>
                </c:pt>
                <c:pt idx="4">
                  <c:v>6.4376971637043118E-2</c:v>
                </c:pt>
                <c:pt idx="5">
                  <c:v>6.2132969412051861E-2</c:v>
                </c:pt>
                <c:pt idx="6">
                  <c:v>4.101012182563845E-2</c:v>
                </c:pt>
                <c:pt idx="7">
                  <c:v>3.1340136517345629E-2</c:v>
                </c:pt>
                <c:pt idx="8">
                  <c:v>2.9107330714850419E-2</c:v>
                </c:pt>
                <c:pt idx="9">
                  <c:v>3.6991701454978196E-2</c:v>
                </c:pt>
                <c:pt idx="10">
                  <c:v>4.312783689454313E-2</c:v>
                </c:pt>
                <c:pt idx="11">
                  <c:v>4.141934494244507E-2</c:v>
                </c:pt>
                <c:pt idx="12">
                  <c:v>4.0838825310354702E-2</c:v>
                </c:pt>
                <c:pt idx="13">
                  <c:v>4.1530601752651865E-2</c:v>
                </c:pt>
                <c:pt idx="14">
                  <c:v>3.7825414529424485E-2</c:v>
                </c:pt>
                <c:pt idx="15">
                  <c:v>3.2200001895558168E-2</c:v>
                </c:pt>
                <c:pt idx="16">
                  <c:v>2.5909533329862393E-2</c:v>
                </c:pt>
                <c:pt idx="17">
                  <c:v>1.8699392490325286E-2</c:v>
                </c:pt>
                <c:pt idx="18">
                  <c:v>1.0234433838835511E-2</c:v>
                </c:pt>
                <c:pt idx="19">
                  <c:v>2.2657354950985798E-3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BA-4743-8CFF-53C97967F2EF}"/>
            </c:ext>
          </c:extLst>
        </c:ser>
        <c:ser>
          <c:idx val="0"/>
          <c:order val="1"/>
          <c:tx>
            <c:strRef>
              <c:f>'S100'!$A$385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'S100'!$B$385:$AL$385</c:f>
              <c:numCache>
                <c:formatCode>0%</c:formatCode>
                <c:ptCount val="37"/>
                <c:pt idx="0">
                  <c:v>9.3858865740588771E-2</c:v>
                </c:pt>
                <c:pt idx="1">
                  <c:v>9.4469668887241842E-2</c:v>
                </c:pt>
                <c:pt idx="2">
                  <c:v>9.0447146726371316E-2</c:v>
                </c:pt>
                <c:pt idx="3">
                  <c:v>7.6851197543456137E-2</c:v>
                </c:pt>
                <c:pt idx="4">
                  <c:v>6.5312507238493162E-2</c:v>
                </c:pt>
                <c:pt idx="5">
                  <c:v>6.9050335700599721E-2</c:v>
                </c:pt>
                <c:pt idx="6">
                  <c:v>5.0187906844313741E-2</c:v>
                </c:pt>
                <c:pt idx="7">
                  <c:v>3.3752907749962292E-2</c:v>
                </c:pt>
                <c:pt idx="8">
                  <c:v>3.1594616671923904E-2</c:v>
                </c:pt>
                <c:pt idx="9">
                  <c:v>3.6287288117328412E-2</c:v>
                </c:pt>
                <c:pt idx="10">
                  <c:v>3.6329597702806152E-2</c:v>
                </c:pt>
                <c:pt idx="11">
                  <c:v>3.8042220183167386E-2</c:v>
                </c:pt>
                <c:pt idx="12">
                  <c:v>3.2178353891545525E-2</c:v>
                </c:pt>
                <c:pt idx="13">
                  <c:v>2.8565240439700761E-2</c:v>
                </c:pt>
                <c:pt idx="14">
                  <c:v>2.455198196651508E-2</c:v>
                </c:pt>
                <c:pt idx="15">
                  <c:v>2.3216037168786261E-2</c:v>
                </c:pt>
                <c:pt idx="16">
                  <c:v>1.8095689147532124E-2</c:v>
                </c:pt>
                <c:pt idx="17">
                  <c:v>1.5892188348317397E-2</c:v>
                </c:pt>
                <c:pt idx="18">
                  <c:v>8.8200540841291662E-3</c:v>
                </c:pt>
                <c:pt idx="19">
                  <c:v>4.9334736260754058E-3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BA-4743-8CFF-53C97967F2EF}"/>
            </c:ext>
          </c:extLst>
        </c:ser>
        <c:ser>
          <c:idx val="2"/>
          <c:order val="2"/>
          <c:tx>
            <c:strRef>
              <c:f>'S100'!$A$386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'S100'!$B$386:$AL$386</c:f>
              <c:numCache>
                <c:formatCode>0%</c:formatCode>
                <c:ptCount val="37"/>
                <c:pt idx="0">
                  <c:v>0.41687777074097532</c:v>
                </c:pt>
                <c:pt idx="1">
                  <c:v>0.31648498157007293</c:v>
                </c:pt>
                <c:pt idx="2">
                  <c:v>0.29151725354182589</c:v>
                </c:pt>
                <c:pt idx="3">
                  <c:v>0.39865579918679567</c:v>
                </c:pt>
                <c:pt idx="4">
                  <c:v>0.37749323715058614</c:v>
                </c:pt>
                <c:pt idx="5">
                  <c:v>0.42754562023759857</c:v>
                </c:pt>
                <c:pt idx="6">
                  <c:v>0.60256372924896706</c:v>
                </c:pt>
                <c:pt idx="7">
                  <c:v>0.52900183316774185</c:v>
                </c:pt>
                <c:pt idx="8">
                  <c:v>0.41767910557680532</c:v>
                </c:pt>
                <c:pt idx="9">
                  <c:v>0.3324910363234243</c:v>
                </c:pt>
                <c:pt idx="10">
                  <c:v>0.28804590000792246</c:v>
                </c:pt>
                <c:pt idx="11">
                  <c:v>0.24531727680931828</c:v>
                </c:pt>
                <c:pt idx="12">
                  <c:v>0.22255603570477409</c:v>
                </c:pt>
                <c:pt idx="13">
                  <c:v>0.22647142844783977</c:v>
                </c:pt>
                <c:pt idx="14">
                  <c:v>0.22542985529537563</c:v>
                </c:pt>
                <c:pt idx="15">
                  <c:v>0.23174816392466802</c:v>
                </c:pt>
                <c:pt idx="16">
                  <c:v>0.2244008487730797</c:v>
                </c:pt>
                <c:pt idx="17">
                  <c:v>0.21832070095098408</c:v>
                </c:pt>
                <c:pt idx="18">
                  <c:v>0.20703263829510921</c:v>
                </c:pt>
                <c:pt idx="19">
                  <c:v>0.18770364882611656</c:v>
                </c:pt>
                <c:pt idx="20">
                  <c:v>0.16698445784319255</c:v>
                </c:pt>
                <c:pt idx="21">
                  <c:v>0.15010814701736305</c:v>
                </c:pt>
                <c:pt idx="22">
                  <c:v>0.13479800631695185</c:v>
                </c:pt>
                <c:pt idx="23">
                  <c:v>0.12290928434341815</c:v>
                </c:pt>
                <c:pt idx="24">
                  <c:v>0.11348714022618384</c:v>
                </c:pt>
                <c:pt idx="25">
                  <c:v>0.10590200080105218</c:v>
                </c:pt>
                <c:pt idx="26">
                  <c:v>9.9740695163354223E-2</c:v>
                </c:pt>
                <c:pt idx="27">
                  <c:v>9.4705140364638896E-2</c:v>
                </c:pt>
                <c:pt idx="28">
                  <c:v>9.0579048841839385E-2</c:v>
                </c:pt>
                <c:pt idx="29">
                  <c:v>8.7198274141567958E-2</c:v>
                </c:pt>
                <c:pt idx="30">
                  <c:v>8.4434143244561805E-2</c:v>
                </c:pt>
                <c:pt idx="31">
                  <c:v>8.2182611211063045E-2</c:v>
                </c:pt>
                <c:pt idx="32">
                  <c:v>8.0354060404998803E-2</c:v>
                </c:pt>
                <c:pt idx="33">
                  <c:v>7.8871903804285867E-2</c:v>
                </c:pt>
                <c:pt idx="34">
                  <c:v>7.7673129291355711E-2</c:v>
                </c:pt>
                <c:pt idx="35">
                  <c:v>7.6703959996557422E-2</c:v>
                </c:pt>
                <c:pt idx="36">
                  <c:v>7.5919617183561355E-2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BA-4743-8CFF-53C97967F2EF}"/>
            </c:ext>
          </c:extLst>
        </c:ser>
        <c:ser>
          <c:idx val="3"/>
          <c:order val="3"/>
          <c:tx>
            <c:strRef>
              <c:f>'S100'!$A$387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'S100'!$B$387:$AL$387</c:f>
              <c:numCache>
                <c:formatCode>0%</c:formatCode>
                <c:ptCount val="37"/>
                <c:pt idx="0">
                  <c:v>0.19681407220616273</c:v>
                </c:pt>
                <c:pt idx="1">
                  <c:v>0.13858137463416409</c:v>
                </c:pt>
                <c:pt idx="2">
                  <c:v>0.21843885271340852</c:v>
                </c:pt>
                <c:pt idx="3">
                  <c:v>0.27157269703384007</c:v>
                </c:pt>
                <c:pt idx="4">
                  <c:v>0.28888310752666652</c:v>
                </c:pt>
                <c:pt idx="5">
                  <c:v>0.3101670639018721</c:v>
                </c:pt>
                <c:pt idx="6">
                  <c:v>0.36836636931524586</c:v>
                </c:pt>
                <c:pt idx="7">
                  <c:v>0.3279436611827739</c:v>
                </c:pt>
                <c:pt idx="8">
                  <c:v>0.26905448468907139</c:v>
                </c:pt>
                <c:pt idx="9">
                  <c:v>0.31110741523589719</c:v>
                </c:pt>
                <c:pt idx="10">
                  <c:v>0.23378225182638593</c:v>
                </c:pt>
                <c:pt idx="11">
                  <c:v>0.17117976806252547</c:v>
                </c:pt>
                <c:pt idx="12">
                  <c:v>0.13939946726935185</c:v>
                </c:pt>
                <c:pt idx="13">
                  <c:v>0.11567069322728139</c:v>
                </c:pt>
                <c:pt idx="14">
                  <c:v>7.7263522078231964E-2</c:v>
                </c:pt>
                <c:pt idx="15">
                  <c:v>4.3809999615965815E-2</c:v>
                </c:pt>
                <c:pt idx="16">
                  <c:v>3.309629818901913E-2</c:v>
                </c:pt>
                <c:pt idx="17">
                  <c:v>1.1409404446702043E-2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BA-4743-8CFF-53C97967F2EF}"/>
            </c:ext>
          </c:extLst>
        </c:ser>
        <c:ser>
          <c:idx val="4"/>
          <c:order val="4"/>
          <c:tx>
            <c:strRef>
              <c:f>'S100'!$A$388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'S100'!$B$388:$AL$388</c:f>
              <c:numCache>
                <c:formatCode>0%</c:formatCode>
                <c:ptCount val="37"/>
                <c:pt idx="0">
                  <c:v>3.7999466961887773E-2</c:v>
                </c:pt>
                <c:pt idx="1">
                  <c:v>6.3469124356946793E-2</c:v>
                </c:pt>
                <c:pt idx="2">
                  <c:v>7.911169189875486E-2</c:v>
                </c:pt>
                <c:pt idx="3">
                  <c:v>0.1410176760040685</c:v>
                </c:pt>
                <c:pt idx="4">
                  <c:v>0.1122255798595129</c:v>
                </c:pt>
                <c:pt idx="5">
                  <c:v>9.9098693485436429E-2</c:v>
                </c:pt>
                <c:pt idx="6">
                  <c:v>0.31456911627599066</c:v>
                </c:pt>
                <c:pt idx="7">
                  <c:v>0.35388402578945627</c:v>
                </c:pt>
                <c:pt idx="8">
                  <c:v>0.29548708565744131</c:v>
                </c:pt>
                <c:pt idx="9">
                  <c:v>0.12975381161382021</c:v>
                </c:pt>
                <c:pt idx="10">
                  <c:v>0.13314290160448344</c:v>
                </c:pt>
                <c:pt idx="11">
                  <c:v>0.15480320224687627</c:v>
                </c:pt>
                <c:pt idx="12">
                  <c:v>0.16643703269433091</c:v>
                </c:pt>
                <c:pt idx="13">
                  <c:v>0.18297279468127348</c:v>
                </c:pt>
                <c:pt idx="14">
                  <c:v>0.16947511314331645</c:v>
                </c:pt>
                <c:pt idx="15">
                  <c:v>0.15850403079420716</c:v>
                </c:pt>
                <c:pt idx="16">
                  <c:v>0.11645026715398284</c:v>
                </c:pt>
                <c:pt idx="17">
                  <c:v>6.6150500815160315E-2</c:v>
                </c:pt>
                <c:pt idx="18">
                  <c:v>2.8808020113299485E-2</c:v>
                </c:pt>
                <c:pt idx="19">
                  <c:v>1.9778529606848536E-2</c:v>
                </c:pt>
                <c:pt idx="20">
                  <c:v>1.0333812243660532E-2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BA-4743-8CFF-53C97967F2EF}"/>
            </c:ext>
          </c:extLst>
        </c:ser>
        <c:ser>
          <c:idx val="5"/>
          <c:order val="5"/>
          <c:tx>
            <c:strRef>
              <c:f>'S100'!$A$389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'S100'!$B$389:$AL$389</c:f>
              <c:numCache>
                <c:formatCode>0%</c:formatCode>
                <c:ptCount val="37"/>
                <c:pt idx="0">
                  <c:v>0.32868916797488223</c:v>
                </c:pt>
                <c:pt idx="1">
                  <c:v>0.52294736842105261</c:v>
                </c:pt>
                <c:pt idx="2">
                  <c:v>0.13741088955470607</c:v>
                </c:pt>
                <c:pt idx="3">
                  <c:v>0.10265092879256967</c:v>
                </c:pt>
                <c:pt idx="4">
                  <c:v>0.62910664000326488</c:v>
                </c:pt>
                <c:pt idx="5">
                  <c:v>0.73679319115632946</c:v>
                </c:pt>
                <c:pt idx="6">
                  <c:v>0.5538553655778059</c:v>
                </c:pt>
                <c:pt idx="7">
                  <c:v>0.42840789695562503</c:v>
                </c:pt>
                <c:pt idx="8">
                  <c:v>0.31525532539731321</c:v>
                </c:pt>
                <c:pt idx="9">
                  <c:v>0.32709521085681598</c:v>
                </c:pt>
                <c:pt idx="10">
                  <c:v>0.25945329937618039</c:v>
                </c:pt>
                <c:pt idx="11">
                  <c:v>0.25508849956919544</c:v>
                </c:pt>
                <c:pt idx="12">
                  <c:v>0.20759823875888003</c:v>
                </c:pt>
                <c:pt idx="13">
                  <c:v>4.5279915518088965E-2</c:v>
                </c:pt>
                <c:pt idx="14">
                  <c:v>2.2855533760157164E-2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FBA-4743-8CFF-53C97967F2EF}"/>
            </c:ext>
          </c:extLst>
        </c:ser>
        <c:ser>
          <c:idx val="6"/>
          <c:order val="6"/>
          <c:tx>
            <c:strRef>
              <c:f>'S100'!$A$390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'S100'!$B$390:$AL$390</c:f>
              <c:numCache>
                <c:formatCode>0%</c:formatCode>
                <c:ptCount val="37"/>
                <c:pt idx="0">
                  <c:v>0.71025641025641029</c:v>
                </c:pt>
                <c:pt idx="1">
                  <c:v>0.4312617702448211</c:v>
                </c:pt>
                <c:pt idx="2">
                  <c:v>0.62727272727272732</c:v>
                </c:pt>
                <c:pt idx="3">
                  <c:v>0.57499999999999996</c:v>
                </c:pt>
                <c:pt idx="4">
                  <c:v>0.28784530386740331</c:v>
                </c:pt>
                <c:pt idx="5">
                  <c:v>0.81935411527248259</c:v>
                </c:pt>
                <c:pt idx="6">
                  <c:v>0.72193928834684717</c:v>
                </c:pt>
                <c:pt idx="7">
                  <c:v>0.43064970379722251</c:v>
                </c:pt>
                <c:pt idx="8">
                  <c:v>0.24264161771146384</c:v>
                </c:pt>
                <c:pt idx="9">
                  <c:v>0.16645309931529012</c:v>
                </c:pt>
                <c:pt idx="10">
                  <c:v>0.55313807829181494</c:v>
                </c:pt>
                <c:pt idx="11">
                  <c:v>0.27304664031620551</c:v>
                </c:pt>
                <c:pt idx="12">
                  <c:v>0.29656708918724678</c:v>
                </c:pt>
                <c:pt idx="13">
                  <c:v>0.28892683040174733</c:v>
                </c:pt>
                <c:pt idx="14">
                  <c:v>0.27012403351355302</c:v>
                </c:pt>
                <c:pt idx="15">
                  <c:v>9.9991669065696981E-2</c:v>
                </c:pt>
                <c:pt idx="16">
                  <c:v>9.360316523540535E-2</c:v>
                </c:pt>
                <c:pt idx="17">
                  <c:v>8.808742333244074E-2</c:v>
                </c:pt>
                <c:pt idx="18">
                  <c:v>8.3384704934060971E-2</c:v>
                </c:pt>
                <c:pt idx="19">
                  <c:v>4.1538702060876224E-2</c:v>
                </c:pt>
                <c:pt idx="20">
                  <c:v>4.1555971446140684E-2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FBA-4743-8CFF-53C97967F2EF}"/>
            </c:ext>
          </c:extLst>
        </c:ser>
        <c:ser>
          <c:idx val="7"/>
          <c:order val="7"/>
          <c:tx>
            <c:strRef>
              <c:f>'S100'!$A$391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'S100'!$B$391:$AL$391</c:f>
              <c:numCache>
                <c:formatCode>0%</c:formatCode>
                <c:ptCount val="37"/>
                <c:pt idx="0">
                  <c:v>0.10857407473372992</c:v>
                </c:pt>
                <c:pt idx="1">
                  <c:v>8.2311226889540137E-2</c:v>
                </c:pt>
                <c:pt idx="2">
                  <c:v>4.8741316202285799E-2</c:v>
                </c:pt>
                <c:pt idx="3">
                  <c:v>7.5523067168910607E-2</c:v>
                </c:pt>
                <c:pt idx="4">
                  <c:v>0.238221733687521</c:v>
                </c:pt>
                <c:pt idx="5">
                  <c:v>6.3416696477934242E-3</c:v>
                </c:pt>
                <c:pt idx="6">
                  <c:v>2.0190065095554706E-3</c:v>
                </c:pt>
                <c:pt idx="7">
                  <c:v>8.2187686790197254E-4</c:v>
                </c:pt>
                <c:pt idx="8">
                  <c:v>2.406449284081338E-4</c:v>
                </c:pt>
                <c:pt idx="9">
                  <c:v>5.4629286567041288E-2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FBA-4743-8CFF-53C97967F2EF}"/>
            </c:ext>
          </c:extLst>
        </c:ser>
        <c:ser>
          <c:idx val="8"/>
          <c:order val="8"/>
          <c:tx>
            <c:strRef>
              <c:f>'S100'!$A$392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'S100'!$B$392:$AL$392</c:f>
              <c:numCache>
                <c:formatCode>0%</c:formatCode>
                <c:ptCount val="37"/>
                <c:pt idx="0">
                  <c:v>1.4415989195612542E-2</c:v>
                </c:pt>
                <c:pt idx="1">
                  <c:v>1.1185550400266212E-2</c:v>
                </c:pt>
                <c:pt idx="2">
                  <c:v>7.859736682050731E-3</c:v>
                </c:pt>
                <c:pt idx="3">
                  <c:v>1.2152930518336397E-2</c:v>
                </c:pt>
                <c:pt idx="4">
                  <c:v>1.4169994353272443E-2</c:v>
                </c:pt>
                <c:pt idx="5">
                  <c:v>2.1099094289358238E-2</c:v>
                </c:pt>
                <c:pt idx="6">
                  <c:v>1.9263709758950882E-2</c:v>
                </c:pt>
                <c:pt idx="7">
                  <c:v>3.3063608084123744E-2</c:v>
                </c:pt>
                <c:pt idx="8">
                  <c:v>5.3462327038193265E-2</c:v>
                </c:pt>
                <c:pt idx="9">
                  <c:v>4.9853230780663622E-2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FBA-4743-8CFF-53C97967F2EF}"/>
            </c:ext>
          </c:extLst>
        </c:ser>
        <c:ser>
          <c:idx val="9"/>
          <c:order val="9"/>
          <c:tx>
            <c:strRef>
              <c:f>'S100'!$A$393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'S100'!$B$393:$AL$393</c:f>
              <c:numCache>
                <c:formatCode>0%</c:formatCode>
                <c:ptCount val="37"/>
                <c:pt idx="0">
                  <c:v>5.7971014492753624E-2</c:v>
                </c:pt>
                <c:pt idx="1">
                  <c:v>0.36734693877551022</c:v>
                </c:pt>
                <c:pt idx="2">
                  <c:v>0.22748815165876776</c:v>
                </c:pt>
                <c:pt idx="3">
                  <c:v>0.36615384615384616</c:v>
                </c:pt>
                <c:pt idx="4">
                  <c:v>0.36021505376344087</c:v>
                </c:pt>
                <c:pt idx="5">
                  <c:v>0.41468253968253971</c:v>
                </c:pt>
                <c:pt idx="6">
                  <c:v>0.38895859473023842</c:v>
                </c:pt>
                <c:pt idx="7">
                  <c:v>0.37590361445783133</c:v>
                </c:pt>
                <c:pt idx="8">
                  <c:v>0.39811601388200296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FBA-4743-8CFF-53C97967F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80880"/>
        <c:axId val="53170320"/>
      </c:lineChart>
      <c:catAx>
        <c:axId val="5318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170320"/>
        <c:crosses val="autoZero"/>
        <c:auto val="1"/>
        <c:lblAlgn val="ctr"/>
        <c:lblOffset val="100"/>
        <c:noMultiLvlLbl val="0"/>
      </c:catAx>
      <c:valAx>
        <c:axId val="5317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18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'S100'!$A$399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'S100'!$B$399:$AL$399</c:f>
              <c:numCache>
                <c:formatCode>0%</c:formatCode>
                <c:ptCount val="37"/>
                <c:pt idx="0">
                  <c:v>0.33377151315830267</c:v>
                </c:pt>
                <c:pt idx="1">
                  <c:v>0.35324822444616849</c:v>
                </c:pt>
                <c:pt idx="2">
                  <c:v>0.38640357122415808</c:v>
                </c:pt>
                <c:pt idx="3">
                  <c:v>0.43838588365240511</c:v>
                </c:pt>
                <c:pt idx="4">
                  <c:v>0.46168341430066956</c:v>
                </c:pt>
                <c:pt idx="5">
                  <c:v>0.44722681093697736</c:v>
                </c:pt>
                <c:pt idx="6">
                  <c:v>0.29863997388038199</c:v>
                </c:pt>
                <c:pt idx="7">
                  <c:v>0.22724148794243723</c:v>
                </c:pt>
                <c:pt idx="8">
                  <c:v>0.20901532499510453</c:v>
                </c:pt>
                <c:pt idx="9">
                  <c:v>0.26009895383875481</c:v>
                </c:pt>
                <c:pt idx="10">
                  <c:v>0.2949293863100077</c:v>
                </c:pt>
                <c:pt idx="11">
                  <c:v>0.27515121114416669</c:v>
                </c:pt>
                <c:pt idx="12">
                  <c:v>0.26290883821937605</c:v>
                </c:pt>
                <c:pt idx="13">
                  <c:v>0.25860528975882729</c:v>
                </c:pt>
                <c:pt idx="14">
                  <c:v>0.22758820312373168</c:v>
                </c:pt>
                <c:pt idx="15">
                  <c:v>0.18665352284305048</c:v>
                </c:pt>
                <c:pt idx="16">
                  <c:v>0.1441695627665889</c:v>
                </c:pt>
                <c:pt idx="17">
                  <c:v>9.957197353089782E-2</c:v>
                </c:pt>
                <c:pt idx="18">
                  <c:v>5.1951789697866117E-2</c:v>
                </c:pt>
                <c:pt idx="19">
                  <c:v>1.0913115015836784E-2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47-406E-A20E-D67E9712B20D}"/>
            </c:ext>
          </c:extLst>
        </c:ser>
        <c:ser>
          <c:idx val="0"/>
          <c:order val="1"/>
          <c:tx>
            <c:strRef>
              <c:f>'S100'!$A$400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'S100'!$B$400:$AL$400</c:f>
              <c:numCache>
                <c:formatCode>0%</c:formatCode>
                <c:ptCount val="37"/>
                <c:pt idx="0">
                  <c:v>0.20730645473156711</c:v>
                </c:pt>
                <c:pt idx="1">
                  <c:v>0.22103231962483794</c:v>
                </c:pt>
                <c:pt idx="2">
                  <c:v>0.22179186922185778</c:v>
                </c:pt>
                <c:pt idx="3">
                  <c:v>0.19330788750224914</c:v>
                </c:pt>
                <c:pt idx="4">
                  <c:v>0.16670696016409886</c:v>
                </c:pt>
                <c:pt idx="5">
                  <c:v>0.1792913528281817</c:v>
                </c:pt>
                <c:pt idx="6">
                  <c:v>0.13543374149853929</c:v>
                </c:pt>
                <c:pt idx="7">
                  <c:v>9.5075038860756508E-2</c:v>
                </c:pt>
                <c:pt idx="8">
                  <c:v>9.1962410198106428E-2</c:v>
                </c:pt>
                <c:pt idx="9">
                  <c:v>0.10729663983350896</c:v>
                </c:pt>
                <c:pt idx="10">
                  <c:v>0.10745655032969416</c:v>
                </c:pt>
                <c:pt idx="11">
                  <c:v>0.11165710168484327</c:v>
                </c:pt>
                <c:pt idx="12">
                  <c:v>9.2950271335307241E-2</c:v>
                </c:pt>
                <c:pt idx="13">
                  <c:v>8.0609130873644214E-2</c:v>
                </c:pt>
                <c:pt idx="14">
                  <c:v>6.7120759979711439E-2</c:v>
                </c:pt>
                <c:pt idx="15">
                  <c:v>6.0993241602082943E-2</c:v>
                </c:pt>
                <c:pt idx="16">
                  <c:v>4.5294172280027141E-2</c:v>
                </c:pt>
                <c:pt idx="17">
                  <c:v>3.7640230387624977E-2</c:v>
                </c:pt>
                <c:pt idx="18">
                  <c:v>1.9627195412638982E-2</c:v>
                </c:pt>
                <c:pt idx="19">
                  <c:v>1.0252409556602391E-2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47-406E-A20E-D67E9712B20D}"/>
            </c:ext>
          </c:extLst>
        </c:ser>
        <c:ser>
          <c:idx val="2"/>
          <c:order val="2"/>
          <c:tx>
            <c:strRef>
              <c:f>'S100'!$A$401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'S100'!$B$401:$AL$401</c:f>
              <c:numCache>
                <c:formatCode>0%</c:formatCode>
                <c:ptCount val="37"/>
                <c:pt idx="0">
                  <c:v>5.366372114814688E-4</c:v>
                </c:pt>
                <c:pt idx="1">
                  <c:v>5.6014278492223508E-4</c:v>
                </c:pt>
                <c:pt idx="2">
                  <c:v>7.0407523189019983E-4</c:v>
                </c:pt>
                <c:pt idx="3">
                  <c:v>1.3739886003735003E-3</c:v>
                </c:pt>
                <c:pt idx="4">
                  <c:v>1.9251829064020187E-3</c:v>
                </c:pt>
                <c:pt idx="5">
                  <c:v>3.2844896556201166E-3</c:v>
                </c:pt>
                <c:pt idx="6">
                  <c:v>8.0540656302897258E-3</c:v>
                </c:pt>
                <c:pt idx="7">
                  <c:v>1.4253172072733083E-2</c:v>
                </c:pt>
                <c:pt idx="8">
                  <c:v>2.1004353790004867E-2</c:v>
                </c:pt>
                <c:pt idx="9">
                  <c:v>2.8068814594115466E-2</c:v>
                </c:pt>
                <c:pt idx="10">
                  <c:v>3.7700416058774833E-2</c:v>
                </c:pt>
                <c:pt idx="11">
                  <c:v>4.6815846371751457E-2</c:v>
                </c:pt>
                <c:pt idx="12">
                  <c:v>5.9081951321418809E-2</c:v>
                </c:pt>
                <c:pt idx="13">
                  <c:v>8.1231579360644554E-2</c:v>
                </c:pt>
                <c:pt idx="14">
                  <c:v>0.10703874587499615</c:v>
                </c:pt>
                <c:pt idx="15">
                  <c:v>0.14371833318561383</c:v>
                </c:pt>
                <c:pt idx="16">
                  <c:v>0.17943811160439216</c:v>
                </c:pt>
                <c:pt idx="17">
                  <c:v>0.22238587745568125</c:v>
                </c:pt>
                <c:pt idx="18">
                  <c:v>0.26529141086547031</c:v>
                </c:pt>
                <c:pt idx="19">
                  <c:v>0.29799208448300801</c:v>
                </c:pt>
                <c:pt idx="20">
                  <c:v>0.32278171756012719</c:v>
                </c:pt>
                <c:pt idx="21">
                  <c:v>0.34727153832155683</c:v>
                </c:pt>
                <c:pt idx="22">
                  <c:v>0.36698618134894417</c:v>
                </c:pt>
                <c:pt idx="23">
                  <c:v>0.3878423235684586</c:v>
                </c:pt>
                <c:pt idx="24">
                  <c:v>0.40885416391879842</c:v>
                </c:pt>
                <c:pt idx="25">
                  <c:v>0.42970700742755796</c:v>
                </c:pt>
                <c:pt idx="26">
                  <c:v>0.45024834929118113</c:v>
                </c:pt>
                <c:pt idx="27">
                  <c:v>0.47018174964977921</c:v>
                </c:pt>
                <c:pt idx="28">
                  <c:v>0.48918389722667771</c:v>
                </c:pt>
                <c:pt idx="29">
                  <c:v>0.50707864889382914</c:v>
                </c:pt>
                <c:pt idx="30">
                  <c:v>0.52358675779884967</c:v>
                </c:pt>
                <c:pt idx="31">
                  <c:v>0.53860923485229562</c:v>
                </c:pt>
                <c:pt idx="32">
                  <c:v>0.55220982814789188</c:v>
                </c:pt>
                <c:pt idx="33">
                  <c:v>0.56459288436885124</c:v>
                </c:pt>
                <c:pt idx="34">
                  <c:v>0.57559739679198274</c:v>
                </c:pt>
                <c:pt idx="35">
                  <c:v>0.58538753807602051</c:v>
                </c:pt>
                <c:pt idx="36">
                  <c:v>0.59406914969106028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47-406E-A20E-D67E9712B20D}"/>
            </c:ext>
          </c:extLst>
        </c:ser>
        <c:ser>
          <c:idx val="3"/>
          <c:order val="3"/>
          <c:tx>
            <c:strRef>
              <c:f>'S100'!$A$402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'S100'!$B$402:$AL$402</c:f>
              <c:numCache>
                <c:formatCode>0%</c:formatCode>
                <c:ptCount val="37"/>
                <c:pt idx="0">
                  <c:v>1.6996670787093094E-3</c:v>
                </c:pt>
                <c:pt idx="1">
                  <c:v>1.4842617201752972E-3</c:v>
                </c:pt>
                <c:pt idx="2">
                  <c:v>2.8386036897224921E-3</c:v>
                </c:pt>
                <c:pt idx="3">
                  <c:v>4.4503780485954728E-3</c:v>
                </c:pt>
                <c:pt idx="4">
                  <c:v>6.0732730110540289E-3</c:v>
                </c:pt>
                <c:pt idx="5">
                  <c:v>8.5264313181006249E-3</c:v>
                </c:pt>
                <c:pt idx="6">
                  <c:v>1.3731035783676558E-2</c:v>
                </c:pt>
                <c:pt idx="7">
                  <c:v>1.7405111195117014E-2</c:v>
                </c:pt>
                <c:pt idx="8">
                  <c:v>2.00679455507153E-2</c:v>
                </c:pt>
                <c:pt idx="9">
                  <c:v>3.2623593582783973E-2</c:v>
                </c:pt>
                <c:pt idx="10">
                  <c:v>3.3427391677437163E-2</c:v>
                </c:pt>
                <c:pt idx="11">
                  <c:v>3.2040491769909279E-2</c:v>
                </c:pt>
                <c:pt idx="12">
                  <c:v>3.2919737593391063E-2</c:v>
                </c:pt>
                <c:pt idx="13">
                  <c:v>3.3419107454182612E-2</c:v>
                </c:pt>
                <c:pt idx="14">
                  <c:v>2.6434247773913594E-2</c:v>
                </c:pt>
                <c:pt idx="15">
                  <c:v>1.7197323585941431E-2</c:v>
                </c:pt>
                <c:pt idx="16">
                  <c:v>1.4517085621322886E-2</c:v>
                </c:pt>
                <c:pt idx="17">
                  <c:v>5.4532215189678412E-3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47-406E-A20E-D67E9712B20D}"/>
            </c:ext>
          </c:extLst>
        </c:ser>
        <c:ser>
          <c:idx val="4"/>
          <c:order val="4"/>
          <c:tx>
            <c:strRef>
              <c:f>'S100'!$A$403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'S100'!$B$403:$AL$403</c:f>
              <c:numCache>
                <c:formatCode>0%</c:formatCode>
                <c:ptCount val="37"/>
                <c:pt idx="0">
                  <c:v>3.2815968024871924E-4</c:v>
                </c:pt>
                <c:pt idx="1">
                  <c:v>6.7977960201902668E-4</c:v>
                </c:pt>
                <c:pt idx="2">
                  <c:v>1.0280531038067014E-3</c:v>
                </c:pt>
                <c:pt idx="3">
                  <c:v>2.3109170274000462E-3</c:v>
                </c:pt>
                <c:pt idx="4">
                  <c:v>2.3593507808266447E-3</c:v>
                </c:pt>
                <c:pt idx="5">
                  <c:v>2.7242035085466064E-3</c:v>
                </c:pt>
                <c:pt idx="6">
                  <c:v>1.1725716981315025E-2</c:v>
                </c:pt>
                <c:pt idx="7">
                  <c:v>1.9018419024195068E-2</c:v>
                </c:pt>
                <c:pt idx="8">
                  <c:v>2.2776699964075543E-2</c:v>
                </c:pt>
                <c:pt idx="9">
                  <c:v>1.3318160201184901E-2</c:v>
                </c:pt>
                <c:pt idx="10">
                  <c:v>1.7356172341683143E-2</c:v>
                </c:pt>
                <c:pt idx="11">
                  <c:v>2.5078142124857615E-2</c:v>
                </c:pt>
                <c:pt idx="12">
                  <c:v>3.3032006948027999E-2</c:v>
                </c:pt>
                <c:pt idx="13">
                  <c:v>4.406040128756631E-2</c:v>
                </c:pt>
                <c:pt idx="14">
                  <c:v>4.9025638989255993E-2</c:v>
                </c:pt>
                <c:pt idx="15">
                  <c:v>5.4443846035721541E-2</c:v>
                </c:pt>
                <c:pt idx="16">
                  <c:v>4.6573377225000157E-2</c:v>
                </c:pt>
                <c:pt idx="17">
                  <c:v>3.0003003542130102E-2</c:v>
                </c:pt>
                <c:pt idx="18">
                  <c:v>1.4437411223456022E-2</c:v>
                </c:pt>
                <c:pt idx="19">
                  <c:v>1.0705057739302771E-2</c:v>
                </c:pt>
                <c:pt idx="20">
                  <c:v>5.9158420652222349E-3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47-406E-A20E-D67E9712B20D}"/>
            </c:ext>
          </c:extLst>
        </c:ser>
        <c:ser>
          <c:idx val="5"/>
          <c:order val="5"/>
          <c:tx>
            <c:strRef>
              <c:f>'S100'!$A$404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'S100'!$B$404:$AL$404</c:f>
              <c:numCache>
                <c:formatCode>0%</c:formatCode>
                <c:ptCount val="37"/>
                <c:pt idx="0">
                  <c:v>8.0792188889058944E-5</c:v>
                </c:pt>
                <c:pt idx="1">
                  <c:v>2.2649406126705571E-4</c:v>
                </c:pt>
                <c:pt idx="2">
                  <c:v>8.1110414944357128E-5</c:v>
                </c:pt>
                <c:pt idx="3">
                  <c:v>7.8534925266851775E-5</c:v>
                </c:pt>
                <c:pt idx="4">
                  <c:v>7.6092438683180276E-4</c:v>
                </c:pt>
                <c:pt idx="5">
                  <c:v>2.0600459331856971E-3</c:v>
                </c:pt>
                <c:pt idx="6">
                  <c:v>3.5587759829611462E-3</c:v>
                </c:pt>
                <c:pt idx="7">
                  <c:v>5.5463034514832464E-3</c:v>
                </c:pt>
                <c:pt idx="8">
                  <c:v>7.0803831809790061E-3</c:v>
                </c:pt>
                <c:pt idx="9">
                  <c:v>1.1871359211418889E-2</c:v>
                </c:pt>
                <c:pt idx="10">
                  <c:v>1.4105714311675049E-2</c:v>
                </c:pt>
                <c:pt idx="11">
                  <c:v>1.9871642786672333E-2</c:v>
                </c:pt>
                <c:pt idx="12">
                  <c:v>2.2129667940659129E-2</c:v>
                </c:pt>
                <c:pt idx="13">
                  <c:v>6.1199663886561239E-3</c:v>
                </c:pt>
                <c:pt idx="14">
                  <c:v>3.7062512669427164E-3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47-406E-A20E-D67E9712B20D}"/>
            </c:ext>
          </c:extLst>
        </c:ser>
        <c:ser>
          <c:idx val="6"/>
          <c:order val="6"/>
          <c:tx>
            <c:strRef>
              <c:f>'S100'!$A$405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'S100'!$B$405:$AL$405</c:f>
              <c:numCache>
                <c:formatCode>0%</c:formatCode>
                <c:ptCount val="37"/>
                <c:pt idx="0">
                  <c:v>8.0568870241195937E-6</c:v>
                </c:pt>
                <c:pt idx="1">
                  <c:v>8.7865758686613896E-6</c:v>
                </c:pt>
                <c:pt idx="2">
                  <c:v>2.7440159946629375E-5</c:v>
                </c:pt>
                <c:pt idx="3">
                  <c:v>4.0203276875577784E-5</c:v>
                </c:pt>
                <c:pt idx="4">
                  <c:v>2.7290135490041253E-5</c:v>
                </c:pt>
                <c:pt idx="5">
                  <c:v>2.268448331162863E-4</c:v>
                </c:pt>
                <c:pt idx="6">
                  <c:v>6.2825205506778523E-4</c:v>
                </c:pt>
                <c:pt idx="7">
                  <c:v>8.463420654962802E-4</c:v>
                </c:pt>
                <c:pt idx="8">
                  <c:v>8.2416766480901339E-4</c:v>
                </c:pt>
                <c:pt idx="9">
                  <c:v>8.4302222464271298E-4</c:v>
                </c:pt>
                <c:pt idx="10">
                  <c:v>4.8399988783420691E-3</c:v>
                </c:pt>
                <c:pt idx="11">
                  <c:v>3.7503401192084933E-3</c:v>
                </c:pt>
                <c:pt idx="12">
                  <c:v>6.0849563884521141E-3</c:v>
                </c:pt>
                <c:pt idx="13">
                  <c:v>8.6092557845454856E-3</c:v>
                </c:pt>
                <c:pt idx="14">
                  <c:v>1.1415120723994525E-2</c:v>
                </c:pt>
                <c:pt idx="15">
                  <c:v>5.5273459102903174E-3</c:v>
                </c:pt>
                <c:pt idx="16">
                  <c:v>6.4333691851797036E-3</c:v>
                </c:pt>
                <c:pt idx="17">
                  <c:v>7.2744725334045563E-3</c:v>
                </c:pt>
                <c:pt idx="18">
                  <c:v>8.0611777920082082E-3</c:v>
                </c:pt>
                <c:pt idx="19">
                  <c:v>4.5477319554961095E-3</c:v>
                </c:pt>
                <c:pt idx="20">
                  <c:v>5.0344893316914526E-3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47-406E-A20E-D67E9712B20D}"/>
            </c:ext>
          </c:extLst>
        </c:ser>
        <c:ser>
          <c:idx val="7"/>
          <c:order val="7"/>
          <c:tx>
            <c:strRef>
              <c:f>'S100'!$A$406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'S100'!$B$406:$AL$406</c:f>
              <c:numCache>
                <c:formatCode>0%</c:formatCode>
                <c:ptCount val="37"/>
                <c:pt idx="0">
                  <c:v>5.0667166477745898E-4</c:v>
                </c:pt>
                <c:pt idx="1">
                  <c:v>3.8606637926749324E-4</c:v>
                </c:pt>
                <c:pt idx="2">
                  <c:v>2.287000008886121E-4</c:v>
                </c:pt>
                <c:pt idx="3">
                  <c:v>3.5403049102452125E-4</c:v>
                </c:pt>
                <c:pt idx="4">
                  <c:v>1.1612390260421885E-3</c:v>
                </c:pt>
                <c:pt idx="5">
                  <c:v>3.1329538086178578E-5</c:v>
                </c:pt>
                <c:pt idx="6">
                  <c:v>1.0109259652747761E-5</c:v>
                </c:pt>
                <c:pt idx="7">
                  <c:v>4.2810216375535528E-6</c:v>
                </c:pt>
                <c:pt idx="8">
                  <c:v>1.2898039906359845E-6</c:v>
                </c:pt>
                <c:pt idx="9">
                  <c:v>2.960356334329575E-4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947-406E-A20E-D67E9712B20D}"/>
            </c:ext>
          </c:extLst>
        </c:ser>
        <c:ser>
          <c:idx val="8"/>
          <c:order val="8"/>
          <c:tx>
            <c:strRef>
              <c:f>'S100'!$A$407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'S100'!$B$407:$AL$407</c:f>
              <c:numCache>
                <c:formatCode>0%</c:formatCode>
                <c:ptCount val="37"/>
                <c:pt idx="0">
                  <c:v>1.7078117244172986E-3</c:v>
                </c:pt>
                <c:pt idx="1">
                  <c:v>1.3412396297703302E-3</c:v>
                </c:pt>
                <c:pt idx="2">
                  <c:v>9.2992316960029597E-4</c:v>
                </c:pt>
                <c:pt idx="3">
                  <c:v>1.4058216439308839E-3</c:v>
                </c:pt>
                <c:pt idx="4">
                  <c:v>1.590765270503757E-3</c:v>
                </c:pt>
                <c:pt idx="5">
                  <c:v>2.2724067323652668E-3</c:v>
                </c:pt>
                <c:pt idx="6">
                  <c:v>1.9834638725300347E-3</c:v>
                </c:pt>
                <c:pt idx="7">
                  <c:v>3.2256302965332148E-3</c:v>
                </c:pt>
                <c:pt idx="8">
                  <c:v>4.9181999866557925E-3</c:v>
                </c:pt>
                <c:pt idx="9">
                  <c:v>4.2726805041062195E-3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947-406E-A20E-D67E9712B20D}"/>
            </c:ext>
          </c:extLst>
        </c:ser>
        <c:ser>
          <c:idx val="9"/>
          <c:order val="9"/>
          <c:tx>
            <c:strRef>
              <c:f>'S100'!$A$408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'S100'!$B$408:$AL$408</c:f>
              <c:numCache>
                <c:formatCode>0%</c:formatCode>
                <c:ptCount val="37"/>
                <c:pt idx="0">
                  <c:v>7.7111643043142967E-7</c:v>
                </c:pt>
                <c:pt idx="1">
                  <c:v>5.7985527110143038E-6</c:v>
                </c:pt>
                <c:pt idx="2">
                  <c:v>3.9091677190539798E-6</c:v>
                </c:pt>
                <c:pt idx="3">
                  <c:v>8.1718759098452095E-6</c:v>
                </c:pt>
                <c:pt idx="4">
                  <c:v>8.0095959180787505E-6</c:v>
                </c:pt>
                <c:pt idx="5">
                  <c:v>1.0540963205634878E-5</c:v>
                </c:pt>
                <c:pt idx="6">
                  <c:v>1.5701776670793343E-5</c:v>
                </c:pt>
                <c:pt idx="7">
                  <c:v>2.500552329121817E-5</c:v>
                </c:pt>
                <c:pt idx="8">
                  <c:v>4.3805795248230174E-5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947-406E-A20E-D67E9712B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80880"/>
        <c:axId val="53170320"/>
      </c:lineChart>
      <c:catAx>
        <c:axId val="5318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170320"/>
        <c:crosses val="autoZero"/>
        <c:auto val="1"/>
        <c:lblAlgn val="ctr"/>
        <c:lblOffset val="100"/>
        <c:noMultiLvlLbl val="0"/>
      </c:catAx>
      <c:valAx>
        <c:axId val="5317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18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S100_CO2!$A$146</c:f>
              <c:strCache>
                <c:ptCount val="1"/>
                <c:pt idx="0">
                  <c:v>Total Petrol</c:v>
                </c:pt>
              </c:strCache>
            </c:strRef>
          </c:tx>
          <c:invertIfNegative val="0"/>
          <c:val>
            <c:numRef>
              <c:f>S100_CO2!$B$146:$AL$146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21829.247285680249</c:v>
                </c:pt>
                <c:pt idx="11">
                  <c:v>21000.789245007643</c:v>
                </c:pt>
                <c:pt idx="12">
                  <c:v>20223.886403557637</c:v>
                </c:pt>
                <c:pt idx="13">
                  <c:v>19544.512538686504</c:v>
                </c:pt>
                <c:pt idx="14">
                  <c:v>18789.010025905241</c:v>
                </c:pt>
                <c:pt idx="15">
                  <c:v>17927.413215520133</c:v>
                </c:pt>
                <c:pt idx="16">
                  <c:v>16900.134517102597</c:v>
                </c:pt>
                <c:pt idx="17">
                  <c:v>15661.855177900017</c:v>
                </c:pt>
                <c:pt idx="18">
                  <c:v>14258.521425896248</c:v>
                </c:pt>
                <c:pt idx="19">
                  <c:v>12822.412048635386</c:v>
                </c:pt>
                <c:pt idx="20">
                  <c:v>11444.248619905682</c:v>
                </c:pt>
                <c:pt idx="21">
                  <c:v>10142.049643903752</c:v>
                </c:pt>
                <c:pt idx="22">
                  <c:v>8934.579886416006</c:v>
                </c:pt>
                <c:pt idx="23">
                  <c:v>7811.0174880807781</c:v>
                </c:pt>
                <c:pt idx="24">
                  <c:v>6782.6492286820185</c:v>
                </c:pt>
                <c:pt idx="25">
                  <c:v>5841.0873404777312</c:v>
                </c:pt>
                <c:pt idx="26">
                  <c:v>4976.7288469772948</c:v>
                </c:pt>
                <c:pt idx="27">
                  <c:v>4192.2390197475943</c:v>
                </c:pt>
                <c:pt idx="28">
                  <c:v>3494.7390888807872</c:v>
                </c:pt>
                <c:pt idx="29">
                  <c:v>2882.5475442202946</c:v>
                </c:pt>
                <c:pt idx="30">
                  <c:v>2356.5812860677893</c:v>
                </c:pt>
                <c:pt idx="31">
                  <c:v>1912.4085377130236</c:v>
                </c:pt>
                <c:pt idx="32">
                  <c:v>1541.2849873206746</c:v>
                </c:pt>
                <c:pt idx="33">
                  <c:v>1230.4537490369337</c:v>
                </c:pt>
                <c:pt idx="34">
                  <c:v>979.6460683590617</c:v>
                </c:pt>
                <c:pt idx="35">
                  <c:v>775.24580691121196</c:v>
                </c:pt>
                <c:pt idx="36">
                  <c:v>610.88672234283854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85-4AD9-B0B6-595595527406}"/>
            </c:ext>
          </c:extLst>
        </c:ser>
        <c:ser>
          <c:idx val="3"/>
          <c:order val="1"/>
          <c:tx>
            <c:strRef>
              <c:f>S100_CO2!$A$147</c:f>
              <c:strCache>
                <c:ptCount val="1"/>
                <c:pt idx="0">
                  <c:v>Total Diesel</c:v>
                </c:pt>
              </c:strCache>
            </c:strRef>
          </c:tx>
          <c:invertIfNegative val="0"/>
          <c:val>
            <c:numRef>
              <c:f>S100_CO2!$B$147:$AL$147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16976.574554236264</c:v>
                </c:pt>
                <c:pt idx="11">
                  <c:v>16417.099143711352</c:v>
                </c:pt>
                <c:pt idx="12">
                  <c:v>15755.029262407808</c:v>
                </c:pt>
                <c:pt idx="13">
                  <c:v>14866.40473344051</c:v>
                </c:pt>
                <c:pt idx="14">
                  <c:v>13941.403791960611</c:v>
                </c:pt>
                <c:pt idx="15">
                  <c:v>12862.305885023359</c:v>
                </c:pt>
                <c:pt idx="16">
                  <c:v>11758.070873879382</c:v>
                </c:pt>
                <c:pt idx="17">
                  <c:v>10695.414794798749</c:v>
                </c:pt>
                <c:pt idx="18">
                  <c:v>9623.6623552964666</c:v>
                </c:pt>
                <c:pt idx="19">
                  <c:v>8548.2790425882922</c:v>
                </c:pt>
                <c:pt idx="20">
                  <c:v>7519.5204201683537</c:v>
                </c:pt>
                <c:pt idx="21">
                  <c:v>6541.6967783488881</c:v>
                </c:pt>
                <c:pt idx="22">
                  <c:v>5657.7353583943313</c:v>
                </c:pt>
                <c:pt idx="23">
                  <c:v>4857.555736517581</c:v>
                </c:pt>
                <c:pt idx="24">
                  <c:v>4138.3826994712699</c:v>
                </c:pt>
                <c:pt idx="25">
                  <c:v>3497.1652644802234</c:v>
                </c:pt>
                <c:pt idx="26">
                  <c:v>2931.6808598230609</c:v>
                </c:pt>
                <c:pt idx="27">
                  <c:v>2434.7011797506079</c:v>
                </c:pt>
                <c:pt idx="28">
                  <c:v>2000.1098390439629</c:v>
                </c:pt>
                <c:pt idx="29">
                  <c:v>1626.5902768006426</c:v>
                </c:pt>
                <c:pt idx="30">
                  <c:v>1311.3917816732337</c:v>
                </c:pt>
                <c:pt idx="31">
                  <c:v>1049.7861536920914</c:v>
                </c:pt>
                <c:pt idx="32">
                  <c:v>834.19602879668241</c:v>
                </c:pt>
                <c:pt idx="33">
                  <c:v>657.40168877903693</c:v>
                </c:pt>
                <c:pt idx="34">
                  <c:v>513.91681868331784</c:v>
                </c:pt>
                <c:pt idx="35">
                  <c:v>397.75636636474201</c:v>
                </c:pt>
                <c:pt idx="36">
                  <c:v>304.59408186804092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85-4AD9-B0B6-595595527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1751520"/>
        <c:axId val="1471743840"/>
      </c:barChart>
      <c:lineChart>
        <c:grouping val="standard"/>
        <c:varyColors val="0"/>
        <c:ser>
          <c:idx val="0"/>
          <c:order val="2"/>
          <c:tx>
            <c:strRef>
              <c:f>S100_CO2!$A$212</c:f>
              <c:strCache>
                <c:ptCount val="1"/>
                <c:pt idx="0">
                  <c:v>Total PHEV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S100_CO2!$B$212:$AL$212</c:f>
              <c:numCache>
                <c:formatCode>0</c:formatCode>
                <c:ptCount val="37"/>
                <c:pt idx="0">
                  <c:v>1.989747844931105E-2</c:v>
                </c:pt>
                <c:pt idx="1">
                  <c:v>2.2232746110678478E-2</c:v>
                </c:pt>
                <c:pt idx="2">
                  <c:v>2.7493962343129189E-2</c:v>
                </c:pt>
                <c:pt idx="3">
                  <c:v>3.7829947646551794E-2</c:v>
                </c:pt>
                <c:pt idx="4">
                  <c:v>5.2298633983486158E-2</c:v>
                </c:pt>
                <c:pt idx="5">
                  <c:v>7.8012904484365722E-2</c:v>
                </c:pt>
                <c:pt idx="6">
                  <c:v>0.12783344309330907</c:v>
                </c:pt>
                <c:pt idx="7">
                  <c:v>0.19561569966701686</c:v>
                </c:pt>
                <c:pt idx="8">
                  <c:v>0.26361214202902805</c:v>
                </c:pt>
                <c:pt idx="9">
                  <c:v>0.2890921608583073</c:v>
                </c:pt>
                <c:pt idx="10">
                  <c:v>0.35159751036486692</c:v>
                </c:pt>
                <c:pt idx="11">
                  <c:v>0.41158094043095428</c:v>
                </c:pt>
                <c:pt idx="12">
                  <c:v>0.4936612866207053</c:v>
                </c:pt>
                <c:pt idx="13">
                  <c:v>0.60284602731359871</c:v>
                </c:pt>
                <c:pt idx="14">
                  <c:v>0.72483559476422155</c:v>
                </c:pt>
                <c:pt idx="15">
                  <c:v>0.80581485462258162</c:v>
                </c:pt>
                <c:pt idx="16">
                  <c:v>0.86028466973761486</c:v>
                </c:pt>
                <c:pt idx="17">
                  <c:v>0.8771677265518889</c:v>
                </c:pt>
                <c:pt idx="18">
                  <c:v>0.8652949076322014</c:v>
                </c:pt>
                <c:pt idx="19">
                  <c:v>0.83212642677945314</c:v>
                </c:pt>
                <c:pt idx="20">
                  <c:v>0.79218277888129496</c:v>
                </c:pt>
                <c:pt idx="21">
                  <c:v>0.73238506006018178</c:v>
                </c:pt>
                <c:pt idx="22">
                  <c:v>0.67294927283729933</c:v>
                </c:pt>
                <c:pt idx="23">
                  <c:v>0.6136940070747513</c:v>
                </c:pt>
                <c:pt idx="24">
                  <c:v>0.55452624049490185</c:v>
                </c:pt>
                <c:pt idx="25">
                  <c:v>0.49553705004724891</c:v>
                </c:pt>
                <c:pt idx="26">
                  <c:v>0.43747769633275002</c:v>
                </c:pt>
                <c:pt idx="27">
                  <c:v>0.38138856495727091</c:v>
                </c:pt>
                <c:pt idx="28">
                  <c:v>0.3280497221778379</c:v>
                </c:pt>
                <c:pt idx="29">
                  <c:v>0.27816654938162072</c:v>
                </c:pt>
                <c:pt idx="30">
                  <c:v>0.23241965814974402</c:v>
                </c:pt>
                <c:pt idx="31">
                  <c:v>0.19151742235408109</c:v>
                </c:pt>
                <c:pt idx="32">
                  <c:v>0.15575264261924091</c:v>
                </c:pt>
                <c:pt idx="33">
                  <c:v>0.12531815864112703</c:v>
                </c:pt>
                <c:pt idx="34">
                  <c:v>9.9873022849056789E-2</c:v>
                </c:pt>
                <c:pt idx="35">
                  <c:v>7.9080758952589175E-2</c:v>
                </c:pt>
                <c:pt idx="36">
                  <c:v>6.1978620501950972E-2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85-4AD9-B0B6-595595527406}"/>
            </c:ext>
          </c:extLst>
        </c:ser>
        <c:ser>
          <c:idx val="1"/>
          <c:order val="3"/>
          <c:tx>
            <c:strRef>
              <c:f>S100_CO2!$A$213</c:f>
              <c:strCache>
                <c:ptCount val="1"/>
                <c:pt idx="0">
                  <c:v>Total BEV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S100_CO2!$B$213:$AL$213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85-4AD9-B0B6-595595527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893120"/>
        <c:axId val="1471883040"/>
      </c:lineChart>
      <c:catAx>
        <c:axId val="1471751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43840"/>
        <c:crosses val="autoZero"/>
        <c:auto val="1"/>
        <c:lblAlgn val="ctr"/>
        <c:lblOffset val="100"/>
        <c:noMultiLvlLbl val="0"/>
      </c:catAx>
      <c:valAx>
        <c:axId val="14717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51520"/>
        <c:crosses val="autoZero"/>
        <c:crossBetween val="between"/>
      </c:valAx>
      <c:valAx>
        <c:axId val="147188304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crossAx val="1471893120"/>
        <c:crosses val="max"/>
        <c:crossBetween val="between"/>
      </c:valAx>
      <c:catAx>
        <c:axId val="1471893120"/>
        <c:scaling>
          <c:orientation val="minMax"/>
        </c:scaling>
        <c:delete val="1"/>
        <c:axPos val="b"/>
        <c:majorTickMark val="out"/>
        <c:minorTickMark val="none"/>
        <c:tickLblPos val="nextTo"/>
        <c:crossAx val="147188304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S100_CO2!$A$276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S100_CO2!$B$276:$AL$276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174.82484631308202</c:v>
                </c:pt>
                <c:pt idx="11">
                  <c:v>164.77913502809486</c:v>
                </c:pt>
                <c:pt idx="12">
                  <c:v>155.13005958967335</c:v>
                </c:pt>
                <c:pt idx="13">
                  <c:v>146.07284111729899</c:v>
                </c:pt>
                <c:pt idx="14">
                  <c:v>136.80048378545152</c:v>
                </c:pt>
                <c:pt idx="15">
                  <c:v>127.01799742786892</c:v>
                </c:pt>
                <c:pt idx="16">
                  <c:v>116.79828518634636</c:v>
                </c:pt>
                <c:pt idx="17">
                  <c:v>106.22860104744558</c:v>
                </c:pt>
                <c:pt idx="18">
                  <c:v>95.290746494278224</c:v>
                </c:pt>
                <c:pt idx="19">
                  <c:v>84.309633344886123</c:v>
                </c:pt>
                <c:pt idx="20">
                  <c:v>74.085775672840995</c:v>
                </c:pt>
                <c:pt idx="21">
                  <c:v>64.783617790572137</c:v>
                </c:pt>
                <c:pt idx="22">
                  <c:v>56.334999122945035</c:v>
                </c:pt>
                <c:pt idx="23">
                  <c:v>48.614778939356057</c:v>
                </c:pt>
                <c:pt idx="24">
                  <c:v>41.721820459104983</c:v>
                </c:pt>
                <c:pt idx="25">
                  <c:v>35.556112719499303</c:v>
                </c:pt>
                <c:pt idx="26">
                  <c:v>29.996615012941504</c:v>
                </c:pt>
                <c:pt idx="27">
                  <c:v>25.026094612884592</c:v>
                </c:pt>
                <c:pt idx="28">
                  <c:v>20.683609559485642</c:v>
                </c:pt>
                <c:pt idx="29">
                  <c:v>16.937139949870438</c:v>
                </c:pt>
                <c:pt idx="30">
                  <c:v>13.778420986081052</c:v>
                </c:pt>
                <c:pt idx="31">
                  <c:v>11.158141152862473</c:v>
                </c:pt>
                <c:pt idx="32">
                  <c:v>8.996689453964219</c:v>
                </c:pt>
                <c:pt idx="33">
                  <c:v>7.1873075814831848</c:v>
                </c:pt>
                <c:pt idx="34">
                  <c:v>5.7415672790229983</c:v>
                </c:pt>
                <c:pt idx="35">
                  <c:v>4.5572219169720602</c:v>
                </c:pt>
                <c:pt idx="36">
                  <c:v>3.6006700947955328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13-4695-9A0C-1CCF837FA2C0}"/>
            </c:ext>
          </c:extLst>
        </c:ser>
        <c:ser>
          <c:idx val="1"/>
          <c:order val="1"/>
          <c:tx>
            <c:strRef>
              <c:f>S100_CO2!$A$277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S100_CO2!$B$277:$AL$277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141.27004388615825</c:v>
                </c:pt>
                <c:pt idx="13">
                  <c:v>131.08294701752448</c:v>
                </c:pt>
                <c:pt idx="14">
                  <c:v>120.45429420995004</c:v>
                </c:pt>
                <c:pt idx="15">
                  <c:v>110.02276318279506</c:v>
                </c:pt>
                <c:pt idx="16">
                  <c:v>99.342020898931111</c:v>
                </c:pt>
                <c:pt idx="17">
                  <c:v>89.075538132776728</c:v>
                </c:pt>
                <c:pt idx="18">
                  <c:v>78.725463789402653</c:v>
                </c:pt>
                <c:pt idx="19">
                  <c:v>68.865263883152977</c:v>
                </c:pt>
                <c:pt idx="20">
                  <c:v>59.490577924553982</c:v>
                </c:pt>
                <c:pt idx="21">
                  <c:v>51.105836735019984</c:v>
                </c:pt>
                <c:pt idx="22">
                  <c:v>43.642396828329147</c:v>
                </c:pt>
                <c:pt idx="23">
                  <c:v>37.013325581013682</c:v>
                </c:pt>
                <c:pt idx="24">
                  <c:v>31.151256359147897</c:v>
                </c:pt>
                <c:pt idx="25">
                  <c:v>26.028964728465755</c:v>
                </c:pt>
                <c:pt idx="26">
                  <c:v>21.58750090914824</c:v>
                </c:pt>
                <c:pt idx="27">
                  <c:v>17.746549078478921</c:v>
                </c:pt>
                <c:pt idx="28">
                  <c:v>14.435841605789765</c:v>
                </c:pt>
                <c:pt idx="29">
                  <c:v>11.631324135870774</c:v>
                </c:pt>
                <c:pt idx="30">
                  <c:v>9.3054097702575618</c:v>
                </c:pt>
                <c:pt idx="31">
                  <c:v>7.4006498319155876</c:v>
                </c:pt>
                <c:pt idx="32">
                  <c:v>5.8521309966536927</c:v>
                </c:pt>
                <c:pt idx="33">
                  <c:v>4.594311166107035</c:v>
                </c:pt>
                <c:pt idx="34">
                  <c:v>3.5865780015332285</c:v>
                </c:pt>
                <c:pt idx="35">
                  <c:v>2.7737468972153403</c:v>
                </c:pt>
                <c:pt idx="36">
                  <c:v>2.1280542088206249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13-4695-9A0C-1CCF837FA2C0}"/>
            </c:ext>
          </c:extLst>
        </c:ser>
        <c:ser>
          <c:idx val="2"/>
          <c:order val="2"/>
          <c:tx>
            <c:strRef>
              <c:f>S100_CO2!$A$278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S100_CO2!$B$278:$AL$278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13-4695-9A0C-1CCF837FA2C0}"/>
            </c:ext>
          </c:extLst>
        </c:ser>
        <c:ser>
          <c:idx val="3"/>
          <c:order val="3"/>
          <c:tx>
            <c:strRef>
              <c:f>S100_CO2!$A$279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S100_CO2!$B$279:$AL$279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9.1829302433119508</c:v>
                </c:pt>
                <c:pt idx="11">
                  <c:v>10.552692736002532</c:v>
                </c:pt>
                <c:pt idx="12">
                  <c:v>11.603469992065437</c:v>
                </c:pt>
                <c:pt idx="13">
                  <c:v>12.385009326550003</c:v>
                </c:pt>
                <c:pt idx="14">
                  <c:v>12.635393994227506</c:v>
                </c:pt>
                <c:pt idx="15">
                  <c:v>12.410828805275623</c:v>
                </c:pt>
                <c:pt idx="16">
                  <c:v>12.020397787963148</c:v>
                </c:pt>
                <c:pt idx="17">
                  <c:v>11.377250593939376</c:v>
                </c:pt>
                <c:pt idx="18">
                  <c:v>10.586847829420007</c:v>
                </c:pt>
                <c:pt idx="19">
                  <c:v>9.7765563048819946</c:v>
                </c:pt>
                <c:pt idx="20">
                  <c:v>8.946616601109536</c:v>
                </c:pt>
                <c:pt idx="21">
                  <c:v>8.0997920999920048</c:v>
                </c:pt>
                <c:pt idx="22">
                  <c:v>7.2395115758587885</c:v>
                </c:pt>
                <c:pt idx="23">
                  <c:v>6.3833657182664894</c:v>
                </c:pt>
                <c:pt idx="24">
                  <c:v>5.5530959485588332</c:v>
                </c:pt>
                <c:pt idx="25">
                  <c:v>4.7607986544076253</c:v>
                </c:pt>
                <c:pt idx="26">
                  <c:v>4.0248566345805985</c:v>
                </c:pt>
                <c:pt idx="27">
                  <c:v>3.3546323993580209</c:v>
                </c:pt>
                <c:pt idx="28">
                  <c:v>2.7597638707346097</c:v>
                </c:pt>
                <c:pt idx="29">
                  <c:v>2.2429073706305735</c:v>
                </c:pt>
                <c:pt idx="30">
                  <c:v>1.8036647949235642</c:v>
                </c:pt>
                <c:pt idx="31">
                  <c:v>1.4358902265199303</c:v>
                </c:pt>
                <c:pt idx="32">
                  <c:v>1.1309472893849513</c:v>
                </c:pt>
                <c:pt idx="33">
                  <c:v>0.88196148788219308</c:v>
                </c:pt>
                <c:pt idx="34">
                  <c:v>0.68333327800719457</c:v>
                </c:pt>
                <c:pt idx="35">
                  <c:v>0.52625154595313595</c:v>
                </c:pt>
                <c:pt idx="36">
                  <c:v>0.40566322524481463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13-4695-9A0C-1CCF837FA2C0}"/>
            </c:ext>
          </c:extLst>
        </c:ser>
        <c:ser>
          <c:idx val="4"/>
          <c:order val="4"/>
          <c:tx>
            <c:strRef>
              <c:f>S100_CO2!$A$280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S100_CO2!$B$280:$AL$280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10.314340028744379</c:v>
                </c:pt>
                <c:pt idx="11">
                  <c:v>11.664478209488141</c:v>
                </c:pt>
                <c:pt idx="12">
                  <c:v>13.406594541501251</c:v>
                </c:pt>
                <c:pt idx="13">
                  <c:v>15.709332031982107</c:v>
                </c:pt>
                <c:pt idx="14">
                  <c:v>18.084217773261962</c:v>
                </c:pt>
                <c:pt idx="15">
                  <c:v>20.502931993178983</c:v>
                </c:pt>
                <c:pt idx="16">
                  <c:v>22.026774576139768</c:v>
                </c:pt>
                <c:pt idx="17">
                  <c:v>22.24018143403049</c:v>
                </c:pt>
                <c:pt idx="18">
                  <c:v>21.473502965202901</c:v>
                </c:pt>
                <c:pt idx="19">
                  <c:v>20.471840761590116</c:v>
                </c:pt>
                <c:pt idx="20">
                  <c:v>19.240947830699351</c:v>
                </c:pt>
                <c:pt idx="21">
                  <c:v>17.773485273038766</c:v>
                </c:pt>
                <c:pt idx="22">
                  <c:v>16.308007172954564</c:v>
                </c:pt>
                <c:pt idx="23">
                  <c:v>14.856191677144988</c:v>
                </c:pt>
                <c:pt idx="24">
                  <c:v>13.397150936929146</c:v>
                </c:pt>
                <c:pt idx="25">
                  <c:v>11.944613569326107</c:v>
                </c:pt>
                <c:pt idx="26">
                  <c:v>10.516385610873998</c:v>
                </c:pt>
                <c:pt idx="27">
                  <c:v>9.1449459909763249</c:v>
                </c:pt>
                <c:pt idx="28">
                  <c:v>7.8453329336975512</c:v>
                </c:pt>
                <c:pt idx="29">
                  <c:v>6.6324028035684863</c:v>
                </c:pt>
                <c:pt idx="30">
                  <c:v>5.5234842392632002</c:v>
                </c:pt>
                <c:pt idx="31">
                  <c:v>4.5351193027198891</c:v>
                </c:pt>
                <c:pt idx="32">
                  <c:v>3.6781423114705785</c:v>
                </c:pt>
                <c:pt idx="33">
                  <c:v>2.9528045739169011</c:v>
                </c:pt>
                <c:pt idx="34">
                  <c:v>2.3505166231194958</c:v>
                </c:pt>
                <c:pt idx="35">
                  <c:v>1.8610171107019142</c:v>
                </c:pt>
                <c:pt idx="36">
                  <c:v>1.4658516801462329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13-4695-9A0C-1CCF837FA2C0}"/>
            </c:ext>
          </c:extLst>
        </c:ser>
        <c:ser>
          <c:idx val="5"/>
          <c:order val="5"/>
          <c:tx>
            <c:strRef>
              <c:f>S100_CO2!$A$281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S100_CO2!$B$281:$AL$281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7.7906251195975988</c:v>
                </c:pt>
                <c:pt idx="11">
                  <c:v>9.9811077993226931</c:v>
                </c:pt>
                <c:pt idx="12">
                  <c:v>11.900136614316068</c:v>
                </c:pt>
                <c:pt idx="13">
                  <c:v>11.640824686086095</c:v>
                </c:pt>
                <c:pt idx="14">
                  <c:v>11.089497802530143</c:v>
                </c:pt>
                <c:pt idx="15">
                  <c:v>10.344829439527503</c:v>
                </c:pt>
                <c:pt idx="16">
                  <c:v>9.6439606463506369</c:v>
                </c:pt>
                <c:pt idx="17">
                  <c:v>8.9454950559512767</c:v>
                </c:pt>
                <c:pt idx="18">
                  <c:v>8.2539035269875054</c:v>
                </c:pt>
                <c:pt idx="19">
                  <c:v>7.5593434786480449</c:v>
                </c:pt>
                <c:pt idx="20">
                  <c:v>6.8482811791519058</c:v>
                </c:pt>
                <c:pt idx="21">
                  <c:v>6.1205452497373756</c:v>
                </c:pt>
                <c:pt idx="22">
                  <c:v>5.3981612302279069</c:v>
                </c:pt>
                <c:pt idx="23">
                  <c:v>4.6854329352971336</c:v>
                </c:pt>
                <c:pt idx="24">
                  <c:v>4.0033197839814907</c:v>
                </c:pt>
                <c:pt idx="25">
                  <c:v>3.3586699132141238</c:v>
                </c:pt>
                <c:pt idx="26">
                  <c:v>2.7794287899850811</c:v>
                </c:pt>
                <c:pt idx="27">
                  <c:v>2.2691928269586548</c:v>
                </c:pt>
                <c:pt idx="28">
                  <c:v>1.8245945101678664</c:v>
                </c:pt>
                <c:pt idx="29">
                  <c:v>1.4469323353260768</c:v>
                </c:pt>
                <c:pt idx="30">
                  <c:v>1.1303300831789522</c:v>
                </c:pt>
                <c:pt idx="31">
                  <c:v>0.87665088537286662</c:v>
                </c:pt>
                <c:pt idx="32">
                  <c:v>0.67580502458854075</c:v>
                </c:pt>
                <c:pt idx="33">
                  <c:v>0.51465132381107448</c:v>
                </c:pt>
                <c:pt idx="34">
                  <c:v>0.38300136459537942</c:v>
                </c:pt>
                <c:pt idx="35">
                  <c:v>0.27798309047562941</c:v>
                </c:pt>
                <c:pt idx="36">
                  <c:v>0.20006969822550003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13-4695-9A0C-1CCF837FA2C0}"/>
            </c:ext>
          </c:extLst>
        </c:ser>
        <c:ser>
          <c:idx val="6"/>
          <c:order val="6"/>
          <c:tx>
            <c:strRef>
              <c:f>S100_CO2!$A$282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S100_CO2!$B$282:$AL$282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4.5015284297189879</c:v>
                </c:pt>
                <c:pt idx="13">
                  <c:v>6.104939526157076</c:v>
                </c:pt>
                <c:pt idx="14">
                  <c:v>8.0884084014401925</c:v>
                </c:pt>
                <c:pt idx="15">
                  <c:v>8.4843069941668521</c:v>
                </c:pt>
                <c:pt idx="16">
                  <c:v>8.8329722426012705</c:v>
                </c:pt>
                <c:pt idx="17">
                  <c:v>9.1807398806183187</c:v>
                </c:pt>
                <c:pt idx="18">
                  <c:v>9.5138665299389054</c:v>
                </c:pt>
                <c:pt idx="19">
                  <c:v>9.3092750673732141</c:v>
                </c:pt>
                <c:pt idx="20">
                  <c:v>9.101842171370679</c:v>
                </c:pt>
                <c:pt idx="21">
                  <c:v>8.4176280854443739</c:v>
                </c:pt>
                <c:pt idx="22">
                  <c:v>7.7457148057185607</c:v>
                </c:pt>
                <c:pt idx="23">
                  <c:v>7.0674230818902393</c:v>
                </c:pt>
                <c:pt idx="24">
                  <c:v>6.401925113547648</c:v>
                </c:pt>
                <c:pt idx="25">
                  <c:v>5.738806469738627</c:v>
                </c:pt>
                <c:pt idx="26">
                  <c:v>5.0870890879432267</c:v>
                </c:pt>
                <c:pt idx="27">
                  <c:v>4.4513322960076822</c:v>
                </c:pt>
                <c:pt idx="28">
                  <c:v>3.8443530894601472</c:v>
                </c:pt>
                <c:pt idx="29">
                  <c:v>3.2760075596354308</c:v>
                </c:pt>
                <c:pt idx="30">
                  <c:v>2.7524168106692124</c:v>
                </c:pt>
                <c:pt idx="31">
                  <c:v>2.2821145617777927</c:v>
                </c:pt>
                <c:pt idx="32">
                  <c:v>1.8643088529300793</c:v>
                </c:pt>
                <c:pt idx="33">
                  <c:v>1.5056655713371869</c:v>
                </c:pt>
                <c:pt idx="34">
                  <c:v>1.2020097154844884</c:v>
                </c:pt>
                <c:pt idx="35">
                  <c:v>0.95149770049270266</c:v>
                </c:pt>
                <c:pt idx="36">
                  <c:v>0.73771473055266412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13-4695-9A0C-1CCF837FA2C0}"/>
            </c:ext>
          </c:extLst>
        </c:ser>
        <c:ser>
          <c:idx val="7"/>
          <c:order val="7"/>
          <c:tx>
            <c:strRef>
              <c:f>S100_CO2!$A$283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S100_CO2!$B$283:$AL$283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13-4695-9A0C-1CCF837FA2C0}"/>
            </c:ext>
          </c:extLst>
        </c:ser>
        <c:ser>
          <c:idx val="8"/>
          <c:order val="8"/>
          <c:tx>
            <c:strRef>
              <c:f>S100_CO2!$A$284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S100_CO2!$B$284:$AL$284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13-4695-9A0C-1CCF837FA2C0}"/>
            </c:ext>
          </c:extLst>
        </c:ser>
        <c:ser>
          <c:idx val="9"/>
          <c:order val="9"/>
          <c:tx>
            <c:strRef>
              <c:f>S100_CO2!$A$285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S100_CO2!$B$285:$AL$285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C13-4695-9A0C-1CCF837FA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Energy Demand [TWh]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S100_CO2!$A$24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S100_CO2!$H$24:$AL$24</c:f>
              <c:numCache>
                <c:formatCode>_-* #,##0_-;\-* #,##0_-;_-* "-"??_-;_-@_-</c:formatCode>
                <c:ptCount val="31"/>
                <c:pt idx="0">
                  <c:v>31435337</c:v>
                </c:pt>
                <c:pt idx="1">
                  <c:v>29684140</c:v>
                </c:pt>
                <c:pt idx="2">
                  <c:v>27924821</c:v>
                </c:pt>
                <c:pt idx="3">
                  <c:v>26456204</c:v>
                </c:pt>
                <c:pt idx="4">
                  <c:v>25227850</c:v>
                </c:pt>
                <c:pt idx="5">
                  <c:v>24016882</c:v>
                </c:pt>
                <c:pt idx="6">
                  <c:v>22835887</c:v>
                </c:pt>
                <c:pt idx="7">
                  <c:v>21706992</c:v>
                </c:pt>
                <c:pt idx="8">
                  <c:v>20545948</c:v>
                </c:pt>
                <c:pt idx="9">
                  <c:v>19308297</c:v>
                </c:pt>
                <c:pt idx="10">
                  <c:v>17997059</c:v>
                </c:pt>
                <c:pt idx="11">
                  <c:v>16624262</c:v>
                </c:pt>
                <c:pt idx="12">
                  <c:v>15187142</c:v>
                </c:pt>
                <c:pt idx="13">
                  <c:v>13720207</c:v>
                </c:pt>
                <c:pt idx="14">
                  <c:v>12329845</c:v>
                </c:pt>
                <c:pt idx="15">
                  <c:v>11041934</c:v>
                </c:pt>
                <c:pt idx="16">
                  <c:v>9854924</c:v>
                </c:pt>
                <c:pt idx="17">
                  <c:v>8738306</c:v>
                </c:pt>
                <c:pt idx="18">
                  <c:v>7730808</c:v>
                </c:pt>
                <c:pt idx="19">
                  <c:v>6816337</c:v>
                </c:pt>
                <c:pt idx="20">
                  <c:v>5970991</c:v>
                </c:pt>
                <c:pt idx="21">
                  <c:v>5200975</c:v>
                </c:pt>
                <c:pt idx="22">
                  <c:v>4520942</c:v>
                </c:pt>
                <c:pt idx="23">
                  <c:v>3924584</c:v>
                </c:pt>
                <c:pt idx="24">
                  <c:v>3414477</c:v>
                </c:pt>
                <c:pt idx="25">
                  <c:v>2982609</c:v>
                </c:pt>
                <c:pt idx="26">
                  <c:v>2617482</c:v>
                </c:pt>
                <c:pt idx="27">
                  <c:v>2300566</c:v>
                </c:pt>
                <c:pt idx="28">
                  <c:v>2038097</c:v>
                </c:pt>
                <c:pt idx="29">
                  <c:v>1817244</c:v>
                </c:pt>
                <c:pt idx="30">
                  <c:v>1632403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E-4158-AA15-F594870C0883}"/>
            </c:ext>
          </c:extLst>
        </c:ser>
        <c:ser>
          <c:idx val="1"/>
          <c:order val="1"/>
          <c:tx>
            <c:strRef>
              <c:f>S100_CO2!$A$25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S100_CO2!$H$25:$AL$25</c:f>
              <c:numCache>
                <c:formatCode>_-* #,##0_-;\-* #,##0_-;_-* "-"??_-;_-@_-</c:formatCode>
                <c:ptCount val="31"/>
                <c:pt idx="0">
                  <c:v>15060122</c:v>
                </c:pt>
                <c:pt idx="1">
                  <c:v>14538303</c:v>
                </c:pt>
                <c:pt idx="2">
                  <c:v>13952187</c:v>
                </c:pt>
                <c:pt idx="3">
                  <c:v>13409131</c:v>
                </c:pt>
                <c:pt idx="4">
                  <c:v>12835138</c:v>
                </c:pt>
                <c:pt idx="5">
                  <c:v>12257313</c:v>
                </c:pt>
                <c:pt idx="6">
                  <c:v>11592772</c:v>
                </c:pt>
                <c:pt idx="7">
                  <c:v>10882583</c:v>
                </c:pt>
                <c:pt idx="8">
                  <c:v>10129157</c:v>
                </c:pt>
                <c:pt idx="9">
                  <c:v>9373026</c:v>
                </c:pt>
                <c:pt idx="10">
                  <c:v>8589438</c:v>
                </c:pt>
                <c:pt idx="11">
                  <c:v>7824312</c:v>
                </c:pt>
                <c:pt idx="12">
                  <c:v>7049018</c:v>
                </c:pt>
                <c:pt idx="13">
                  <c:v>6301110</c:v>
                </c:pt>
                <c:pt idx="14">
                  <c:v>5578600</c:v>
                </c:pt>
                <c:pt idx="15">
                  <c:v>4915520</c:v>
                </c:pt>
                <c:pt idx="16">
                  <c:v>4311561</c:v>
                </c:pt>
                <c:pt idx="17">
                  <c:v>3762362</c:v>
                </c:pt>
                <c:pt idx="18">
                  <c:v>3265217</c:v>
                </c:pt>
                <c:pt idx="19">
                  <c:v>2819886</c:v>
                </c:pt>
                <c:pt idx="20">
                  <c:v>2426055</c:v>
                </c:pt>
                <c:pt idx="21">
                  <c:v>2078664</c:v>
                </c:pt>
                <c:pt idx="22">
                  <c:v>1769582</c:v>
                </c:pt>
                <c:pt idx="23">
                  <c:v>1498387</c:v>
                </c:pt>
                <c:pt idx="24">
                  <c:v>1267386</c:v>
                </c:pt>
                <c:pt idx="25">
                  <c:v>1072971</c:v>
                </c:pt>
                <c:pt idx="26">
                  <c:v>909058</c:v>
                </c:pt>
                <c:pt idx="27">
                  <c:v>768496</c:v>
                </c:pt>
                <c:pt idx="28">
                  <c:v>651948</c:v>
                </c:pt>
                <c:pt idx="29">
                  <c:v>555107</c:v>
                </c:pt>
                <c:pt idx="30">
                  <c:v>473904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1E-4158-AA15-F594870C0883}"/>
            </c:ext>
          </c:extLst>
        </c:ser>
        <c:ser>
          <c:idx val="2"/>
          <c:order val="2"/>
          <c:tx>
            <c:strRef>
              <c:f>S100_CO2!$A$26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S100_CO2!$H$26:$AL$26</c:f>
              <c:numCache>
                <c:formatCode>_-* #,##0_-;\-* #,##0_-;_-* "-"??_-;_-@_-</c:formatCode>
                <c:ptCount val="31"/>
                <c:pt idx="0">
                  <c:v>309081</c:v>
                </c:pt>
                <c:pt idx="1">
                  <c:v>643149</c:v>
                </c:pt>
                <c:pt idx="2">
                  <c:v>1079489</c:v>
                </c:pt>
                <c:pt idx="3">
                  <c:v>1576641</c:v>
                </c:pt>
                <c:pt idx="4">
                  <c:v>2158431</c:v>
                </c:pt>
                <c:pt idx="5">
                  <c:v>2787818</c:v>
                </c:pt>
                <c:pt idx="6">
                  <c:v>3491970</c:v>
                </c:pt>
                <c:pt idx="7">
                  <c:v>4392446</c:v>
                </c:pt>
                <c:pt idx="8">
                  <c:v>5515926</c:v>
                </c:pt>
                <c:pt idx="9">
                  <c:v>6975204</c:v>
                </c:pt>
                <c:pt idx="10">
                  <c:v>8727421</c:v>
                </c:pt>
                <c:pt idx="11">
                  <c:v>10821527</c:v>
                </c:pt>
                <c:pt idx="12">
                  <c:v>13213374</c:v>
                </c:pt>
                <c:pt idx="13">
                  <c:v>15733334</c:v>
                </c:pt>
                <c:pt idx="14">
                  <c:v>18243993</c:v>
                </c:pt>
                <c:pt idx="15">
                  <c:v>20709309</c:v>
                </c:pt>
                <c:pt idx="16">
                  <c:v>23061439</c:v>
                </c:pt>
                <c:pt idx="17">
                  <c:v>25292117</c:v>
                </c:pt>
                <c:pt idx="18">
                  <c:v>27391967</c:v>
                </c:pt>
                <c:pt idx="19">
                  <c:v>29353893</c:v>
                </c:pt>
                <c:pt idx="20">
                  <c:v>31167178</c:v>
                </c:pt>
                <c:pt idx="21">
                  <c:v>32824364</c:v>
                </c:pt>
                <c:pt idx="22">
                  <c:v>34319592</c:v>
                </c:pt>
                <c:pt idx="23">
                  <c:v>35650201</c:v>
                </c:pt>
                <c:pt idx="24">
                  <c:v>36817286</c:v>
                </c:pt>
                <c:pt idx="25">
                  <c:v>37825958</c:v>
                </c:pt>
                <c:pt idx="26">
                  <c:v>38686732</c:v>
                </c:pt>
                <c:pt idx="27">
                  <c:v>39413731</c:v>
                </c:pt>
                <c:pt idx="28">
                  <c:v>40022026</c:v>
                </c:pt>
                <c:pt idx="29">
                  <c:v>40527712</c:v>
                </c:pt>
                <c:pt idx="30">
                  <c:v>40946413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1E-4158-AA15-F594870C0883}"/>
            </c:ext>
          </c:extLst>
        </c:ser>
        <c:ser>
          <c:idx val="3"/>
          <c:order val="3"/>
          <c:tx>
            <c:strRef>
              <c:f>S100_CO2!$A$27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S100_CO2!$H$27:$AL$27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785391</c:v>
                </c:pt>
                <c:pt idx="2">
                  <c:v>1042458</c:v>
                </c:pt>
                <c:pt idx="3">
                  <c:v>1467101</c:v>
                </c:pt>
                <c:pt idx="4">
                  <c:v>1861600</c:v>
                </c:pt>
                <c:pt idx="5">
                  <c:v>2179208</c:v>
                </c:pt>
                <c:pt idx="6">
                  <c:v>2453022</c:v>
                </c:pt>
                <c:pt idx="7">
                  <c:v>2687488</c:v>
                </c:pt>
                <c:pt idx="8">
                  <c:v>2816394</c:v>
                </c:pt>
                <c:pt idx="9">
                  <c:v>2838289</c:v>
                </c:pt>
                <c:pt idx="10">
                  <c:v>2817810</c:v>
                </c:pt>
                <c:pt idx="11">
                  <c:v>2724626</c:v>
                </c:pt>
                <c:pt idx="12">
                  <c:v>2585080</c:v>
                </c:pt>
                <c:pt idx="13">
                  <c:v>2431872</c:v>
                </c:pt>
                <c:pt idx="14">
                  <c:v>2266030</c:v>
                </c:pt>
                <c:pt idx="15">
                  <c:v>2088459</c:v>
                </c:pt>
                <c:pt idx="16">
                  <c:v>1900507</c:v>
                </c:pt>
                <c:pt idx="17">
                  <c:v>1706972</c:v>
                </c:pt>
                <c:pt idx="18">
                  <c:v>1513840</c:v>
                </c:pt>
                <c:pt idx="19">
                  <c:v>1324588</c:v>
                </c:pt>
                <c:pt idx="20">
                  <c:v>1144631</c:v>
                </c:pt>
                <c:pt idx="21">
                  <c:v>977115</c:v>
                </c:pt>
                <c:pt idx="22">
                  <c:v>825451</c:v>
                </c:pt>
                <c:pt idx="23">
                  <c:v>691176</c:v>
                </c:pt>
                <c:pt idx="24">
                  <c:v>574903</c:v>
                </c:pt>
                <c:pt idx="25">
                  <c:v>475757</c:v>
                </c:pt>
                <c:pt idx="26">
                  <c:v>391871</c:v>
                </c:pt>
                <c:pt idx="27">
                  <c:v>322005</c:v>
                </c:pt>
                <c:pt idx="28">
                  <c:v>264849</c:v>
                </c:pt>
                <c:pt idx="29">
                  <c:v>218156</c:v>
                </c:pt>
                <c:pt idx="30">
                  <c:v>181399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1E-4158-AA15-F594870C0883}"/>
            </c:ext>
          </c:extLst>
        </c:ser>
        <c:ser>
          <c:idx val="4"/>
          <c:order val="4"/>
          <c:tx>
            <c:strRef>
              <c:f>S100_CO2!$A$28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S100_CO2!$H$28:$AL$28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816923</c:v>
                </c:pt>
                <c:pt idx="2">
                  <c:v>1125880</c:v>
                </c:pt>
                <c:pt idx="3">
                  <c:v>1255177</c:v>
                </c:pt>
                <c:pt idx="4">
                  <c:v>1400887</c:v>
                </c:pt>
                <c:pt idx="5">
                  <c:v>1606497</c:v>
                </c:pt>
                <c:pt idx="6">
                  <c:v>1867755</c:v>
                </c:pt>
                <c:pt idx="7">
                  <c:v>2208649</c:v>
                </c:pt>
                <c:pt idx="8">
                  <c:v>2567982</c:v>
                </c:pt>
                <c:pt idx="9">
                  <c:v>2941852</c:v>
                </c:pt>
                <c:pt idx="10">
                  <c:v>3203396</c:v>
                </c:pt>
                <c:pt idx="11">
                  <c:v>3289537</c:v>
                </c:pt>
                <c:pt idx="12">
                  <c:v>3237261</c:v>
                </c:pt>
                <c:pt idx="13">
                  <c:v>3143445</c:v>
                </c:pt>
                <c:pt idx="14">
                  <c:v>3008218</c:v>
                </c:pt>
                <c:pt idx="15">
                  <c:v>2829654</c:v>
                </c:pt>
                <c:pt idx="16">
                  <c:v>2641162</c:v>
                </c:pt>
                <c:pt idx="17">
                  <c:v>2445743</c:v>
                </c:pt>
                <c:pt idx="18">
                  <c:v>2240958</c:v>
                </c:pt>
                <c:pt idx="19">
                  <c:v>2030005</c:v>
                </c:pt>
                <c:pt idx="20">
                  <c:v>1816401</c:v>
                </c:pt>
                <c:pt idx="21">
                  <c:v>1606439</c:v>
                </c:pt>
                <c:pt idx="22">
                  <c:v>1403391</c:v>
                </c:pt>
                <c:pt idx="23">
                  <c:v>1210345</c:v>
                </c:pt>
                <c:pt idx="24">
                  <c:v>1030501</c:v>
                </c:pt>
                <c:pt idx="25">
                  <c:v>867472</c:v>
                </c:pt>
                <c:pt idx="26">
                  <c:v>724060</c:v>
                </c:pt>
                <c:pt idx="27">
                  <c:v>601408</c:v>
                </c:pt>
                <c:pt idx="28">
                  <c:v>497859</c:v>
                </c:pt>
                <c:pt idx="29">
                  <c:v>412131</c:v>
                </c:pt>
                <c:pt idx="30">
                  <c:v>340657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1E-4158-AA15-F594870C0883}"/>
            </c:ext>
          </c:extLst>
        </c:ser>
        <c:ser>
          <c:idx val="5"/>
          <c:order val="5"/>
          <c:tx>
            <c:strRef>
              <c:f>S100_CO2!$A$29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S100_CO2!$H$29:$AL$29</c:f>
              <c:numCache>
                <c:formatCode>_-* #,##0_-;\-* #,##0_-;_-* "-"??_-;_-@_-</c:formatCode>
                <c:ptCount val="31"/>
                <c:pt idx="0">
                  <c:v>180372</c:v>
                </c:pt>
                <c:pt idx="1">
                  <c:v>308372</c:v>
                </c:pt>
                <c:pt idx="2">
                  <c:v>439263</c:v>
                </c:pt>
                <c:pt idx="3">
                  <c:v>636356</c:v>
                </c:pt>
                <c:pt idx="4">
                  <c:v>838704</c:v>
                </c:pt>
                <c:pt idx="5">
                  <c:v>1096785</c:v>
                </c:pt>
                <c:pt idx="6">
                  <c:v>1347686</c:v>
                </c:pt>
                <c:pt idx="7">
                  <c:v>1373075</c:v>
                </c:pt>
                <c:pt idx="8">
                  <c:v>1360124</c:v>
                </c:pt>
                <c:pt idx="9">
                  <c:v>1315827</c:v>
                </c:pt>
                <c:pt idx="10">
                  <c:v>1268026</c:v>
                </c:pt>
                <c:pt idx="11">
                  <c:v>1212312</c:v>
                </c:pt>
                <c:pt idx="12">
                  <c:v>1149969</c:v>
                </c:pt>
                <c:pt idx="13">
                  <c:v>1080457</c:v>
                </c:pt>
                <c:pt idx="14">
                  <c:v>1002611</c:v>
                </c:pt>
                <c:pt idx="15">
                  <c:v>916806</c:v>
                </c:pt>
                <c:pt idx="16">
                  <c:v>826856</c:v>
                </c:pt>
                <c:pt idx="17">
                  <c:v>733866</c:v>
                </c:pt>
                <c:pt idx="18">
                  <c:v>641614</c:v>
                </c:pt>
                <c:pt idx="19">
                  <c:v>551572</c:v>
                </c:pt>
                <c:pt idx="20">
                  <c:v>468743</c:v>
                </c:pt>
                <c:pt idx="21">
                  <c:v>394305</c:v>
                </c:pt>
                <c:pt idx="22">
                  <c:v>328122</c:v>
                </c:pt>
                <c:pt idx="23">
                  <c:v>270797</c:v>
                </c:pt>
                <c:pt idx="24">
                  <c:v>221767</c:v>
                </c:pt>
                <c:pt idx="25">
                  <c:v>181969</c:v>
                </c:pt>
                <c:pt idx="26">
                  <c:v>150147</c:v>
                </c:pt>
                <c:pt idx="27">
                  <c:v>123978</c:v>
                </c:pt>
                <c:pt idx="28">
                  <c:v>101775</c:v>
                </c:pt>
                <c:pt idx="29">
                  <c:v>82994</c:v>
                </c:pt>
                <c:pt idx="30">
                  <c:v>68432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11E-4158-AA15-F594870C0883}"/>
            </c:ext>
          </c:extLst>
        </c:ser>
        <c:ser>
          <c:idx val="6"/>
          <c:order val="6"/>
          <c:tx>
            <c:strRef>
              <c:f>S100_CO2!$A$30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S100_CO2!$H$30:$AL$30</c:f>
              <c:numCache>
                <c:formatCode>_-* #,##0_-;\-* #,##0_-;_-* "-"??_-;_-@_-</c:formatCode>
                <c:ptCount val="31"/>
                <c:pt idx="0">
                  <c:v>29846</c:v>
                </c:pt>
                <c:pt idx="1">
                  <c:v>51485</c:v>
                </c:pt>
                <c:pt idx="2">
                  <c:v>66217</c:v>
                </c:pt>
                <c:pt idx="3">
                  <c:v>77259</c:v>
                </c:pt>
                <c:pt idx="4">
                  <c:v>168600</c:v>
                </c:pt>
                <c:pt idx="5">
                  <c:v>227700</c:v>
                </c:pt>
                <c:pt idx="6">
                  <c:v>314462</c:v>
                </c:pt>
                <c:pt idx="7">
                  <c:v>430370</c:v>
                </c:pt>
                <c:pt idx="8">
                  <c:v>575409</c:v>
                </c:pt>
                <c:pt idx="9">
                  <c:v>621779</c:v>
                </c:pt>
                <c:pt idx="10">
                  <c:v>664216</c:v>
                </c:pt>
                <c:pt idx="11">
                  <c:v>705807</c:v>
                </c:pt>
                <c:pt idx="12">
                  <c:v>745613</c:v>
                </c:pt>
                <c:pt idx="13">
                  <c:v>748371</c:v>
                </c:pt>
                <c:pt idx="14">
                  <c:v>748060</c:v>
                </c:pt>
                <c:pt idx="15">
                  <c:v>713308</c:v>
                </c:pt>
                <c:pt idx="16">
                  <c:v>674997</c:v>
                </c:pt>
                <c:pt idx="17">
                  <c:v>631788</c:v>
                </c:pt>
                <c:pt idx="18">
                  <c:v>585899</c:v>
                </c:pt>
                <c:pt idx="19">
                  <c:v>537042</c:v>
                </c:pt>
                <c:pt idx="20">
                  <c:v>486336</c:v>
                </c:pt>
                <c:pt idx="21">
                  <c:v>434677</c:v>
                </c:pt>
                <c:pt idx="22">
                  <c:v>383535</c:v>
                </c:pt>
                <c:pt idx="23">
                  <c:v>334243</c:v>
                </c:pt>
                <c:pt idx="24">
                  <c:v>287638</c:v>
                </c:pt>
                <c:pt idx="25">
                  <c:v>244978</c:v>
                </c:pt>
                <c:pt idx="26">
                  <c:v>206341</c:v>
                </c:pt>
                <c:pt idx="27">
                  <c:v>172676</c:v>
                </c:pt>
                <c:pt idx="28">
                  <c:v>143564</c:v>
                </c:pt>
                <c:pt idx="29">
                  <c:v>119270</c:v>
                </c:pt>
                <c:pt idx="30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11E-4158-AA15-F594870C0883}"/>
            </c:ext>
          </c:extLst>
        </c:ser>
        <c:ser>
          <c:idx val="7"/>
          <c:order val="7"/>
          <c:tx>
            <c:strRef>
              <c:f>S100_CO2!$A$31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S100_CO2!$H$31:$AL$31</c:f>
              <c:numCache>
                <c:formatCode>_-* #,##0_-;\-* #,##0_-;_-* "-"??_-;_-@_-</c:formatCode>
                <c:ptCount val="31"/>
                <c:pt idx="0">
                  <c:v>28727</c:v>
                </c:pt>
                <c:pt idx="1">
                  <c:v>26768</c:v>
                </c:pt>
                <c:pt idx="2">
                  <c:v>24933</c:v>
                </c:pt>
                <c:pt idx="3">
                  <c:v>24291</c:v>
                </c:pt>
                <c:pt idx="4">
                  <c:v>22366</c:v>
                </c:pt>
                <c:pt idx="5">
                  <c:v>20469</c:v>
                </c:pt>
                <c:pt idx="6">
                  <c:v>18653</c:v>
                </c:pt>
                <c:pt idx="7">
                  <c:v>16784</c:v>
                </c:pt>
                <c:pt idx="8">
                  <c:v>14974</c:v>
                </c:pt>
                <c:pt idx="9">
                  <c:v>13230</c:v>
                </c:pt>
                <c:pt idx="10">
                  <c:v>11611</c:v>
                </c:pt>
                <c:pt idx="11">
                  <c:v>10055</c:v>
                </c:pt>
                <c:pt idx="12">
                  <c:v>8599</c:v>
                </c:pt>
                <c:pt idx="13">
                  <c:v>7330</c:v>
                </c:pt>
                <c:pt idx="14">
                  <c:v>6172</c:v>
                </c:pt>
                <c:pt idx="15">
                  <c:v>5203</c:v>
                </c:pt>
                <c:pt idx="16">
                  <c:v>4313</c:v>
                </c:pt>
                <c:pt idx="17">
                  <c:v>3551</c:v>
                </c:pt>
                <c:pt idx="18">
                  <c:v>2958</c:v>
                </c:pt>
                <c:pt idx="19">
                  <c:v>2497</c:v>
                </c:pt>
                <c:pt idx="20">
                  <c:v>2069</c:v>
                </c:pt>
                <c:pt idx="21">
                  <c:v>1689</c:v>
                </c:pt>
                <c:pt idx="22">
                  <c:v>1361</c:v>
                </c:pt>
                <c:pt idx="23">
                  <c:v>1143</c:v>
                </c:pt>
                <c:pt idx="24">
                  <c:v>974</c:v>
                </c:pt>
                <c:pt idx="25">
                  <c:v>871</c:v>
                </c:pt>
                <c:pt idx="26">
                  <c:v>698</c:v>
                </c:pt>
                <c:pt idx="27">
                  <c:v>610</c:v>
                </c:pt>
                <c:pt idx="28">
                  <c:v>547</c:v>
                </c:pt>
                <c:pt idx="29">
                  <c:v>424</c:v>
                </c:pt>
                <c:pt idx="30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11E-4158-AA15-F594870C0883}"/>
            </c:ext>
          </c:extLst>
        </c:ser>
        <c:ser>
          <c:idx val="8"/>
          <c:order val="8"/>
          <c:tx>
            <c:strRef>
              <c:f>S100_CO2!$A$32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S100_CO2!$H$32:$AL$32</c:f>
              <c:numCache>
                <c:formatCode>_-* #,##0_-;\-* #,##0_-;_-* "-"??_-;_-@_-</c:formatCode>
                <c:ptCount val="31"/>
                <c:pt idx="0">
                  <c:v>346195</c:v>
                </c:pt>
                <c:pt idx="1">
                  <c:v>314394</c:v>
                </c:pt>
                <c:pt idx="2">
                  <c:v>291177</c:v>
                </c:pt>
                <c:pt idx="3">
                  <c:v>269130</c:v>
                </c:pt>
                <c:pt idx="4">
                  <c:v>237154</c:v>
                </c:pt>
                <c:pt idx="5">
                  <c:v>208649</c:v>
                </c:pt>
                <c:pt idx="6">
                  <c:v>183533</c:v>
                </c:pt>
                <c:pt idx="7">
                  <c:v>161452</c:v>
                </c:pt>
                <c:pt idx="8">
                  <c:v>142007</c:v>
                </c:pt>
                <c:pt idx="9">
                  <c:v>124947</c:v>
                </c:pt>
                <c:pt idx="10">
                  <c:v>109648</c:v>
                </c:pt>
                <c:pt idx="11">
                  <c:v>95936</c:v>
                </c:pt>
                <c:pt idx="12">
                  <c:v>83568</c:v>
                </c:pt>
                <c:pt idx="13">
                  <c:v>72622</c:v>
                </c:pt>
                <c:pt idx="14">
                  <c:v>62851</c:v>
                </c:pt>
                <c:pt idx="15">
                  <c:v>54197</c:v>
                </c:pt>
                <c:pt idx="16">
                  <c:v>46280</c:v>
                </c:pt>
                <c:pt idx="17">
                  <c:v>39354</c:v>
                </c:pt>
                <c:pt idx="18">
                  <c:v>33457</c:v>
                </c:pt>
                <c:pt idx="19">
                  <c:v>28353</c:v>
                </c:pt>
                <c:pt idx="20">
                  <c:v>23928</c:v>
                </c:pt>
                <c:pt idx="21">
                  <c:v>20431</c:v>
                </c:pt>
                <c:pt idx="22">
                  <c:v>17745</c:v>
                </c:pt>
                <c:pt idx="23">
                  <c:v>15540</c:v>
                </c:pt>
                <c:pt idx="24">
                  <c:v>13699</c:v>
                </c:pt>
                <c:pt idx="25">
                  <c:v>12113</c:v>
                </c:pt>
                <c:pt idx="26">
                  <c:v>10736</c:v>
                </c:pt>
                <c:pt idx="27">
                  <c:v>9690</c:v>
                </c:pt>
                <c:pt idx="28">
                  <c:v>9023</c:v>
                </c:pt>
                <c:pt idx="29">
                  <c:v>8533</c:v>
                </c:pt>
                <c:pt idx="30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11E-4158-AA15-F594870C0883}"/>
            </c:ext>
          </c:extLst>
        </c:ser>
        <c:ser>
          <c:idx val="9"/>
          <c:order val="9"/>
          <c:tx>
            <c:strRef>
              <c:f>S100_CO2!$A$33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S100_CO2!$H$33:$AL$33</c:f>
              <c:numCache>
                <c:formatCode>_-* #,##0_-;\-* #,##0_-;_-* "-"??_-;_-@_-</c:formatCode>
                <c:ptCount val="31"/>
                <c:pt idx="0">
                  <c:v>797</c:v>
                </c:pt>
                <c:pt idx="1">
                  <c:v>1245</c:v>
                </c:pt>
                <c:pt idx="2">
                  <c:v>2017</c:v>
                </c:pt>
                <c:pt idx="3">
                  <c:v>1969</c:v>
                </c:pt>
                <c:pt idx="4">
                  <c:v>1902</c:v>
                </c:pt>
                <c:pt idx="5">
                  <c:v>1846</c:v>
                </c:pt>
                <c:pt idx="6">
                  <c:v>1795</c:v>
                </c:pt>
                <c:pt idx="7">
                  <c:v>1725</c:v>
                </c:pt>
                <c:pt idx="8">
                  <c:v>1649</c:v>
                </c:pt>
                <c:pt idx="9">
                  <c:v>1566</c:v>
                </c:pt>
                <c:pt idx="10">
                  <c:v>1471</c:v>
                </c:pt>
                <c:pt idx="11">
                  <c:v>1357</c:v>
                </c:pt>
                <c:pt idx="12">
                  <c:v>1237</c:v>
                </c:pt>
                <c:pt idx="13">
                  <c:v>1108</c:v>
                </c:pt>
                <c:pt idx="14">
                  <c:v>977</c:v>
                </c:pt>
                <c:pt idx="15">
                  <c:v>844</c:v>
                </c:pt>
                <c:pt idx="16">
                  <c:v>719</c:v>
                </c:pt>
                <c:pt idx="17">
                  <c:v>608</c:v>
                </c:pt>
                <c:pt idx="18">
                  <c:v>506</c:v>
                </c:pt>
                <c:pt idx="19">
                  <c:v>417</c:v>
                </c:pt>
                <c:pt idx="20">
                  <c:v>340</c:v>
                </c:pt>
                <c:pt idx="21">
                  <c:v>278</c:v>
                </c:pt>
                <c:pt idx="22">
                  <c:v>231</c:v>
                </c:pt>
                <c:pt idx="23">
                  <c:v>192</c:v>
                </c:pt>
                <c:pt idx="24">
                  <c:v>157</c:v>
                </c:pt>
                <c:pt idx="25">
                  <c:v>126</c:v>
                </c:pt>
                <c:pt idx="26">
                  <c:v>100</c:v>
                </c:pt>
                <c:pt idx="27">
                  <c:v>84</c:v>
                </c:pt>
                <c:pt idx="28">
                  <c:v>72</c:v>
                </c:pt>
                <c:pt idx="29">
                  <c:v>65</c:v>
                </c:pt>
                <c:pt idx="3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11E-4158-AA15-F594870C0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 [millions]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S100_CO2!$A$312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S100_CO2!$H$312:$AL$312</c:f>
              <c:numCache>
                <c:formatCode>0</c:formatCode>
                <c:ptCount val="31"/>
                <c:pt idx="0">
                  <c:v>61.197623794676645</c:v>
                </c:pt>
                <c:pt idx="1">
                  <c:v>56.720031963794284</c:v>
                </c:pt>
                <c:pt idx="2">
                  <c:v>52.656572009095768</c:v>
                </c:pt>
                <c:pt idx="3">
                  <c:v>49.347786246546193</c:v>
                </c:pt>
                <c:pt idx="4">
                  <c:v>46.6126746482255</c:v>
                </c:pt>
                <c:pt idx="5">
                  <c:v>43.934236876865803</c:v>
                </c:pt>
                <c:pt idx="6">
                  <c:v>41.36155213809667</c:v>
                </c:pt>
                <c:pt idx="7">
                  <c:v>38.946671262899841</c:v>
                </c:pt>
                <c:pt idx="8">
                  <c:v>36.474428989296008</c:v>
                </c:pt>
                <c:pt idx="9">
                  <c:v>33.866173564205553</c:v>
                </c:pt>
                <c:pt idx="10">
                  <c:v>31.141342787809592</c:v>
                </c:pt>
                <c:pt idx="11">
                  <c:v>28.323200754275174</c:v>
                </c:pt>
                <c:pt idx="12">
                  <c:v>25.406895284036938</c:v>
                </c:pt>
                <c:pt idx="13">
                  <c:v>22.479055990580264</c:v>
                </c:pt>
                <c:pt idx="14">
                  <c:v>19.753119938771235</c:v>
                </c:pt>
                <c:pt idx="15">
                  <c:v>17.272932093411299</c:v>
                </c:pt>
                <c:pt idx="16">
                  <c:v>15.020319141155223</c:v>
                </c:pt>
                <c:pt idx="17">
                  <c:v>12.96191543470581</c:v>
                </c:pt>
                <c:pt idx="18">
                  <c:v>11.124080379908863</c:v>
                </c:pt>
                <c:pt idx="19">
                  <c:v>9.4801485538365018</c:v>
                </c:pt>
                <c:pt idx="20">
                  <c:v>7.9978474778255277</c:v>
                </c:pt>
                <c:pt idx="21">
                  <c:v>6.672582476160354</c:v>
                </c:pt>
                <c:pt idx="22">
                  <c:v>5.5147673987978587</c:v>
                </c:pt>
                <c:pt idx="23">
                  <c:v>4.5158649391342056</c:v>
                </c:pt>
                <c:pt idx="24">
                  <c:v>3.6736714954138598</c:v>
                </c:pt>
                <c:pt idx="25">
                  <c:v>2.9750393848819576</c:v>
                </c:pt>
                <c:pt idx="26">
                  <c:v>2.3987423256632106</c:v>
                </c:pt>
                <c:pt idx="27">
                  <c:v>1.9163158839129542</c:v>
                </c:pt>
                <c:pt idx="28">
                  <c:v>1.5308453757695073</c:v>
                </c:pt>
                <c:pt idx="29">
                  <c:v>1.2150692936126755</c:v>
                </c:pt>
                <c:pt idx="30">
                  <c:v>0.96002866402485876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99-4625-ADC3-D2BA01D97305}"/>
            </c:ext>
          </c:extLst>
        </c:ser>
        <c:ser>
          <c:idx val="1"/>
          <c:order val="1"/>
          <c:tx>
            <c:strRef>
              <c:f>S100_CO2!$A$313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S100_CO2!$H$313:$AL$313</c:f>
              <c:numCache>
                <c:formatCode>0</c:formatCode>
                <c:ptCount val="31"/>
                <c:pt idx="0">
                  <c:v>52.278843882690396</c:v>
                </c:pt>
                <c:pt idx="1">
                  <c:v>49.71488840560113</c:v>
                </c:pt>
                <c:pt idx="2">
                  <c:v>46.996912599596847</c:v>
                </c:pt>
                <c:pt idx="3">
                  <c:v>44.639536246359285</c:v>
                </c:pt>
                <c:pt idx="4">
                  <c:v>42.280650001887132</c:v>
                </c:pt>
                <c:pt idx="5">
                  <c:v>40.009896314657965</c:v>
                </c:pt>
                <c:pt idx="6">
                  <c:v>37.436561629831928</c:v>
                </c:pt>
                <c:pt idx="7">
                  <c:v>34.736980959643986</c:v>
                </c:pt>
                <c:pt idx="8">
                  <c:v>31.920387965636749</c:v>
                </c:pt>
                <c:pt idx="9">
                  <c:v>29.156032243440684</c:v>
                </c:pt>
                <c:pt idx="10">
                  <c:v>26.325635538216744</c:v>
                </c:pt>
                <c:pt idx="11">
                  <c:v>23.605017605185832</c:v>
                </c:pt>
                <c:pt idx="12">
                  <c:v>20.862247904191694</c:v>
                </c:pt>
                <c:pt idx="13">
                  <c:v>18.249294929035528</c:v>
                </c:pt>
                <c:pt idx="14">
                  <c:v>15.765003150006809</c:v>
                </c:pt>
                <c:pt idx="15">
                  <c:v>13.543046734780294</c:v>
                </c:pt>
                <c:pt idx="16">
                  <c:v>11.565235159507221</c:v>
                </c:pt>
                <c:pt idx="17">
                  <c:v>9.8085312789686281</c:v>
                </c:pt>
                <c:pt idx="18">
                  <c:v>8.2550829351741939</c:v>
                </c:pt>
                <c:pt idx="19">
                  <c:v>6.8976756530434269</c:v>
                </c:pt>
                <c:pt idx="20">
                  <c:v>5.7206877409242827</c:v>
                </c:pt>
                <c:pt idx="21">
                  <c:v>4.7028355057969113</c:v>
                </c:pt>
                <c:pt idx="22">
                  <c:v>3.8254980255342872</c:v>
                </c:pt>
                <c:pt idx="23">
                  <c:v>3.0823008960057545</c:v>
                </c:pt>
                <c:pt idx="24">
                  <c:v>2.4659335891182539</c:v>
                </c:pt>
                <c:pt idx="25">
                  <c:v>1.961172205457631</c:v>
                </c:pt>
                <c:pt idx="26">
                  <c:v>1.5508147141132285</c:v>
                </c:pt>
                <c:pt idx="27">
                  <c:v>1.217492459018364</c:v>
                </c:pt>
                <c:pt idx="28">
                  <c:v>0.95044317040630533</c:v>
                </c:pt>
                <c:pt idx="29">
                  <c:v>0.73504292776206515</c:v>
                </c:pt>
                <c:pt idx="30">
                  <c:v>0.56393436533746544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99-4625-ADC3-D2BA01D97305}"/>
            </c:ext>
          </c:extLst>
        </c:ser>
        <c:ser>
          <c:idx val="2"/>
          <c:order val="2"/>
          <c:tx>
            <c:strRef>
              <c:f>S100_CO2!$A$314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S100_CO2!$H$314:$AL$314</c:f>
              <c:numCache>
                <c:formatCode>0</c:formatCode>
                <c:ptCount val="31"/>
                <c:pt idx="0">
                  <c:v>0.29876597449706299</c:v>
                </c:pt>
                <c:pt idx="1">
                  <c:v>0.60565141583883375</c:v>
                </c:pt>
                <c:pt idx="2">
                  <c:v>0.96372196579899283</c:v>
                </c:pt>
                <c:pt idx="3">
                  <c:v>1.3382847227785803</c:v>
                </c:pt>
                <c:pt idx="4">
                  <c:v>1.7454211269094619</c:v>
                </c:pt>
                <c:pt idx="5">
                  <c:v>2.1473897844101373</c:v>
                </c:pt>
                <c:pt idx="6">
                  <c:v>2.5633364833251369</c:v>
                </c:pt>
                <c:pt idx="7">
                  <c:v>3.0804720068594849</c:v>
                </c:pt>
                <c:pt idx="8">
                  <c:v>3.6984865461820657</c:v>
                </c:pt>
                <c:pt idx="9">
                  <c:v>4.4754605160545813</c:v>
                </c:pt>
                <c:pt idx="10">
                  <c:v>5.3495876169385781</c:v>
                </c:pt>
                <c:pt idx="11">
                  <c:v>6.3264735114938766</c:v>
                </c:pt>
                <c:pt idx="12">
                  <c:v>7.3489162478482708</c:v>
                </c:pt>
                <c:pt idx="13">
                  <c:v>8.2943225197874177</c:v>
                </c:pt>
                <c:pt idx="14">
                  <c:v>9.082365789059951</c:v>
                </c:pt>
                <c:pt idx="15">
                  <c:v>9.7039543722363693</c:v>
                </c:pt>
                <c:pt idx="16">
                  <c:v>10.127699718739974</c:v>
                </c:pt>
                <c:pt idx="17">
                  <c:v>10.378987937817524</c:v>
                </c:pt>
                <c:pt idx="18">
                  <c:v>10.470864714571087</c:v>
                </c:pt>
                <c:pt idx="19">
                  <c:v>10.416074562272239</c:v>
                </c:pt>
                <c:pt idx="20">
                  <c:v>10.225628190550115</c:v>
                </c:pt>
                <c:pt idx="21">
                  <c:v>9.9115972695102084</c:v>
                </c:pt>
                <c:pt idx="22">
                  <c:v>9.4861155317590224</c:v>
                </c:pt>
                <c:pt idx="23">
                  <c:v>8.9618406718010881</c:v>
                </c:pt>
                <c:pt idx="24">
                  <c:v>8.3518028410570366</c:v>
                </c:pt>
                <c:pt idx="25">
                  <c:v>7.6691535293813127</c:v>
                </c:pt>
                <c:pt idx="26">
                  <c:v>6.9268415739374731</c:v>
                </c:pt>
                <c:pt idx="27">
                  <c:v>6.137008998457584</c:v>
                </c:pt>
                <c:pt idx="28">
                  <c:v>5.3104995687026753</c:v>
                </c:pt>
                <c:pt idx="29">
                  <c:v>4.4566816501197044</c:v>
                </c:pt>
                <c:pt idx="30">
                  <c:v>3.5833095495744569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99-4625-ADC3-D2BA01D97305}"/>
            </c:ext>
          </c:extLst>
        </c:ser>
        <c:ser>
          <c:idx val="3"/>
          <c:order val="3"/>
          <c:tx>
            <c:strRef>
              <c:f>S100_CO2!$A$315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S100_CO2!$H$315:$AL$315</c:f>
              <c:numCache>
                <c:formatCode>0</c:formatCode>
                <c:ptCount val="31"/>
                <c:pt idx="0">
                  <c:v>0.75008424020093711</c:v>
                </c:pt>
                <c:pt idx="1">
                  <c:v>1.0752406933302083</c:v>
                </c:pt>
                <c:pt idx="2">
                  <c:v>1.4085724725646001</c:v>
                </c:pt>
                <c:pt idx="3">
                  <c:v>1.9607310825835216</c:v>
                </c:pt>
                <c:pt idx="4">
                  <c:v>2.4483987761230486</c:v>
                </c:pt>
                <c:pt idx="5">
                  <c:v>2.8136117007366757</c:v>
                </c:pt>
                <c:pt idx="6">
                  <c:v>3.0937751866344474</c:v>
                </c:pt>
                <c:pt idx="7">
                  <c:v>3.3021531116913949</c:v>
                </c:pt>
                <c:pt idx="8">
                  <c:v>3.3689119237109089</c:v>
                </c:pt>
                <c:pt idx="9">
                  <c:v>3.3090372302066133</c:v>
                </c:pt>
                <c:pt idx="10">
                  <c:v>3.2049385602156737</c:v>
                </c:pt>
                <c:pt idx="11">
                  <c:v>3.0334594396090857</c:v>
                </c:pt>
                <c:pt idx="12">
                  <c:v>2.8227183025191094</c:v>
                </c:pt>
                <c:pt idx="13">
                  <c:v>2.6066743247891617</c:v>
                </c:pt>
                <c:pt idx="14">
                  <c:v>2.3853916512708309</c:v>
                </c:pt>
                <c:pt idx="15">
                  <c:v>2.1596070686603683</c:v>
                </c:pt>
                <c:pt idx="16">
                  <c:v>1.9302347739133492</c:v>
                </c:pt>
                <c:pt idx="17">
                  <c:v>1.7019648846328028</c:v>
                </c:pt>
                <c:pt idx="18">
                  <c:v>1.4805942072844993</c:v>
                </c:pt>
                <c:pt idx="19">
                  <c:v>1.2693479412314332</c:v>
                </c:pt>
                <c:pt idx="20">
                  <c:v>1.0731274001950522</c:v>
                </c:pt>
                <c:pt idx="21">
                  <c:v>0.89442886347883255</c:v>
                </c:pt>
                <c:pt idx="22">
                  <c:v>0.73582204203461532</c:v>
                </c:pt>
                <c:pt idx="23">
                  <c:v>0.59801517769437673</c:v>
                </c:pt>
                <c:pt idx="24">
                  <c:v>0.48090212594649523</c:v>
                </c:pt>
                <c:pt idx="25">
                  <c:v>0.38284423164587644</c:v>
                </c:pt>
                <c:pt idx="26">
                  <c:v>0.30153882103226265</c:v>
                </c:pt>
                <c:pt idx="27">
                  <c:v>0.23515298170658969</c:v>
                </c:pt>
                <c:pt idx="28">
                  <c:v>0.18219373524866822</c:v>
                </c:pt>
                <c:pt idx="29">
                  <c:v>0.1403118184397549</c:v>
                </c:pt>
                <c:pt idx="30">
                  <c:v>0.10815995743089872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99-4625-ADC3-D2BA01D97305}"/>
            </c:ext>
          </c:extLst>
        </c:ser>
        <c:ser>
          <c:idx val="4"/>
          <c:order val="4"/>
          <c:tx>
            <c:strRef>
              <c:f>S100_CO2!$A$316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S100_CO2!$H$316:$AL$316</c:f>
              <c:numCache>
                <c:formatCode>0</c:formatCode>
                <c:ptCount val="31"/>
                <c:pt idx="0">
                  <c:v>1.1344549970558655</c:v>
                </c:pt>
                <c:pt idx="1">
                  <c:v>1.7061969612930701</c:v>
                </c:pt>
                <c:pt idx="2">
                  <c:v>2.3124430309001669</c:v>
                </c:pt>
                <c:pt idx="3">
                  <c:v>2.5203305533565765</c:v>
                </c:pt>
                <c:pt idx="4">
                  <c:v>2.7595519310843653</c:v>
                </c:pt>
                <c:pt idx="5">
                  <c:v>3.1175831530608695</c:v>
                </c:pt>
                <c:pt idx="6">
                  <c:v>3.579512282458289</c:v>
                </c:pt>
                <c:pt idx="7">
                  <c:v>4.1899796578731907</c:v>
                </c:pt>
                <c:pt idx="8">
                  <c:v>4.8183479655508012</c:v>
                </c:pt>
                <c:pt idx="9">
                  <c:v>5.4570021526682027</c:v>
                </c:pt>
                <c:pt idx="10">
                  <c:v>5.856327054704205</c:v>
                </c:pt>
                <c:pt idx="11">
                  <c:v>5.9067314527499875</c:v>
                </c:pt>
                <c:pt idx="12">
                  <c:v>5.6969928681107209</c:v>
                </c:pt>
                <c:pt idx="13">
                  <c:v>5.4254035166781103</c:v>
                </c:pt>
                <c:pt idx="14">
                  <c:v>5.0936948157563968</c:v>
                </c:pt>
                <c:pt idx="15">
                  <c:v>4.7001336527054089</c:v>
                </c:pt>
                <c:pt idx="16">
                  <c:v>4.3079258444868938</c:v>
                </c:pt>
                <c:pt idx="17">
                  <c:v>3.920153017449453</c:v>
                </c:pt>
                <c:pt idx="18">
                  <c:v>3.5313004281431537</c:v>
                </c:pt>
                <c:pt idx="19">
                  <c:v>3.1449928145186776</c:v>
                </c:pt>
                <c:pt idx="20">
                  <c:v>2.7659099638454614</c:v>
                </c:pt>
                <c:pt idx="21">
                  <c:v>2.4025675599160778</c:v>
                </c:pt>
                <c:pt idx="22">
                  <c:v>2.0588652888369285</c:v>
                </c:pt>
                <c:pt idx="23">
                  <c:v>1.7386361629869316</c:v>
                </c:pt>
                <c:pt idx="24">
                  <c:v>1.446342124521971</c:v>
                </c:pt>
                <c:pt idx="25">
                  <c:v>1.1862213642240387</c:v>
                </c:pt>
                <c:pt idx="26">
                  <c:v>0.96100173124746768</c:v>
                </c:pt>
                <c:pt idx="27">
                  <c:v>0.77063602036421752</c:v>
                </c:pt>
                <c:pt idx="28">
                  <c:v>0.61276920880232422</c:v>
                </c:pt>
                <c:pt idx="29">
                  <c:v>0.48462229549223629</c:v>
                </c:pt>
                <c:pt idx="30">
                  <c:v>0.3812961493207116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99-4625-ADC3-D2BA01D97305}"/>
            </c:ext>
          </c:extLst>
        </c:ser>
        <c:ser>
          <c:idx val="5"/>
          <c:order val="5"/>
          <c:tx>
            <c:strRef>
              <c:f>S100_CO2!$A$317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S100_CO2!$H$317:$AL$317</c:f>
              <c:numCache>
                <c:formatCode>0</c:formatCode>
                <c:ptCount val="31"/>
                <c:pt idx="0">
                  <c:v>0.48647256679340833</c:v>
                </c:pt>
                <c:pt idx="1">
                  <c:v>0.81353339691316262</c:v>
                </c:pt>
                <c:pt idx="2">
                  <c:v>1.1293434848674888</c:v>
                </c:pt>
                <c:pt idx="3">
                  <c:v>1.6034378898368729</c:v>
                </c:pt>
                <c:pt idx="4">
                  <c:v>2.0645156566933638</c:v>
                </c:pt>
                <c:pt idx="5">
                  <c:v>2.6449935668205136</c:v>
                </c:pt>
                <c:pt idx="6">
                  <c:v>3.1535362027937577</c:v>
                </c:pt>
                <c:pt idx="7">
                  <c:v>3.0848185418128149</c:v>
                </c:pt>
                <c:pt idx="8">
                  <c:v>2.9387169176704879</c:v>
                </c:pt>
                <c:pt idx="9">
                  <c:v>2.7413798014747877</c:v>
                </c:pt>
                <c:pt idx="10">
                  <c:v>2.5556495712829181</c:v>
                </c:pt>
                <c:pt idx="11">
                  <c:v>2.3705561898270884</c:v>
                </c:pt>
                <c:pt idx="12">
                  <c:v>2.1872844346516893</c:v>
                </c:pt>
                <c:pt idx="13">
                  <c:v>2.0032260218417317</c:v>
                </c:pt>
                <c:pt idx="14">
                  <c:v>1.8147945124752556</c:v>
                </c:pt>
                <c:pt idx="15">
                  <c:v>1.6219444911804044</c:v>
                </c:pt>
                <c:pt idx="16">
                  <c:v>1.4305127260103958</c:v>
                </c:pt>
                <c:pt idx="17">
                  <c:v>1.2416397278537403</c:v>
                </c:pt>
                <c:pt idx="18">
                  <c:v>1.0608797427550951</c:v>
                </c:pt>
                <c:pt idx="19">
                  <c:v>0.89004752700174272</c:v>
                </c:pt>
                <c:pt idx="20">
                  <c:v>0.73654862934604648</c:v>
                </c:pt>
                <c:pt idx="21">
                  <c:v>0.60133609914404351</c:v>
                </c:pt>
                <c:pt idx="22">
                  <c:v>0.48351754519448464</c:v>
                </c:pt>
                <c:pt idx="23">
                  <c:v>0.38343706886141038</c:v>
                </c:pt>
                <c:pt idx="24">
                  <c:v>0.29953747204242237</c:v>
                </c:pt>
                <c:pt idx="25">
                  <c:v>0.23231248462380966</c:v>
                </c:pt>
                <c:pt idx="26">
                  <c:v>0.17908833151596329</c:v>
                </c:pt>
                <c:pt idx="27">
                  <c:v>0.13638260080993475</c:v>
                </c:pt>
                <c:pt idx="28">
                  <c:v>0.10149536161777552</c:v>
                </c:pt>
                <c:pt idx="29">
                  <c:v>7.3665518976041774E-2</c:v>
                </c:pt>
                <c:pt idx="30">
                  <c:v>5.30184700297575E-2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99-4625-ADC3-D2BA01D97305}"/>
            </c:ext>
          </c:extLst>
        </c:ser>
        <c:ser>
          <c:idx val="6"/>
          <c:order val="6"/>
          <c:tx>
            <c:strRef>
              <c:f>S100_CO2!$A$318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S100_CO2!$H$318:$AL$318</c:f>
              <c:numCache>
                <c:formatCode>0</c:formatCode>
                <c:ptCount val="31"/>
                <c:pt idx="0">
                  <c:v>0.1262686948719926</c:v>
                </c:pt>
                <c:pt idx="1">
                  <c:v>0.21344662659660135</c:v>
                </c:pt>
                <c:pt idx="2">
                  <c:v>0.2645982284588162</c:v>
                </c:pt>
                <c:pt idx="3">
                  <c:v>0.2985612755267753</c:v>
                </c:pt>
                <c:pt idx="4">
                  <c:v>0.66292728286086988</c:v>
                </c:pt>
                <c:pt idx="5">
                  <c:v>0.8762204213170488</c:v>
                </c:pt>
                <c:pt idx="6">
                  <c:v>1.1947262784672603</c:v>
                </c:pt>
                <c:pt idx="7">
                  <c:v>1.6186322939084379</c:v>
                </c:pt>
                <c:pt idx="8">
                  <c:v>2.1423374139100795</c:v>
                </c:pt>
                <c:pt idx="9">
                  <c:v>2.2449087419603782</c:v>
                </c:pt>
                <c:pt idx="10">
                  <c:v>2.3347815180621065</c:v>
                </c:pt>
                <c:pt idx="11">
                  <c:v>2.4242291891162959</c:v>
                </c:pt>
                <c:pt idx="12">
                  <c:v>2.5096271672324124</c:v>
                </c:pt>
                <c:pt idx="13">
                  <c:v>2.4531478326728799</c:v>
                </c:pt>
                <c:pt idx="14">
                  <c:v>2.396030865642683</c:v>
                </c:pt>
                <c:pt idx="15">
                  <c:v>2.2136432711392953</c:v>
                </c:pt>
                <c:pt idx="16">
                  <c:v>2.0348562846871729</c:v>
                </c:pt>
                <c:pt idx="17">
                  <c:v>1.8547578145635151</c:v>
                </c:pt>
                <c:pt idx="18">
                  <c:v>1.6783793575838715</c:v>
                </c:pt>
                <c:pt idx="19">
                  <c:v>1.5029830408198643</c:v>
                </c:pt>
                <c:pt idx="20">
                  <c:v>1.330927334699213</c:v>
                </c:pt>
                <c:pt idx="21">
                  <c:v>1.1633946339102468</c:v>
                </c:pt>
                <c:pt idx="22">
                  <c:v>1.0037184005351074</c:v>
                </c:pt>
                <c:pt idx="23">
                  <c:v>0.85444600756538169</c:v>
                </c:pt>
                <c:pt idx="24">
                  <c:v>0.71714104501073195</c:v>
                </c:pt>
                <c:pt idx="25">
                  <c:v>0.59398845399568201</c:v>
                </c:pt>
                <c:pt idx="26">
                  <c:v>0.48473919757845557</c:v>
                </c:pt>
                <c:pt idx="27">
                  <c:v>0.39108219757869378</c:v>
                </c:pt>
                <c:pt idx="28">
                  <c:v>0.3118862911735063</c:v>
                </c:pt>
                <c:pt idx="29">
                  <c:v>0.24662912535527187</c:v>
                </c:pt>
                <c:pt idx="30">
                  <c:v>0.1910173943398206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99-4625-ADC3-D2BA01D97305}"/>
            </c:ext>
          </c:extLst>
        </c:ser>
        <c:ser>
          <c:idx val="7"/>
          <c:order val="7"/>
          <c:tx>
            <c:strRef>
              <c:f>S100_CO2!$A$319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S100_CO2!$H$319:$AL$319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C99-4625-ADC3-D2BA01D97305}"/>
            </c:ext>
          </c:extLst>
        </c:ser>
        <c:ser>
          <c:idx val="8"/>
          <c:order val="8"/>
          <c:tx>
            <c:strRef>
              <c:f>S100_CO2!$A$320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S100_CO2!$H$320:$AL$320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C99-4625-ADC3-D2BA01D97305}"/>
            </c:ext>
          </c:extLst>
        </c:ser>
        <c:ser>
          <c:idx val="9"/>
          <c:order val="9"/>
          <c:tx>
            <c:strRef>
              <c:f>S100_CO2!$A$321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S100_CO2!$H$321:$AL$321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C99-4625-ADC3-D2BA01D97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[million tons]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03854166666669"/>
          <c:y val="0.17473086419753087"/>
          <c:w val="0.87170798611111111"/>
          <c:h val="0.6523617283950619"/>
        </c:manualLayout>
      </c:layout>
      <c:lineChart>
        <c:grouping val="standard"/>
        <c:varyColors val="0"/>
        <c:ser>
          <c:idx val="0"/>
          <c:order val="0"/>
          <c:tx>
            <c:strRef>
              <c:f>S100_CO2!$A$42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S100_CO2!$H$42:$AL$42</c:f>
              <c:numCache>
                <c:formatCode>0%</c:formatCode>
                <c:ptCount val="31"/>
                <c:pt idx="0">
                  <c:v>0.64844436183207677</c:v>
                </c:pt>
                <c:pt idx="1">
                  <c:v>0.62929898281053476</c:v>
                </c:pt>
                <c:pt idx="2">
                  <c:v>0.60774249973481143</c:v>
                </c:pt>
                <c:pt idx="3">
                  <c:v>0.58566073348836756</c:v>
                </c:pt>
                <c:pt idx="4">
                  <c:v>0.56371768257116139</c:v>
                </c:pt>
                <c:pt idx="5">
                  <c:v>0.54088218527295584</c:v>
                </c:pt>
                <c:pt idx="6">
                  <c:v>0.51773210631698185</c:v>
                </c:pt>
                <c:pt idx="7">
                  <c:v>0.49489781075750056</c:v>
                </c:pt>
                <c:pt idx="8">
                  <c:v>0.47048661115738027</c:v>
                </c:pt>
                <c:pt idx="9">
                  <c:v>0.44372591480120072</c:v>
                </c:pt>
                <c:pt idx="10">
                  <c:v>0.41477343124569255</c:v>
                </c:pt>
                <c:pt idx="11">
                  <c:v>0.38384588442722029</c:v>
                </c:pt>
                <c:pt idx="12">
                  <c:v>0.35105963332537465</c:v>
                </c:pt>
                <c:pt idx="13">
                  <c:v>0.31730464134755676</c:v>
                </c:pt>
                <c:pt idx="14">
                  <c:v>0.28510054383207739</c:v>
                </c:pt>
                <c:pt idx="15">
                  <c:v>0.25515596287705805</c:v>
                </c:pt>
                <c:pt idx="16">
                  <c:v>0.22747683792430759</c:v>
                </c:pt>
                <c:pt idx="17">
                  <c:v>0.20155398725585874</c:v>
                </c:pt>
                <c:pt idx="18">
                  <c:v>0.17809957162890674</c:v>
                </c:pt>
                <c:pt idx="19">
                  <c:v>0.15682506150408873</c:v>
                </c:pt>
                <c:pt idx="20">
                  <c:v>0.13724311066587672</c:v>
                </c:pt>
                <c:pt idx="21">
                  <c:v>0.11945571845265768</c:v>
                </c:pt>
                <c:pt idx="22">
                  <c:v>0.10376284095975134</c:v>
                </c:pt>
                <c:pt idx="23">
                  <c:v>9.0020397917195766E-2</c:v>
                </c:pt>
                <c:pt idx="24">
                  <c:v>7.8262018188541019E-2</c:v>
                </c:pt>
                <c:pt idx="25">
                  <c:v>6.8306905347883681E-2</c:v>
                </c:pt>
                <c:pt idx="26">
                  <c:v>5.9900417017327762E-2</c:v>
                </c:pt>
                <c:pt idx="27">
                  <c:v>5.2628580939909193E-2</c:v>
                </c:pt>
                <c:pt idx="28">
                  <c:v>4.6606635847075313E-2</c:v>
                </c:pt>
                <c:pt idx="29">
                  <c:v>4.154494815877486E-2</c:v>
                </c:pt>
                <c:pt idx="30">
                  <c:v>3.7312412272049046E-2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C9-4655-BC00-355F4D50B5BC}"/>
            </c:ext>
          </c:extLst>
        </c:ser>
        <c:ser>
          <c:idx val="1"/>
          <c:order val="1"/>
          <c:tx>
            <c:strRef>
              <c:f>S100_CO2!$A$43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S100_CO2!$H$43:$AL$43</c:f>
              <c:numCache>
                <c:formatCode>0%</c:formatCode>
                <c:ptCount val="31"/>
                <c:pt idx="0">
                  <c:v>0.31065839056865269</c:v>
                </c:pt>
                <c:pt idx="1">
                  <c:v>0.3082096799735935</c:v>
                </c:pt>
                <c:pt idx="2">
                  <c:v>0.3036487504842928</c:v>
                </c:pt>
                <c:pt idx="3">
                  <c:v>0.29683780397602044</c:v>
                </c:pt>
                <c:pt idx="4">
                  <c:v>0.28680185782145728</c:v>
                </c:pt>
                <c:pt idx="5">
                  <c:v>0.27604591807606876</c:v>
                </c:pt>
                <c:pt idx="6">
                  <c:v>0.2628297409955011</c:v>
                </c:pt>
                <c:pt idx="7">
                  <c:v>0.24811206002594891</c:v>
                </c:pt>
                <c:pt idx="8">
                  <c:v>0.23195000546146893</c:v>
                </c:pt>
                <c:pt idx="9">
                  <c:v>0.2154024529613067</c:v>
                </c:pt>
                <c:pt idx="10">
                  <c:v>0.19795849264772311</c:v>
                </c:pt>
                <c:pt idx="11">
                  <c:v>0.18065944579521864</c:v>
                </c:pt>
                <c:pt idx="12">
                  <c:v>0.16294215688402502</c:v>
                </c:pt>
                <c:pt idx="13">
                  <c:v>0.14572458335661431</c:v>
                </c:pt>
                <c:pt idx="14">
                  <c:v>0.1289928538291947</c:v>
                </c:pt>
                <c:pt idx="15">
                  <c:v>0.11358736962577719</c:v>
                </c:pt>
                <c:pt idx="16">
                  <c:v>9.9521849463046652E-2</c:v>
                </c:pt>
                <c:pt idx="17">
                  <c:v>8.6781014832843714E-2</c:v>
                </c:pt>
                <c:pt idx="18">
                  <c:v>7.5222893774547758E-2</c:v>
                </c:pt>
                <c:pt idx="19">
                  <c:v>6.4877777519585483E-2</c:v>
                </c:pt>
                <c:pt idx="20">
                  <c:v>5.5762826446481589E-2</c:v>
                </c:pt>
                <c:pt idx="21">
                  <c:v>4.7742644704440076E-2</c:v>
                </c:pt>
                <c:pt idx="22">
                  <c:v>4.0614733750452603E-2</c:v>
                </c:pt>
                <c:pt idx="23">
                  <c:v>3.4369348184152305E-2</c:v>
                </c:pt>
                <c:pt idx="24">
                  <c:v>2.9049305701547335E-2</c:v>
                </c:pt>
                <c:pt idx="25">
                  <c:v>2.4572891900354391E-2</c:v>
                </c:pt>
                <c:pt idx="26">
                  <c:v>2.0803563613021193E-2</c:v>
                </c:pt>
                <c:pt idx="27">
                  <c:v>1.7580392798118575E-2</c:v>
                </c:pt>
                <c:pt idx="28">
                  <c:v>1.4908565699880355E-2</c:v>
                </c:pt>
                <c:pt idx="29">
                  <c:v>1.269058615000134E-2</c:v>
                </c:pt>
                <c:pt idx="30">
                  <c:v>1.0832191208527018E-2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C9-4655-BC00-355F4D50B5BC}"/>
            </c:ext>
          </c:extLst>
        </c:ser>
        <c:ser>
          <c:idx val="2"/>
          <c:order val="2"/>
          <c:tx>
            <c:strRef>
              <c:f>S100_CO2!$A$44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S100_CO2!$H$44:$AL$44</c:f>
              <c:numCache>
                <c:formatCode>0%</c:formatCode>
                <c:ptCount val="31"/>
                <c:pt idx="0">
                  <c:v>6.3756858022365115E-3</c:v>
                </c:pt>
                <c:pt idx="1">
                  <c:v>1.3634655122082453E-2</c:v>
                </c:pt>
                <c:pt idx="2">
                  <c:v>2.3493484283972021E-2</c:v>
                </c:pt>
                <c:pt idx="3">
                  <c:v>3.4902086652636687E-2</c:v>
                </c:pt>
                <c:pt idx="4">
                  <c:v>4.823025827844047E-2</c:v>
                </c:pt>
                <c:pt idx="5">
                  <c:v>6.2784215369142471E-2</c:v>
                </c:pt>
                <c:pt idx="6">
                  <c:v>7.9169466169442482E-2</c:v>
                </c:pt>
                <c:pt idx="7">
                  <c:v>0.10014339661941832</c:v>
                </c:pt>
                <c:pt idx="8">
                  <c:v>0.12631051782740246</c:v>
                </c:pt>
                <c:pt idx="9">
                  <c:v>0.16029786447893329</c:v>
                </c:pt>
                <c:pt idx="10">
                  <c:v>0.20113855014287133</c:v>
                </c:pt>
                <c:pt idx="11">
                  <c:v>0.24986363919000099</c:v>
                </c:pt>
                <c:pt idx="12">
                  <c:v>0.30543483635242491</c:v>
                </c:pt>
                <c:pt idx="13">
                  <c:v>0.3638618500487143</c:v>
                </c:pt>
                <c:pt idx="14">
                  <c:v>0.42185220706088467</c:v>
                </c:pt>
                <c:pt idx="15">
                  <c:v>0.47854874684213144</c:v>
                </c:pt>
                <c:pt idx="16">
                  <c:v>0.53231696375378501</c:v>
                </c:pt>
                <c:pt idx="17">
                  <c:v>0.58337703297317445</c:v>
                </c:pt>
                <c:pt idx="18">
                  <c:v>0.63104627469381591</c:v>
                </c:pt>
                <c:pt idx="19">
                  <c:v>0.6753518898947396</c:v>
                </c:pt>
                <c:pt idx="20">
                  <c:v>0.71637697316862115</c:v>
                </c:pt>
                <c:pt idx="21">
                  <c:v>0.75390825458141064</c:v>
                </c:pt>
                <c:pt idx="22">
                  <c:v>0.78768946084677804</c:v>
                </c:pt>
                <c:pt idx="23">
                  <c:v>0.81772877834899449</c:v>
                </c:pt>
                <c:pt idx="24">
                  <c:v>0.8438759747348471</c:v>
                </c:pt>
                <c:pt idx="25">
                  <c:v>0.86627986866499218</c:v>
                </c:pt>
                <c:pt idx="26">
                  <c:v>0.88533612832393815</c:v>
                </c:pt>
                <c:pt idx="27">
                  <c:v>0.90164278359208483</c:v>
                </c:pt>
                <c:pt idx="28">
                  <c:v>0.91521256919772709</c:v>
                </c:pt>
                <c:pt idx="29">
                  <c:v>0.92652483322754553</c:v>
                </c:pt>
                <c:pt idx="30">
                  <c:v>0.93592663264989617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C9-4655-BC00-355F4D50B5BC}"/>
            </c:ext>
          </c:extLst>
        </c:ser>
        <c:ser>
          <c:idx val="3"/>
          <c:order val="3"/>
          <c:tx>
            <c:strRef>
              <c:f>S100_CO2!$A$45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S100_CO2!$H$45:$AL$45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1.6650162592163648E-2</c:v>
                </c:pt>
                <c:pt idx="2">
                  <c:v>2.268755924303157E-2</c:v>
                </c:pt>
                <c:pt idx="3">
                  <c:v>3.2477200726208397E-2</c:v>
                </c:pt>
                <c:pt idx="4">
                  <c:v>4.1597553413171319E-2</c:v>
                </c:pt>
                <c:pt idx="5">
                  <c:v>4.907776060207597E-2</c:v>
                </c:pt>
                <c:pt idx="6">
                  <c:v>5.5614579232323907E-2</c:v>
                </c:pt>
                <c:pt idx="7">
                  <c:v>6.1272051311257389E-2</c:v>
                </c:pt>
                <c:pt idx="8">
                  <c:v>6.4493284454140487E-2</c:v>
                </c:pt>
                <c:pt idx="9">
                  <c:v>6.5227004898214758E-2</c:v>
                </c:pt>
                <c:pt idx="10">
                  <c:v>6.4941317484063649E-2</c:v>
                </c:pt>
                <c:pt idx="11">
                  <c:v>6.2910249892801223E-2</c:v>
                </c:pt>
                <c:pt idx="12">
                  <c:v>5.9755629921466429E-2</c:v>
                </c:pt>
                <c:pt idx="13">
                  <c:v>5.6241445392417586E-2</c:v>
                </c:pt>
                <c:pt idx="14">
                  <c:v>5.2396959194523723E-2</c:v>
                </c:pt>
                <c:pt idx="15">
                  <c:v>4.8259912355413263E-2</c:v>
                </c:pt>
                <c:pt idx="16">
                  <c:v>4.3868559799447669E-2</c:v>
                </c:pt>
                <c:pt idx="17">
                  <c:v>3.9372277960294334E-2</c:v>
                </c:pt>
                <c:pt idx="18">
                  <c:v>3.4875300940691349E-2</c:v>
                </c:pt>
                <c:pt idx="19">
                  <c:v>3.0475106287670032E-2</c:v>
                </c:pt>
                <c:pt idx="20">
                  <c:v>2.6309321016325955E-2</c:v>
                </c:pt>
                <c:pt idx="21">
                  <c:v>2.2442325590080438E-2</c:v>
                </c:pt>
                <c:pt idx="22">
                  <c:v>1.894541908148074E-2</c:v>
                </c:pt>
                <c:pt idx="23">
                  <c:v>1.5853893954318649E-2</c:v>
                </c:pt>
                <c:pt idx="24">
                  <c:v>1.3177148079382814E-2</c:v>
                </c:pt>
                <c:pt idx="25">
                  <c:v>1.0895658253426145E-2</c:v>
                </c:pt>
                <c:pt idx="26">
                  <c:v>8.9678692411245802E-3</c:v>
                </c:pt>
                <c:pt idx="27">
                  <c:v>7.3663029904621124E-3</c:v>
                </c:pt>
                <c:pt idx="28">
                  <c:v>6.0564933354310653E-3</c:v>
                </c:pt>
                <c:pt idx="29">
                  <c:v>4.9873763294998839E-3</c:v>
                </c:pt>
                <c:pt idx="30">
                  <c:v>4.1463010504988193E-3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C9-4655-BC00-355F4D50B5BC}"/>
            </c:ext>
          </c:extLst>
        </c:ser>
        <c:ser>
          <c:idx val="4"/>
          <c:order val="4"/>
          <c:tx>
            <c:strRef>
              <c:f>S100_CO2!$A$46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S100_CO2!$H$46:$AL$46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1.7318635909092547E-2</c:v>
                </c:pt>
                <c:pt idx="2">
                  <c:v>2.4503115905431569E-2</c:v>
                </c:pt>
                <c:pt idx="3">
                  <c:v>2.7785841176524367E-2</c:v>
                </c:pt>
                <c:pt idx="4">
                  <c:v>3.1302896330209135E-2</c:v>
                </c:pt>
                <c:pt idx="5">
                  <c:v>3.617978420323037E-2</c:v>
                </c:pt>
                <c:pt idx="6">
                  <c:v>4.2345485867664109E-2</c:v>
                </c:pt>
                <c:pt idx="7">
                  <c:v>5.0354998741038964E-2</c:v>
                </c:pt>
                <c:pt idx="8">
                  <c:v>5.8804838243197724E-2</c:v>
                </c:pt>
                <c:pt idx="9">
                  <c:v>6.7606996614447246E-2</c:v>
                </c:pt>
                <c:pt idx="10">
                  <c:v>7.3827815453554199E-2</c:v>
                </c:pt>
                <c:pt idx="11">
                  <c:v>7.5953761984806606E-2</c:v>
                </c:pt>
                <c:pt idx="12">
                  <c:v>7.483117360979015E-2</c:v>
                </c:pt>
                <c:pt idx="13">
                  <c:v>7.2697860048377583E-2</c:v>
                </c:pt>
                <c:pt idx="14">
                  <c:v>6.9558424113640049E-2</c:v>
                </c:pt>
                <c:pt idx="15">
                  <c:v>6.5387376068261116E-2</c:v>
                </c:pt>
                <c:pt idx="16">
                  <c:v>6.0964770525459157E-2</c:v>
                </c:pt>
                <c:pt idx="17">
                  <c:v>5.6412450359727133E-2</c:v>
                </c:pt>
                <c:pt idx="18">
                  <c:v>5.1626383663696165E-2</c:v>
                </c:pt>
                <c:pt idx="19">
                  <c:v>4.6704800390386748E-2</c:v>
                </c:pt>
                <c:pt idx="20">
                  <c:v>4.1749941250390284E-2</c:v>
                </c:pt>
                <c:pt idx="21">
                  <c:v>3.6896605904733044E-2</c:v>
                </c:pt>
                <c:pt idx="22">
                  <c:v>3.2210065322082523E-2</c:v>
                </c:pt>
                <c:pt idx="23">
                  <c:v>2.7762366283175056E-2</c:v>
                </c:pt>
                <c:pt idx="24">
                  <c:v>2.3619748501837824E-2</c:v>
                </c:pt>
                <c:pt idx="25">
                  <c:v>1.9866609332949561E-2</c:v>
                </c:pt>
                <c:pt idx="26">
                  <c:v>1.6569930928108136E-2</c:v>
                </c:pt>
                <c:pt idx="27">
                  <c:v>1.3758027201092649E-2</c:v>
                </c:pt>
                <c:pt idx="28">
                  <c:v>1.138490126632298E-2</c:v>
                </c:pt>
                <c:pt idx="29">
                  <c:v>9.4219384021210356E-3</c:v>
                </c:pt>
                <c:pt idx="30">
                  <c:v>7.786517439234926E-3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C9-4655-BC00-355F4D50B5BC}"/>
            </c:ext>
          </c:extLst>
        </c:ser>
        <c:ser>
          <c:idx val="5"/>
          <c:order val="5"/>
          <c:tx>
            <c:strRef>
              <c:f>S100_CO2!$A$47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S100_CO2!$H$47:$AL$47</c:f>
              <c:numCache>
                <c:formatCode>0%</c:formatCode>
                <c:ptCount val="31"/>
                <c:pt idx="0">
                  <c:v>3.7206919853404259E-3</c:v>
                </c:pt>
                <c:pt idx="1">
                  <c:v>6.5374366893314146E-3</c:v>
                </c:pt>
                <c:pt idx="2">
                  <c:v>9.5599106494187545E-3</c:v>
                </c:pt>
                <c:pt idx="3">
                  <c:v>1.4087006651435089E-2</c:v>
                </c:pt>
                <c:pt idx="4">
                  <c:v>1.8740886569531823E-2</c:v>
                </c:pt>
                <c:pt idx="5">
                  <c:v>2.4700602999781524E-2</c:v>
                </c:pt>
                <c:pt idx="6">
                  <c:v>3.0554552640495551E-2</c:v>
                </c:pt>
                <c:pt idx="7">
                  <c:v>3.1304743259953062E-2</c:v>
                </c:pt>
                <c:pt idx="8">
                  <c:v>3.1145807023059763E-2</c:v>
                </c:pt>
                <c:pt idx="9">
                  <c:v>3.0239152593059843E-2</c:v>
                </c:pt>
                <c:pt idx="10">
                  <c:v>2.9223857905269442E-2</c:v>
                </c:pt>
                <c:pt idx="11">
                  <c:v>2.7991676974396355E-2</c:v>
                </c:pt>
                <c:pt idx="12">
                  <c:v>2.6582203252958837E-2</c:v>
                </c:pt>
                <c:pt idx="13">
                  <c:v>2.4987525397864415E-2</c:v>
                </c:pt>
                <c:pt idx="14">
                  <c:v>2.3183173945173111E-2</c:v>
                </c:pt>
                <c:pt idx="15">
                  <c:v>2.1185466033528555E-2</c:v>
                </c:pt>
                <c:pt idx="16">
                  <c:v>1.9085950160421458E-2</c:v>
                </c:pt>
                <c:pt idx="17">
                  <c:v>1.6927035790633566E-2</c:v>
                </c:pt>
                <c:pt idx="18">
                  <c:v>1.4781272352270213E-2</c:v>
                </c:pt>
                <c:pt idx="19">
                  <c:v>1.2690146162657925E-2</c:v>
                </c:pt>
                <c:pt idx="20">
                  <c:v>1.0774048633276294E-2</c:v>
                </c:pt>
                <c:pt idx="21">
                  <c:v>9.056376364907576E-3</c:v>
                </c:pt>
                <c:pt idx="22">
                  <c:v>7.5309240643643581E-3</c:v>
                </c:pt>
                <c:pt idx="23">
                  <c:v>6.2114236043317866E-3</c:v>
                </c:pt>
                <c:pt idx="24">
                  <c:v>5.0830428752685038E-3</c:v>
                </c:pt>
                <c:pt idx="25">
                  <c:v>4.1674048657564721E-3</c:v>
                </c:pt>
                <c:pt idx="26">
                  <c:v>3.4360763183474466E-3</c:v>
                </c:pt>
                <c:pt idx="27">
                  <c:v>2.8361656252279058E-3</c:v>
                </c:pt>
                <c:pt idx="28">
                  <c:v>2.3273624186366448E-3</c:v>
                </c:pt>
                <c:pt idx="29">
                  <c:v>1.8973684477645051E-3</c:v>
                </c:pt>
                <c:pt idx="30">
                  <c:v>1.5641744082808351E-3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C9-4655-BC00-355F4D50B5BC}"/>
            </c:ext>
          </c:extLst>
        </c:ser>
        <c:ser>
          <c:idx val="6"/>
          <c:order val="6"/>
          <c:tx>
            <c:strRef>
              <c:f>S100_CO2!$A$48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S100_CO2!$H$48:$AL$48</c:f>
              <c:numCache>
                <c:formatCode>0%</c:formatCode>
                <c:ptCount val="31"/>
                <c:pt idx="0">
                  <c:v>6.15659708793329E-4</c:v>
                </c:pt>
                <c:pt idx="1">
                  <c:v>1.091473700433982E-3</c:v>
                </c:pt>
                <c:pt idx="2">
                  <c:v>1.4411152395548037E-3</c:v>
                </c:pt>
                <c:pt idx="3">
                  <c:v>1.7102817399116588E-3</c:v>
                </c:pt>
                <c:pt idx="4">
                  <c:v>3.7673761847124435E-3</c:v>
                </c:pt>
                <c:pt idx="5">
                  <c:v>5.1280126032451695E-3</c:v>
                </c:pt>
                <c:pt idx="6">
                  <c:v>7.1294394483844992E-3</c:v>
                </c:pt>
                <c:pt idx="7">
                  <c:v>9.8120076155971091E-3</c:v>
                </c:pt>
                <c:pt idx="8">
                  <c:v>1.3176429261840683E-2</c:v>
                </c:pt>
                <c:pt idx="9">
                  <c:v>1.428916571871542E-2</c:v>
                </c:pt>
                <c:pt idx="10">
                  <c:v>1.5308009459117122E-2</c:v>
                </c:pt>
                <c:pt idx="11">
                  <c:v>1.6296730173641576E-2</c:v>
                </c:pt>
                <c:pt idx="12">
                  <c:v>1.7235278789296402E-2</c:v>
                </c:pt>
                <c:pt idx="13">
                  <c:v>1.7307435066388752E-2</c:v>
                </c:pt>
                <c:pt idx="14">
                  <c:v>1.7297242002557521E-2</c:v>
                </c:pt>
                <c:pt idx="15">
                  <c:v>1.6483053563615624E-2</c:v>
                </c:pt>
                <c:pt idx="16">
                  <c:v>1.5580656245384931E-2</c:v>
                </c:pt>
                <c:pt idx="17">
                  <c:v>1.4572548786962198E-2</c:v>
                </c:pt>
                <c:pt idx="18">
                  <c:v>1.3497730239556438E-2</c:v>
                </c:pt>
                <c:pt idx="19">
                  <c:v>1.2355851050245729E-2</c:v>
                </c:pt>
                <c:pt idx="20">
                  <c:v>1.117842339216385E-2</c:v>
                </c:pt>
                <c:pt idx="21">
                  <c:v>9.9836383235539262E-3</c:v>
                </c:pt>
                <c:pt idx="22">
                  <c:v>8.8027409348534515E-3</c:v>
                </c:pt>
                <c:pt idx="23">
                  <c:v>7.6667203099837489E-3</c:v>
                </c:pt>
                <c:pt idx="24">
                  <c:v>6.5928487401483628E-3</c:v>
                </c:pt>
                <c:pt idx="25">
                  <c:v>5.6104199572635403E-3</c:v>
                </c:pt>
                <c:pt idx="26">
                  <c:v>4.7220618700615424E-3</c:v>
                </c:pt>
                <c:pt idx="27">
                  <c:v>3.9501987086568088E-3</c:v>
                </c:pt>
                <c:pt idx="28">
                  <c:v>3.2829816582574428E-3</c:v>
                </c:pt>
                <c:pt idx="29">
                  <c:v>2.7266927098931553E-3</c:v>
                </c:pt>
                <c:pt idx="30">
                  <c:v>2.2376663263892465E-3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C9-4655-BC00-355F4D50B5BC}"/>
            </c:ext>
          </c:extLst>
        </c:ser>
        <c:ser>
          <c:idx val="7"/>
          <c:order val="7"/>
          <c:tx>
            <c:strRef>
              <c:f>S100_CO2!$A$49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S100_CO2!$H$49:$AL$49</c:f>
              <c:numCache>
                <c:formatCode>0%</c:formatCode>
                <c:ptCount val="31"/>
                <c:pt idx="0">
                  <c:v>5.925771109865966E-4</c:v>
                </c:pt>
                <c:pt idx="1">
                  <c:v>5.6747728490272559E-4</c:v>
                </c:pt>
                <c:pt idx="2">
                  <c:v>5.4262993291480919E-4</c:v>
                </c:pt>
                <c:pt idx="3">
                  <c:v>5.3772963336561573E-4</c:v>
                </c:pt>
                <c:pt idx="4">
                  <c:v>4.9976948841802202E-4</c:v>
                </c:pt>
                <c:pt idx="5">
                  <c:v>4.6098063230489843E-4</c:v>
                </c:pt>
                <c:pt idx="6">
                  <c:v>4.2289826443486355E-4</c:v>
                </c:pt>
                <c:pt idx="7">
                  <c:v>3.8265849343630334E-4</c:v>
                </c:pt>
                <c:pt idx="8">
                  <c:v>3.4289323206067752E-4</c:v>
                </c:pt>
                <c:pt idx="9">
                  <c:v>3.040399602730311E-4</c:v>
                </c:pt>
                <c:pt idx="10">
                  <c:v>2.6759562827424949E-4</c:v>
                </c:pt>
                <c:pt idx="11">
                  <c:v>2.3216491462392134E-4</c:v>
                </c:pt>
                <c:pt idx="12">
                  <c:v>1.9877089362599603E-4</c:v>
                </c:pt>
                <c:pt idx="13">
                  <c:v>1.6951952846466463E-4</c:v>
                </c:pt>
                <c:pt idx="14">
                  <c:v>1.4271392353525789E-4</c:v>
                </c:pt>
                <c:pt idx="15">
                  <c:v>1.2023043018092057E-4</c:v>
                </c:pt>
                <c:pt idx="16">
                  <c:v>9.9555065261542215E-5</c:v>
                </c:pt>
                <c:pt idx="17">
                  <c:v>8.1905830345784924E-5</c:v>
                </c:pt>
                <c:pt idx="18">
                  <c:v>6.8145339126040406E-5</c:v>
                </c:pt>
                <c:pt idx="19">
                  <c:v>5.7449063709102052E-5</c:v>
                </c:pt>
                <c:pt idx="20">
                  <c:v>4.7555924295933277E-5</c:v>
                </c:pt>
                <c:pt idx="21">
                  <c:v>3.879286258183106E-5</c:v>
                </c:pt>
                <c:pt idx="22">
                  <c:v>3.1237124153820504E-5</c:v>
                </c:pt>
                <c:pt idx="23">
                  <c:v>2.6217636014251383E-5</c:v>
                </c:pt>
                <c:pt idx="24">
                  <c:v>2.2324709088870403E-5</c:v>
                </c:pt>
                <c:pt idx="25">
                  <c:v>1.9947406635602151E-5</c:v>
                </c:pt>
                <c:pt idx="26">
                  <c:v>1.59735543847464E-5</c:v>
                </c:pt>
                <c:pt idx="27">
                  <c:v>1.3954580904588093E-5</c:v>
                </c:pt>
                <c:pt idx="28">
                  <c:v>1.250864399896089E-5</c:v>
                </c:pt>
                <c:pt idx="29">
                  <c:v>9.6932817053299058E-6</c:v>
                </c:pt>
                <c:pt idx="30">
                  <c:v>7.6343560376110434E-6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5C9-4655-BC00-355F4D50B5BC}"/>
            </c:ext>
          </c:extLst>
        </c:ser>
        <c:ser>
          <c:idx val="8"/>
          <c:order val="8"/>
          <c:tx>
            <c:strRef>
              <c:f>S100_CO2!$A$50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S100_CO2!$H$50:$AL$50</c:f>
              <c:numCache>
                <c:formatCode>0%</c:formatCode>
                <c:ptCount val="31"/>
                <c:pt idx="0">
                  <c:v>7.1412689434331754E-3</c:v>
                </c:pt>
                <c:pt idx="1">
                  <c:v>6.6651021185634906E-3</c:v>
                </c:pt>
                <c:pt idx="2">
                  <c:v>6.3370374995522158E-3</c:v>
                </c:pt>
                <c:pt idx="3">
                  <c:v>5.9577282214683695E-3</c:v>
                </c:pt>
                <c:pt idx="4">
                  <c:v>5.2992190492840733E-3</c:v>
                </c:pt>
                <c:pt idx="5">
                  <c:v>4.6989666300153773E-3</c:v>
                </c:pt>
                <c:pt idx="6">
                  <c:v>4.1610350703116823E-3</c:v>
                </c:pt>
                <c:pt idx="7">
                  <c:v>3.6809448928907325E-3</c:v>
                </c:pt>
                <c:pt idx="8">
                  <c:v>3.2518524913343547E-3</c:v>
                </c:pt>
                <c:pt idx="9">
                  <c:v>2.8714195703880888E-3</c:v>
                </c:pt>
                <c:pt idx="10">
                  <c:v>2.5270282877456643E-3</c:v>
                </c:pt>
                <c:pt idx="11">
                  <c:v>2.2151141968533585E-3</c:v>
                </c:pt>
                <c:pt idx="12">
                  <c:v>1.9317229955270654E-3</c:v>
                </c:pt>
                <c:pt idx="13">
                  <c:v>1.679515306433953E-3</c:v>
                </c:pt>
                <c:pt idx="14">
                  <c:v>1.453291122507209E-3</c:v>
                </c:pt>
                <c:pt idx="15">
                  <c:v>1.2523791321382572E-3</c:v>
                </c:pt>
                <c:pt idx="16">
                  <c:v>1.0682607049163398E-3</c:v>
                </c:pt>
                <c:pt idx="17">
                  <c:v>9.0772234509378191E-4</c:v>
                </c:pt>
                <c:pt idx="18">
                  <c:v>7.7077032154832111E-4</c:v>
                </c:pt>
                <c:pt idx="19">
                  <c:v>6.5232411026999216E-4</c:v>
                </c:pt>
                <c:pt idx="20">
                  <c:v>5.4998460925717325E-4</c:v>
                </c:pt>
                <c:pt idx="21">
                  <c:v>4.6925812635251061E-4</c:v>
                </c:pt>
                <c:pt idx="22">
                  <c:v>4.0727609706799766E-4</c:v>
                </c:pt>
                <c:pt idx="23">
                  <c:v>3.5644974948509758E-4</c:v>
                </c:pt>
                <c:pt idx="24">
                  <c:v>3.1398992793473885E-4</c:v>
                </c:pt>
                <c:pt idx="25">
                  <c:v>2.7740865278650843E-4</c:v>
                </c:pt>
                <c:pt idx="26">
                  <c:v>2.4569065884618531E-4</c:v>
                </c:pt>
                <c:pt idx="27">
                  <c:v>2.2167194912370264E-4</c:v>
                </c:pt>
                <c:pt idx="28">
                  <c:v>2.0633545667755781E-4</c:v>
                </c:pt>
                <c:pt idx="29">
                  <c:v>1.9507729431976435E-4</c:v>
                </c:pt>
                <c:pt idx="30">
                  <c:v>1.852359920023949E-4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5C9-4655-BC00-355F4D50B5BC}"/>
            </c:ext>
          </c:extLst>
        </c:ser>
        <c:ser>
          <c:idx val="9"/>
          <c:order val="9"/>
          <c:tx>
            <c:strRef>
              <c:f>S100_CO2!$A$51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S100_CO2!$H$51:$AL$51</c:f>
              <c:numCache>
                <c:formatCode>0%</c:formatCode>
                <c:ptCount val="31"/>
                <c:pt idx="0">
                  <c:v>1.6440420421774551E-5</c:v>
                </c:pt>
                <c:pt idx="1">
                  <c:v>2.6393799301550111E-5</c:v>
                </c:pt>
                <c:pt idx="2">
                  <c:v>4.3897027019980352E-5</c:v>
                </c:pt>
                <c:pt idx="3">
                  <c:v>4.3587734061870542E-5</c:v>
                </c:pt>
                <c:pt idx="4">
                  <c:v>4.2500293614015821E-5</c:v>
                </c:pt>
                <c:pt idx="5">
                  <c:v>4.1573611179580954E-5</c:v>
                </c:pt>
                <c:pt idx="6">
                  <c:v>4.0695994459903506E-5</c:v>
                </c:pt>
                <c:pt idx="7">
                  <c:v>3.9328282958628655E-5</c:v>
                </c:pt>
                <c:pt idx="8">
                  <c:v>3.7760848114602457E-5</c:v>
                </c:pt>
                <c:pt idx="9">
                  <c:v>3.5988403460889394E-5</c:v>
                </c:pt>
                <c:pt idx="10">
                  <c:v>3.3901745688693566E-5</c:v>
                </c:pt>
                <c:pt idx="11">
                  <c:v>3.1332450437062287E-5</c:v>
                </c:pt>
                <c:pt idx="12">
                  <c:v>2.8593975510566005E-5</c:v>
                </c:pt>
                <c:pt idx="13">
                  <c:v>2.5624507167646442E-5</c:v>
                </c:pt>
                <c:pt idx="14">
                  <c:v>2.2590975906342671E-5</c:v>
                </c:pt>
                <c:pt idx="15">
                  <c:v>1.9503071895578889E-5</c:v>
                </c:pt>
                <c:pt idx="16">
                  <c:v>1.6596357969638037E-5</c:v>
                </c:pt>
                <c:pt idx="17">
                  <c:v>1.4023865066245348E-5</c:v>
                </c:pt>
                <c:pt idx="18">
                  <c:v>1.1657045841033281E-5</c:v>
                </c:pt>
                <c:pt idx="19">
                  <c:v>9.5940166466542072E-6</c:v>
                </c:pt>
                <c:pt idx="20">
                  <c:v>7.814893311076517E-6</c:v>
                </c:pt>
                <c:pt idx="21">
                  <c:v>6.3850892822670432E-6</c:v>
                </c:pt>
                <c:pt idx="22">
                  <c:v>5.3018190150863608E-6</c:v>
                </c:pt>
                <c:pt idx="23">
                  <c:v>4.4040123488506261E-6</c:v>
                </c:pt>
                <c:pt idx="24">
                  <c:v>3.5985414034421494E-6</c:v>
                </c:pt>
                <c:pt idx="25">
                  <c:v>2.8856179518781525E-6</c:v>
                </c:pt>
                <c:pt idx="26">
                  <c:v>2.2884748402215474E-6</c:v>
                </c:pt>
                <c:pt idx="27">
                  <c:v>1.9216144196481965E-6</c:v>
                </c:pt>
                <c:pt idx="28">
                  <c:v>1.6464759925506108E-6</c:v>
                </c:pt>
                <c:pt idx="29">
                  <c:v>1.4859983746378394E-6</c:v>
                </c:pt>
                <c:pt idx="30">
                  <c:v>1.2342970839251388E-6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5C9-4655-BC00-355F4D50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841392"/>
        <c:axId val="321813072"/>
      </c:lineChart>
      <c:catAx>
        <c:axId val="32184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13072"/>
        <c:crosses val="autoZero"/>
        <c:auto val="1"/>
        <c:lblAlgn val="ctr"/>
        <c:lblOffset val="100"/>
        <c:noMultiLvlLbl val="0"/>
      </c:catAx>
      <c:valAx>
        <c:axId val="3218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registraions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0339756944444451E-2"/>
          <c:y val="2.3518518518518518E-2"/>
          <c:w val="0.92813975694444439"/>
          <c:h val="8.72154320987654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L100_CO2!$A$146</c:f>
              <c:strCache>
                <c:ptCount val="1"/>
                <c:pt idx="0">
                  <c:v>Total Petrol</c:v>
                </c:pt>
              </c:strCache>
            </c:strRef>
          </c:tx>
          <c:invertIfNegative val="0"/>
          <c:val>
            <c:numRef>
              <c:f>L100_CO2!$B$146:$AL$146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21904.294055880124</c:v>
                </c:pt>
                <c:pt idx="11">
                  <c:v>21214.867697440866</c:v>
                </c:pt>
                <c:pt idx="12">
                  <c:v>20520.717596666593</c:v>
                </c:pt>
                <c:pt idx="13">
                  <c:v>19887.589845081187</c:v>
                </c:pt>
                <c:pt idx="14">
                  <c:v>19339.859953416097</c:v>
                </c:pt>
                <c:pt idx="15">
                  <c:v>18838.403484772789</c:v>
                </c:pt>
                <c:pt idx="16">
                  <c:v>18403.91655113496</c:v>
                </c:pt>
                <c:pt idx="17">
                  <c:v>18014.369106338247</c:v>
                </c:pt>
                <c:pt idx="18">
                  <c:v>17682.936347470692</c:v>
                </c:pt>
                <c:pt idx="19">
                  <c:v>17389.175827189672</c:v>
                </c:pt>
                <c:pt idx="20">
                  <c:v>17083.918211422904</c:v>
                </c:pt>
                <c:pt idx="21">
                  <c:v>16830.389995344198</c:v>
                </c:pt>
                <c:pt idx="22">
                  <c:v>15262.696761972151</c:v>
                </c:pt>
                <c:pt idx="23">
                  <c:v>13780.250913208758</c:v>
                </c:pt>
                <c:pt idx="24">
                  <c:v>12424.680174696528</c:v>
                </c:pt>
                <c:pt idx="25">
                  <c:v>11166.836025657489</c:v>
                </c:pt>
                <c:pt idx="26">
                  <c:v>9963.7926730523959</c:v>
                </c:pt>
                <c:pt idx="27">
                  <c:v>8832.5330789073378</c:v>
                </c:pt>
                <c:pt idx="28">
                  <c:v>7772.4939043582299</c:v>
                </c:pt>
                <c:pt idx="29">
                  <c:v>6777.6481914757569</c:v>
                </c:pt>
                <c:pt idx="30">
                  <c:v>5845.8204962869504</c:v>
                </c:pt>
                <c:pt idx="31">
                  <c:v>4995.4429634385551</c:v>
                </c:pt>
                <c:pt idx="32">
                  <c:v>4218.85176437065</c:v>
                </c:pt>
                <c:pt idx="33">
                  <c:v>3518.0873112018135</c:v>
                </c:pt>
                <c:pt idx="34">
                  <c:v>2897.4234318818003</c:v>
                </c:pt>
                <c:pt idx="35">
                  <c:v>2359.6917628838105</c:v>
                </c:pt>
                <c:pt idx="36">
                  <c:v>1904.433448792139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9D-4C9F-8529-21CC1A4E994C}"/>
            </c:ext>
          </c:extLst>
        </c:ser>
        <c:ser>
          <c:idx val="3"/>
          <c:order val="1"/>
          <c:tx>
            <c:strRef>
              <c:f>L100_CO2!$A$147</c:f>
              <c:strCache>
                <c:ptCount val="1"/>
                <c:pt idx="0">
                  <c:v>Total Diesel</c:v>
                </c:pt>
              </c:strCache>
            </c:strRef>
          </c:tx>
          <c:invertIfNegative val="0"/>
          <c:val>
            <c:numRef>
              <c:f>L100_CO2!$B$147:$AL$147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16945.868742713959</c:v>
                </c:pt>
                <c:pt idx="11">
                  <c:v>16327.705396266434</c:v>
                </c:pt>
                <c:pt idx="12">
                  <c:v>15819.307427393645</c:v>
                </c:pt>
                <c:pt idx="13">
                  <c:v>15296.982668059114</c:v>
                </c:pt>
                <c:pt idx="14">
                  <c:v>14758.132965827845</c:v>
                </c:pt>
                <c:pt idx="15">
                  <c:v>14234.224679662124</c:v>
                </c:pt>
                <c:pt idx="16">
                  <c:v>13758.765901156088</c:v>
                </c:pt>
                <c:pt idx="17">
                  <c:v>13304.196010475174</c:v>
                </c:pt>
                <c:pt idx="18">
                  <c:v>12870.08767883309</c:v>
                </c:pt>
                <c:pt idx="19">
                  <c:v>12488.172398365819</c:v>
                </c:pt>
                <c:pt idx="20">
                  <c:v>12239.509242948983</c:v>
                </c:pt>
                <c:pt idx="21">
                  <c:v>11980.962646532633</c:v>
                </c:pt>
                <c:pt idx="22">
                  <c:v>10726.833619845489</c:v>
                </c:pt>
                <c:pt idx="23">
                  <c:v>9569.8484965933094</c:v>
                </c:pt>
                <c:pt idx="24">
                  <c:v>8528.4972554134456</c:v>
                </c:pt>
                <c:pt idx="25">
                  <c:v>7579.5858226075061</c:v>
                </c:pt>
                <c:pt idx="26">
                  <c:v>6696.5105615306302</c:v>
                </c:pt>
                <c:pt idx="27">
                  <c:v>5885.5476764846371</c:v>
                </c:pt>
                <c:pt idx="28">
                  <c:v>5135.9849432497122</c:v>
                </c:pt>
                <c:pt idx="29">
                  <c:v>4442.3804357159343</c:v>
                </c:pt>
                <c:pt idx="30">
                  <c:v>3801.7267238464269</c:v>
                </c:pt>
                <c:pt idx="31">
                  <c:v>3223.2292995381931</c:v>
                </c:pt>
                <c:pt idx="32">
                  <c:v>2700.7990615119215</c:v>
                </c:pt>
                <c:pt idx="33">
                  <c:v>2236.0307176587321</c:v>
                </c:pt>
                <c:pt idx="34">
                  <c:v>1825.7526019491374</c:v>
                </c:pt>
                <c:pt idx="35">
                  <c:v>1473.2118740592332</c:v>
                </c:pt>
                <c:pt idx="36">
                  <c:v>1175.5729896711173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9D-4C9F-8529-21CC1A4E9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1751520"/>
        <c:axId val="1471743840"/>
      </c:barChart>
      <c:lineChart>
        <c:grouping val="standard"/>
        <c:varyColors val="0"/>
        <c:ser>
          <c:idx val="0"/>
          <c:order val="2"/>
          <c:tx>
            <c:strRef>
              <c:f>L100_CO2!$A$212</c:f>
              <c:strCache>
                <c:ptCount val="1"/>
                <c:pt idx="0">
                  <c:v>Total PHEV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L100_CO2!$B$212:$AL$212</c:f>
              <c:numCache>
                <c:formatCode>0</c:formatCode>
                <c:ptCount val="37"/>
                <c:pt idx="0">
                  <c:v>1.989747844931105E-2</c:v>
                </c:pt>
                <c:pt idx="1">
                  <c:v>2.2232746110678478E-2</c:v>
                </c:pt>
                <c:pt idx="2">
                  <c:v>2.7493962343129189E-2</c:v>
                </c:pt>
                <c:pt idx="3">
                  <c:v>3.7829947646551794E-2</c:v>
                </c:pt>
                <c:pt idx="4">
                  <c:v>5.2298633983486158E-2</c:v>
                </c:pt>
                <c:pt idx="5">
                  <c:v>7.8012904484365722E-2</c:v>
                </c:pt>
                <c:pt idx="6">
                  <c:v>0.12783344309330907</c:v>
                </c:pt>
                <c:pt idx="7">
                  <c:v>0.19561569966701686</c:v>
                </c:pt>
                <c:pt idx="8">
                  <c:v>0.26361214202902805</c:v>
                </c:pt>
                <c:pt idx="9">
                  <c:v>0.2890921608583073</c:v>
                </c:pt>
                <c:pt idx="10">
                  <c:v>0.41904773584226912</c:v>
                </c:pt>
                <c:pt idx="11">
                  <c:v>0.53669040152867442</c:v>
                </c:pt>
                <c:pt idx="12">
                  <c:v>0.75649372433119288</c:v>
                </c:pt>
                <c:pt idx="13">
                  <c:v>1.0017985608617979</c:v>
                </c:pt>
                <c:pt idx="14">
                  <c:v>1.2648198635921448</c:v>
                </c:pt>
                <c:pt idx="15">
                  <c:v>1.549090985547773</c:v>
                </c:pt>
                <c:pt idx="16">
                  <c:v>1.8744784500714124</c:v>
                </c:pt>
                <c:pt idx="17">
                  <c:v>2.2175501239275035</c:v>
                </c:pt>
                <c:pt idx="18">
                  <c:v>2.5902593106285234</c:v>
                </c:pt>
                <c:pt idx="19">
                  <c:v>2.9568289472185834</c:v>
                </c:pt>
                <c:pt idx="20">
                  <c:v>3.3620257175434789</c:v>
                </c:pt>
                <c:pt idx="21">
                  <c:v>3.7503664531571825</c:v>
                </c:pt>
                <c:pt idx="22">
                  <c:v>3.5075217903725728</c:v>
                </c:pt>
                <c:pt idx="23">
                  <c:v>3.2658713596886217</c:v>
                </c:pt>
                <c:pt idx="24">
                  <c:v>3.0404259810109311</c:v>
                </c:pt>
                <c:pt idx="25">
                  <c:v>2.821425092438238</c:v>
                </c:pt>
                <c:pt idx="26">
                  <c:v>2.5951542595424617</c:v>
                </c:pt>
                <c:pt idx="27">
                  <c:v>2.3709860471269093</c:v>
                </c:pt>
                <c:pt idx="28">
                  <c:v>2.1468092826208256</c:v>
                </c:pt>
                <c:pt idx="29">
                  <c:v>1.9212378765179381</c:v>
                </c:pt>
                <c:pt idx="30">
                  <c:v>1.6938596994199049</c:v>
                </c:pt>
                <c:pt idx="31">
                  <c:v>1.4746736808724976</c:v>
                </c:pt>
                <c:pt idx="32">
                  <c:v>1.2643289228550085</c:v>
                </c:pt>
                <c:pt idx="33">
                  <c:v>1.0683887743366427</c:v>
                </c:pt>
                <c:pt idx="34">
                  <c:v>0.88735362441443866</c:v>
                </c:pt>
                <c:pt idx="35">
                  <c:v>0.72746742835037193</c:v>
                </c:pt>
                <c:pt idx="36">
                  <c:v>0.5893531543808942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9D-4C9F-8529-21CC1A4E994C}"/>
            </c:ext>
          </c:extLst>
        </c:ser>
        <c:ser>
          <c:idx val="1"/>
          <c:order val="3"/>
          <c:tx>
            <c:strRef>
              <c:f>L100_CO2!$A$213</c:f>
              <c:strCache>
                <c:ptCount val="1"/>
                <c:pt idx="0">
                  <c:v>Total BEV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L100_CO2!$B$213:$AL$213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5.7295347265953778</c:v>
                </c:pt>
                <c:pt idx="11">
                  <c:v>7.0564503651673913</c:v>
                </c:pt>
                <c:pt idx="12">
                  <c:v>8.2989732653331583</c:v>
                </c:pt>
                <c:pt idx="13">
                  <c:v>9.4645479842158178</c:v>
                </c:pt>
                <c:pt idx="14">
                  <c:v>10.557891751764767</c:v>
                </c:pt>
                <c:pt idx="15">
                  <c:v>11.574869242883757</c:v>
                </c:pt>
                <c:pt idx="16">
                  <c:v>12.512610693034894</c:v>
                </c:pt>
                <c:pt idx="17">
                  <c:v>13.367984035205986</c:v>
                </c:pt>
                <c:pt idx="18">
                  <c:v>14.137888817574945</c:v>
                </c:pt>
                <c:pt idx="19">
                  <c:v>14.818142080368673</c:v>
                </c:pt>
                <c:pt idx="20">
                  <c:v>15.407786805874938</c:v>
                </c:pt>
                <c:pt idx="21">
                  <c:v>15.909237158503156</c:v>
                </c:pt>
                <c:pt idx="22">
                  <c:v>23.231223917622206</c:v>
                </c:pt>
                <c:pt idx="23">
                  <c:v>30.104558421016439</c:v>
                </c:pt>
                <c:pt idx="24">
                  <c:v>36.38598272616877</c:v>
                </c:pt>
                <c:pt idx="25">
                  <c:v>42.195113020361326</c:v>
                </c:pt>
                <c:pt idx="26">
                  <c:v>47.699124653880176</c:v>
                </c:pt>
                <c:pt idx="27">
                  <c:v>52.819319832177563</c:v>
                </c:pt>
                <c:pt idx="28">
                  <c:v>57.592570017298783</c:v>
                </c:pt>
                <c:pt idx="29">
                  <c:v>62.049532342886259</c:v>
                </c:pt>
                <c:pt idx="30">
                  <c:v>66.215235401475965</c:v>
                </c:pt>
                <c:pt idx="31">
                  <c:v>70.005660345807627</c:v>
                </c:pt>
                <c:pt idx="32">
                  <c:v>73.442099601712755</c:v>
                </c:pt>
                <c:pt idx="33">
                  <c:v>76.491618414746085</c:v>
                </c:pt>
                <c:pt idx="34">
                  <c:v>79.170665055560988</c:v>
                </c:pt>
                <c:pt idx="35">
                  <c:v>81.444326655872047</c:v>
                </c:pt>
                <c:pt idx="36">
                  <c:v>83.326248567077485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9D-4C9F-8529-21CC1A4E9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893120"/>
        <c:axId val="1471883040"/>
      </c:lineChart>
      <c:catAx>
        <c:axId val="1471751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43840"/>
        <c:crosses val="autoZero"/>
        <c:auto val="1"/>
        <c:lblAlgn val="ctr"/>
        <c:lblOffset val="100"/>
        <c:noMultiLvlLbl val="0"/>
      </c:catAx>
      <c:valAx>
        <c:axId val="14717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51520"/>
        <c:crosses val="autoZero"/>
        <c:crossBetween val="between"/>
      </c:valAx>
      <c:valAx>
        <c:axId val="147188304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crossAx val="1471893120"/>
        <c:crosses val="max"/>
        <c:crossBetween val="between"/>
      </c:valAx>
      <c:catAx>
        <c:axId val="1471893120"/>
        <c:scaling>
          <c:orientation val="minMax"/>
        </c:scaling>
        <c:delete val="1"/>
        <c:axPos val="b"/>
        <c:majorTickMark val="out"/>
        <c:minorTickMark val="none"/>
        <c:tickLblPos val="nextTo"/>
        <c:crossAx val="147188304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L100_CO2!$A$276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L100_CO2!$B$276:$AL$276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173.78162487030673</c:v>
                </c:pt>
                <c:pt idx="11">
                  <c:v>163.26335975910459</c:v>
                </c:pt>
                <c:pt idx="12">
                  <c:v>152.67920372961336</c:v>
                </c:pt>
                <c:pt idx="13">
                  <c:v>142.22674519808109</c:v>
                </c:pt>
                <c:pt idx="14">
                  <c:v>131.88329267057006</c:v>
                </c:pt>
                <c:pt idx="15">
                  <c:v>121.61991300037707</c:v>
                </c:pt>
                <c:pt idx="16">
                  <c:v>111.44343445816318</c:v>
                </c:pt>
                <c:pt idx="17">
                  <c:v>101.39824219803933</c:v>
                </c:pt>
                <c:pt idx="18">
                  <c:v>91.198416746265707</c:v>
                </c:pt>
                <c:pt idx="19">
                  <c:v>81.413325864191407</c:v>
                </c:pt>
                <c:pt idx="20">
                  <c:v>71.847255244064016</c:v>
                </c:pt>
                <c:pt idx="21">
                  <c:v>62.944550947912475</c:v>
                </c:pt>
                <c:pt idx="22">
                  <c:v>54.67352536037783</c:v>
                </c:pt>
                <c:pt idx="23">
                  <c:v>47.173441787685881</c:v>
                </c:pt>
                <c:pt idx="24">
                  <c:v>40.521510232609685</c:v>
                </c:pt>
                <c:pt idx="25">
                  <c:v>34.605346489001647</c:v>
                </c:pt>
                <c:pt idx="26">
                  <c:v>29.29915668419731</c:v>
                </c:pt>
                <c:pt idx="27">
                  <c:v>24.568019943558156</c:v>
                </c:pt>
                <c:pt idx="28">
                  <c:v>20.434722844590883</c:v>
                </c:pt>
                <c:pt idx="29">
                  <c:v>16.860136348143438</c:v>
                </c:pt>
                <c:pt idx="30">
                  <c:v>13.828897894433725</c:v>
                </c:pt>
                <c:pt idx="31">
                  <c:v>11.296533648558013</c:v>
                </c:pt>
                <c:pt idx="32">
                  <c:v>9.1855505715803005</c:v>
                </c:pt>
                <c:pt idx="33">
                  <c:v>7.3956804957643545</c:v>
                </c:pt>
                <c:pt idx="34">
                  <c:v>5.9497830919758652</c:v>
                </c:pt>
                <c:pt idx="35">
                  <c:v>4.7492833169849593</c:v>
                </c:pt>
                <c:pt idx="36">
                  <c:v>3.775038590782974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00-4A26-AFF3-4ADA63D71D7D}"/>
            </c:ext>
          </c:extLst>
        </c:ser>
        <c:ser>
          <c:idx val="1"/>
          <c:order val="1"/>
          <c:tx>
            <c:strRef>
              <c:f>L100_CO2!$A$277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L100_CO2!$B$277:$AL$277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140.23208405864941</c:v>
                </c:pt>
                <c:pt idx="13">
                  <c:v>129.07148859740974</c:v>
                </c:pt>
                <c:pt idx="14">
                  <c:v>118.58806870520301</c:v>
                </c:pt>
                <c:pt idx="15">
                  <c:v>108.30518296971415</c:v>
                </c:pt>
                <c:pt idx="16">
                  <c:v>98.245471936176429</c:v>
                </c:pt>
                <c:pt idx="17">
                  <c:v>88.555853820754052</c:v>
                </c:pt>
                <c:pt idx="18">
                  <c:v>79.258779218061207</c:v>
                </c:pt>
                <c:pt idx="19">
                  <c:v>70.887306332176223</c:v>
                </c:pt>
                <c:pt idx="20">
                  <c:v>62.388329494393219</c:v>
                </c:pt>
                <c:pt idx="21">
                  <c:v>54.307995183836958</c:v>
                </c:pt>
                <c:pt idx="22">
                  <c:v>46.644794559997372</c:v>
                </c:pt>
                <c:pt idx="23">
                  <c:v>39.853209970215374</c:v>
                </c:pt>
                <c:pt idx="24">
                  <c:v>33.854983599251021</c:v>
                </c:pt>
                <c:pt idx="25">
                  <c:v>28.607456681143528</c:v>
                </c:pt>
                <c:pt idx="26">
                  <c:v>24.049058079871404</c:v>
                </c:pt>
                <c:pt idx="27">
                  <c:v>20.081075840053543</c:v>
                </c:pt>
                <c:pt idx="28">
                  <c:v>16.624020412987473</c:v>
                </c:pt>
                <c:pt idx="29">
                  <c:v>13.653020927481903</c:v>
                </c:pt>
                <c:pt idx="30">
                  <c:v>11.142828709733678</c:v>
                </c:pt>
                <c:pt idx="31">
                  <c:v>9.0456290337274812</c:v>
                </c:pt>
                <c:pt idx="32">
                  <c:v>7.2897804574097664</c:v>
                </c:pt>
                <c:pt idx="33">
                  <c:v>5.8231191464747765</c:v>
                </c:pt>
                <c:pt idx="34">
                  <c:v>4.6169270088145415</c:v>
                </c:pt>
                <c:pt idx="35">
                  <c:v>3.6268444676316678</c:v>
                </c:pt>
                <c:pt idx="36">
                  <c:v>2.8267660797920171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00-4A26-AFF3-4ADA63D71D7D}"/>
            </c:ext>
          </c:extLst>
        </c:ser>
        <c:ser>
          <c:idx val="2"/>
          <c:order val="2"/>
          <c:tx>
            <c:strRef>
              <c:f>L100_CO2!$A$278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L100_CO2!$B$278:$AL$278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5.7295347265953778</c:v>
                </c:pt>
                <c:pt idx="11">
                  <c:v>7.0564503651673913</c:v>
                </c:pt>
                <c:pt idx="12">
                  <c:v>8.2989732653331583</c:v>
                </c:pt>
                <c:pt idx="13">
                  <c:v>9.4645479842158178</c:v>
                </c:pt>
                <c:pt idx="14">
                  <c:v>10.557891751764767</c:v>
                </c:pt>
                <c:pt idx="15">
                  <c:v>11.574869242883757</c:v>
                </c:pt>
                <c:pt idx="16">
                  <c:v>12.512610693034894</c:v>
                </c:pt>
                <c:pt idx="17">
                  <c:v>13.367984035205986</c:v>
                </c:pt>
                <c:pt idx="18">
                  <c:v>14.137888817574945</c:v>
                </c:pt>
                <c:pt idx="19">
                  <c:v>14.818142080368673</c:v>
                </c:pt>
                <c:pt idx="20">
                  <c:v>15.407786805874938</c:v>
                </c:pt>
                <c:pt idx="21">
                  <c:v>15.909237158503156</c:v>
                </c:pt>
                <c:pt idx="22">
                  <c:v>23.231223917622206</c:v>
                </c:pt>
                <c:pt idx="23">
                  <c:v>30.104558421016439</c:v>
                </c:pt>
                <c:pt idx="24">
                  <c:v>36.38598272616877</c:v>
                </c:pt>
                <c:pt idx="25">
                  <c:v>42.195113020361326</c:v>
                </c:pt>
                <c:pt idx="26">
                  <c:v>47.699124653880176</c:v>
                </c:pt>
                <c:pt idx="27">
                  <c:v>52.819319832177563</c:v>
                </c:pt>
                <c:pt idx="28">
                  <c:v>57.592570017298783</c:v>
                </c:pt>
                <c:pt idx="29">
                  <c:v>62.049532342886259</c:v>
                </c:pt>
                <c:pt idx="30">
                  <c:v>66.215235401475965</c:v>
                </c:pt>
                <c:pt idx="31">
                  <c:v>70.005660345807627</c:v>
                </c:pt>
                <c:pt idx="32">
                  <c:v>73.442099601712755</c:v>
                </c:pt>
                <c:pt idx="33">
                  <c:v>76.491618414746085</c:v>
                </c:pt>
                <c:pt idx="34">
                  <c:v>79.170665055560988</c:v>
                </c:pt>
                <c:pt idx="35">
                  <c:v>81.444326655872047</c:v>
                </c:pt>
                <c:pt idx="36">
                  <c:v>83.326248567077485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00-4A26-AFF3-4ADA63D71D7D}"/>
            </c:ext>
          </c:extLst>
        </c:ser>
        <c:ser>
          <c:idx val="3"/>
          <c:order val="3"/>
          <c:tx>
            <c:strRef>
              <c:f>L100_CO2!$A$279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L100_CO2!$B$279:$AL$279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8.5459858416194816</c:v>
                </c:pt>
                <c:pt idx="11">
                  <c:v>9.629336408270639</c:v>
                </c:pt>
                <c:pt idx="12">
                  <c:v>10.287006242640468</c:v>
                </c:pt>
                <c:pt idx="13">
                  <c:v>10.714514792459887</c:v>
                </c:pt>
                <c:pt idx="14">
                  <c:v>10.913240622431484</c:v>
                </c:pt>
                <c:pt idx="15">
                  <c:v>10.911648516066956</c:v>
                </c:pt>
                <c:pt idx="16">
                  <c:v>10.720799808568263</c:v>
                </c:pt>
                <c:pt idx="17">
                  <c:v>10.381998856231482</c:v>
                </c:pt>
                <c:pt idx="18">
                  <c:v>9.8840326737503048</c:v>
                </c:pt>
                <c:pt idx="19">
                  <c:v>9.2418501166226594</c:v>
                </c:pt>
                <c:pt idx="20">
                  <c:v>8.4536107939512632</c:v>
                </c:pt>
                <c:pt idx="21">
                  <c:v>7.6619451092666457</c:v>
                </c:pt>
                <c:pt idx="22">
                  <c:v>6.8674225743717772</c:v>
                </c:pt>
                <c:pt idx="23">
                  <c:v>6.0853805894787287</c:v>
                </c:pt>
                <c:pt idx="24">
                  <c:v>5.3304156811852828</c:v>
                </c:pt>
                <c:pt idx="25">
                  <c:v>4.6107289463568115</c:v>
                </c:pt>
                <c:pt idx="26">
                  <c:v>3.942701363473466</c:v>
                </c:pt>
                <c:pt idx="27">
                  <c:v>3.3277229915799622</c:v>
                </c:pt>
                <c:pt idx="28">
                  <c:v>2.7767659601304202</c:v>
                </c:pt>
                <c:pt idx="29">
                  <c:v>2.2912029116384636</c:v>
                </c:pt>
                <c:pt idx="30">
                  <c:v>1.8707354176277411</c:v>
                </c:pt>
                <c:pt idx="31">
                  <c:v>1.5095007172703161</c:v>
                </c:pt>
                <c:pt idx="32">
                  <c:v>1.2040582147693117</c:v>
                </c:pt>
                <c:pt idx="33">
                  <c:v>0.94975634783686025</c:v>
                </c:pt>
                <c:pt idx="34">
                  <c:v>0.74479733745325372</c:v>
                </c:pt>
                <c:pt idx="35">
                  <c:v>0.5798950458330292</c:v>
                </c:pt>
                <c:pt idx="36">
                  <c:v>0.45322306486834962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00-4A26-AFF3-4ADA63D71D7D}"/>
            </c:ext>
          </c:extLst>
        </c:ser>
        <c:ser>
          <c:idx val="4"/>
          <c:order val="4"/>
          <c:tx>
            <c:strRef>
              <c:f>L100_CO2!$A$280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L100_CO2!$B$280:$AL$280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12.729038500466201</c:v>
                </c:pt>
                <c:pt idx="11">
                  <c:v>16.131638844492276</c:v>
                </c:pt>
                <c:pt idx="12">
                  <c:v>19.99756127484557</c:v>
                </c:pt>
                <c:pt idx="13">
                  <c:v>24.52390598006739</c:v>
                </c:pt>
                <c:pt idx="14">
                  <c:v>29.955873129842175</c:v>
                </c:pt>
                <c:pt idx="15">
                  <c:v>35.936297654967454</c:v>
                </c:pt>
                <c:pt idx="16">
                  <c:v>42.636466062770452</c:v>
                </c:pt>
                <c:pt idx="17">
                  <c:v>49.766785747192991</c:v>
                </c:pt>
                <c:pt idx="18">
                  <c:v>57.754184401371859</c:v>
                </c:pt>
                <c:pt idx="19">
                  <c:v>65.809913576794685</c:v>
                </c:pt>
                <c:pt idx="20">
                  <c:v>73.687297473942991</c:v>
                </c:pt>
                <c:pt idx="21">
                  <c:v>81.360691988215393</c:v>
                </c:pt>
                <c:pt idx="22">
                  <c:v>76.346372939091083</c:v>
                </c:pt>
                <c:pt idx="23">
                  <c:v>71.30556340218088</c:v>
                </c:pt>
                <c:pt idx="24">
                  <c:v>66.525059053176633</c:v>
                </c:pt>
                <c:pt idx="25">
                  <c:v>61.845162619085627</c:v>
                </c:pt>
                <c:pt idx="26">
                  <c:v>56.985344847066024</c:v>
                </c:pt>
                <c:pt idx="27">
                  <c:v>52.135686655626401</c:v>
                </c:pt>
                <c:pt idx="28">
                  <c:v>47.256211935935809</c:v>
                </c:pt>
                <c:pt idx="29">
                  <c:v>42.330559243788649</c:v>
                </c:pt>
                <c:pt idx="30">
                  <c:v>37.354874966811941</c:v>
                </c:pt>
                <c:pt idx="31">
                  <c:v>32.549840425745991</c:v>
                </c:pt>
                <c:pt idx="32">
                  <c:v>27.928626730863989</c:v>
                </c:pt>
                <c:pt idx="33">
                  <c:v>23.618046151090333</c:v>
                </c:pt>
                <c:pt idx="34">
                  <c:v>19.635560346312552</c:v>
                </c:pt>
                <c:pt idx="35">
                  <c:v>16.118280625041713</c:v>
                </c:pt>
                <c:pt idx="36">
                  <c:v>13.083668399434453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00-4A26-AFF3-4ADA63D71D7D}"/>
            </c:ext>
          </c:extLst>
        </c:ser>
        <c:ser>
          <c:idx val="5"/>
          <c:order val="5"/>
          <c:tx>
            <c:strRef>
              <c:f>L100_CO2!$A$281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L100_CO2!$B$281:$AL$281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7.4835670043745619</c:v>
                </c:pt>
                <c:pt idx="11">
                  <c:v>9.0871703248734956</c:v>
                </c:pt>
                <c:pt idx="12">
                  <c:v>10.77838655740937</c:v>
                </c:pt>
                <c:pt idx="13">
                  <c:v>12.527124718077058</c:v>
                </c:pt>
                <c:pt idx="14">
                  <c:v>13.759455350577523</c:v>
                </c:pt>
                <c:pt idx="15">
                  <c:v>14.7834923555067</c:v>
                </c:pt>
                <c:pt idx="16">
                  <c:v>15.38296403553319</c:v>
                </c:pt>
                <c:pt idx="17">
                  <c:v>15.689159864259208</c:v>
                </c:pt>
                <c:pt idx="18">
                  <c:v>15.701657185290937</c:v>
                </c:pt>
                <c:pt idx="19">
                  <c:v>15.675705412799346</c:v>
                </c:pt>
                <c:pt idx="20">
                  <c:v>15.601385996044113</c:v>
                </c:pt>
                <c:pt idx="21">
                  <c:v>15.478196088119608</c:v>
                </c:pt>
                <c:pt idx="22">
                  <c:v>14.136498186177727</c:v>
                </c:pt>
                <c:pt idx="23">
                  <c:v>12.821871063279195</c:v>
                </c:pt>
                <c:pt idx="24">
                  <c:v>11.565406517559413</c:v>
                </c:pt>
                <c:pt idx="25">
                  <c:v>10.357409828265709</c:v>
                </c:pt>
                <c:pt idx="26">
                  <c:v>9.1858728304987931</c:v>
                </c:pt>
                <c:pt idx="27">
                  <c:v>8.0758287988694235</c:v>
                </c:pt>
                <c:pt idx="28">
                  <c:v>7.0321569537991522</c:v>
                </c:pt>
                <c:pt idx="29">
                  <c:v>6.0556556160136257</c:v>
                </c:pt>
                <c:pt idx="30">
                  <c:v>5.1499699130589383</c:v>
                </c:pt>
                <c:pt idx="31">
                  <c:v>4.328869134297701</c:v>
                </c:pt>
                <c:pt idx="32">
                  <c:v>3.5926885985248389</c:v>
                </c:pt>
                <c:pt idx="33">
                  <c:v>2.9443223119118191</c:v>
                </c:pt>
                <c:pt idx="34">
                  <c:v>2.38198314105066</c:v>
                </c:pt>
                <c:pt idx="35">
                  <c:v>1.9044381572632003</c:v>
                </c:pt>
                <c:pt idx="36">
                  <c:v>1.507567607199372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800-4A26-AFF3-4ADA63D71D7D}"/>
            </c:ext>
          </c:extLst>
        </c:ser>
        <c:ser>
          <c:idx val="6"/>
          <c:order val="6"/>
          <c:tx>
            <c:strRef>
              <c:f>L100_CO2!$A$282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L100_CO2!$B$282:$AL$282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7.3817047721458682</c:v>
                </c:pt>
                <c:pt idx="13">
                  <c:v>11.686422356079442</c:v>
                </c:pt>
                <c:pt idx="14">
                  <c:v>15.656085295833904</c:v>
                </c:pt>
                <c:pt idx="15">
                  <c:v>19.787278705739265</c:v>
                </c:pt>
                <c:pt idx="16">
                  <c:v>24.623370503842636</c:v>
                </c:pt>
                <c:pt idx="17">
                  <c:v>29.595195131875506</c:v>
                </c:pt>
                <c:pt idx="18">
                  <c:v>34.675722296181114</c:v>
                </c:pt>
                <c:pt idx="19">
                  <c:v>39.380903425534015</c:v>
                </c:pt>
                <c:pt idx="20">
                  <c:v>45.636289912841306</c:v>
                </c:pt>
                <c:pt idx="21">
                  <c:v>51.410080226414202</c:v>
                </c:pt>
                <c:pt idx="22">
                  <c:v>47.775660030786348</c:v>
                </c:pt>
                <c:pt idx="23">
                  <c:v>44.216008741303938</c:v>
                </c:pt>
                <c:pt idx="24">
                  <c:v>40.969625004221392</c:v>
                </c:pt>
                <c:pt idx="25">
                  <c:v>37.851943427170987</c:v>
                </c:pt>
                <c:pt idx="26">
                  <c:v>34.665172052429739</c:v>
                </c:pt>
                <c:pt idx="27">
                  <c:v>31.549533728128797</c:v>
                </c:pt>
                <c:pt idx="28">
                  <c:v>28.471615313080697</c:v>
                </c:pt>
                <c:pt idx="29">
                  <c:v>25.400228888617928</c:v>
                </c:pt>
                <c:pt idx="30">
                  <c:v>22.326668892102159</c:v>
                </c:pt>
                <c:pt idx="31">
                  <c:v>19.380531169442094</c:v>
                </c:pt>
                <c:pt idx="32">
                  <c:v>16.572519537009573</c:v>
                </c:pt>
                <c:pt idx="33">
                  <c:v>13.969658708528609</c:v>
                </c:pt>
                <c:pt idx="34">
                  <c:v>11.570703668359387</c:v>
                </c:pt>
                <c:pt idx="35">
                  <c:v>9.4558824484886728</c:v>
                </c:pt>
                <c:pt idx="36">
                  <c:v>7.6271166316116963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800-4A26-AFF3-4ADA63D71D7D}"/>
            </c:ext>
          </c:extLst>
        </c:ser>
        <c:ser>
          <c:idx val="7"/>
          <c:order val="7"/>
          <c:tx>
            <c:strRef>
              <c:f>L100_CO2!$A$283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L100_CO2!$B$283:$AL$283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800-4A26-AFF3-4ADA63D71D7D}"/>
            </c:ext>
          </c:extLst>
        </c:ser>
        <c:ser>
          <c:idx val="8"/>
          <c:order val="8"/>
          <c:tx>
            <c:strRef>
              <c:f>L100_CO2!$A$284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L100_CO2!$B$284:$AL$284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800-4A26-AFF3-4ADA63D71D7D}"/>
            </c:ext>
          </c:extLst>
        </c:ser>
        <c:ser>
          <c:idx val="9"/>
          <c:order val="9"/>
          <c:tx>
            <c:strRef>
              <c:f>L100_CO2!$A$285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L100_CO2!$B$285:$AL$285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800-4A26-AFF3-4ADA63D71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Energy Demand [TWh]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L100_CO2!$A$24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L100_CO2!$H$24:$AL$24</c:f>
              <c:numCache>
                <c:formatCode>_-* #,##0_-;\-* #,##0_-;_-* "-"??_-;_-@_-</c:formatCode>
                <c:ptCount val="31"/>
                <c:pt idx="0">
                  <c:v>31435337</c:v>
                </c:pt>
                <c:pt idx="1">
                  <c:v>29684140</c:v>
                </c:pt>
                <c:pt idx="2">
                  <c:v>27924821</c:v>
                </c:pt>
                <c:pt idx="3">
                  <c:v>26456204</c:v>
                </c:pt>
                <c:pt idx="4">
                  <c:v>25103505</c:v>
                </c:pt>
                <c:pt idx="5">
                  <c:v>23831608</c:v>
                </c:pt>
                <c:pt idx="6">
                  <c:v>22531863</c:v>
                </c:pt>
                <c:pt idx="7">
                  <c:v>21223910</c:v>
                </c:pt>
                <c:pt idx="8">
                  <c:v>19917382</c:v>
                </c:pt>
                <c:pt idx="9">
                  <c:v>18603570</c:v>
                </c:pt>
                <c:pt idx="10">
                  <c:v>17280830</c:v>
                </c:pt>
                <c:pt idx="11">
                  <c:v>15959014</c:v>
                </c:pt>
                <c:pt idx="12">
                  <c:v>14604273</c:v>
                </c:pt>
                <c:pt idx="13">
                  <c:v>13283755</c:v>
                </c:pt>
                <c:pt idx="14">
                  <c:v>11977326</c:v>
                </c:pt>
                <c:pt idx="15">
                  <c:v>10743505</c:v>
                </c:pt>
                <c:pt idx="16">
                  <c:v>9583540</c:v>
                </c:pt>
                <c:pt idx="17">
                  <c:v>8500495</c:v>
                </c:pt>
                <c:pt idx="18">
                  <c:v>7529990</c:v>
                </c:pt>
                <c:pt idx="19">
                  <c:v>6654066</c:v>
                </c:pt>
                <c:pt idx="20">
                  <c:v>5848200</c:v>
                </c:pt>
                <c:pt idx="21">
                  <c:v>5115798</c:v>
                </c:pt>
                <c:pt idx="22">
                  <c:v>4469027</c:v>
                </c:pt>
                <c:pt idx="23">
                  <c:v>3900337</c:v>
                </c:pt>
                <c:pt idx="24">
                  <c:v>3411058</c:v>
                </c:pt>
                <c:pt idx="25">
                  <c:v>2993800</c:v>
                </c:pt>
                <c:pt idx="26">
                  <c:v>2637378</c:v>
                </c:pt>
                <c:pt idx="27">
                  <c:v>2324192</c:v>
                </c:pt>
                <c:pt idx="28">
                  <c:v>2062344</c:v>
                </c:pt>
                <c:pt idx="29">
                  <c:v>1839315</c:v>
                </c:pt>
                <c:pt idx="30">
                  <c:v>1652298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D-437C-95FA-D32408FEC137}"/>
            </c:ext>
          </c:extLst>
        </c:ser>
        <c:ser>
          <c:idx val="1"/>
          <c:order val="1"/>
          <c:tx>
            <c:strRef>
              <c:f>L100_CO2!$A$25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L100_CO2!$H$25:$AL$25</c:f>
              <c:numCache>
                <c:formatCode>_-* #,##0_-;\-* #,##0_-;_-* "-"??_-;_-@_-</c:formatCode>
                <c:ptCount val="31"/>
                <c:pt idx="0">
                  <c:v>15060122</c:v>
                </c:pt>
                <c:pt idx="1">
                  <c:v>14538303</c:v>
                </c:pt>
                <c:pt idx="2">
                  <c:v>13952187</c:v>
                </c:pt>
                <c:pt idx="3">
                  <c:v>13409131</c:v>
                </c:pt>
                <c:pt idx="4">
                  <c:v>12835138</c:v>
                </c:pt>
                <c:pt idx="5">
                  <c:v>12257313</c:v>
                </c:pt>
                <c:pt idx="6">
                  <c:v>11530599</c:v>
                </c:pt>
                <c:pt idx="7">
                  <c:v>10758859</c:v>
                </c:pt>
                <c:pt idx="8">
                  <c:v>10008542</c:v>
                </c:pt>
                <c:pt idx="9">
                  <c:v>9256763</c:v>
                </c:pt>
                <c:pt idx="10">
                  <c:v>8506748</c:v>
                </c:pt>
                <c:pt idx="11">
                  <c:v>7774885</c:v>
                </c:pt>
                <c:pt idx="12">
                  <c:v>7063939</c:v>
                </c:pt>
                <c:pt idx="13">
                  <c:v>6410223</c:v>
                </c:pt>
                <c:pt idx="14">
                  <c:v>5748954</c:v>
                </c:pt>
                <c:pt idx="15">
                  <c:v>5114473</c:v>
                </c:pt>
                <c:pt idx="16">
                  <c:v>4508648</c:v>
                </c:pt>
                <c:pt idx="17">
                  <c:v>3958516</c:v>
                </c:pt>
                <c:pt idx="18">
                  <c:v>3460750</c:v>
                </c:pt>
                <c:pt idx="19">
                  <c:v>3014175</c:v>
                </c:pt>
                <c:pt idx="20">
                  <c:v>2618479</c:v>
                </c:pt>
                <c:pt idx="21">
                  <c:v>2267047</c:v>
                </c:pt>
                <c:pt idx="22">
                  <c:v>1951127</c:v>
                </c:pt>
                <c:pt idx="23">
                  <c:v>1670295</c:v>
                </c:pt>
                <c:pt idx="24">
                  <c:v>1427170</c:v>
                </c:pt>
                <c:pt idx="25">
                  <c:v>1219077</c:v>
                </c:pt>
                <c:pt idx="26">
                  <c:v>1039310</c:v>
                </c:pt>
                <c:pt idx="27">
                  <c:v>881961</c:v>
                </c:pt>
                <c:pt idx="28">
                  <c:v>748938</c:v>
                </c:pt>
                <c:pt idx="29">
                  <c:v>637175</c:v>
                </c:pt>
                <c:pt idx="30">
                  <c:v>542916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ED-437C-95FA-D32408FEC137}"/>
            </c:ext>
          </c:extLst>
        </c:ser>
        <c:ser>
          <c:idx val="2"/>
          <c:order val="2"/>
          <c:tx>
            <c:strRef>
              <c:f>L100_CO2!$A$26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L100_CO2!$H$26:$AL$26</c:f>
              <c:numCache>
                <c:formatCode>_-* #,##0_-;\-* #,##0_-;_-* "-"??_-;_-@_-</c:formatCode>
                <c:ptCount val="31"/>
                <c:pt idx="0">
                  <c:v>309081</c:v>
                </c:pt>
                <c:pt idx="1">
                  <c:v>643149</c:v>
                </c:pt>
                <c:pt idx="2">
                  <c:v>1079489</c:v>
                </c:pt>
                <c:pt idx="3">
                  <c:v>1576641</c:v>
                </c:pt>
                <c:pt idx="4">
                  <c:v>2127345</c:v>
                </c:pt>
                <c:pt idx="5">
                  <c:v>2663783</c:v>
                </c:pt>
                <c:pt idx="6">
                  <c:v>3183593</c:v>
                </c:pt>
                <c:pt idx="7">
                  <c:v>3686474</c:v>
                </c:pt>
                <c:pt idx="8">
                  <c:v>4171751</c:v>
                </c:pt>
                <c:pt idx="9">
                  <c:v>4635334</c:v>
                </c:pt>
                <c:pt idx="10">
                  <c:v>5073841</c:v>
                </c:pt>
                <c:pt idx="11">
                  <c:v>5483689</c:v>
                </c:pt>
                <c:pt idx="12">
                  <c:v>5861760</c:v>
                </c:pt>
                <c:pt idx="13">
                  <c:v>6204432</c:v>
                </c:pt>
                <c:pt idx="14">
                  <c:v>6509825</c:v>
                </c:pt>
                <c:pt idx="15">
                  <c:v>6777646</c:v>
                </c:pt>
                <c:pt idx="16">
                  <c:v>9527060</c:v>
                </c:pt>
                <c:pt idx="17">
                  <c:v>12216883</c:v>
                </c:pt>
                <c:pt idx="18">
                  <c:v>14774325</c:v>
                </c:pt>
                <c:pt idx="19">
                  <c:v>17228036</c:v>
                </c:pt>
                <c:pt idx="20">
                  <c:v>19632274</c:v>
                </c:pt>
                <c:pt idx="21">
                  <c:v>21941341</c:v>
                </c:pt>
                <c:pt idx="22">
                  <c:v>24158704</c:v>
                </c:pt>
                <c:pt idx="23">
                  <c:v>26286989</c:v>
                </c:pt>
                <c:pt idx="24">
                  <c:v>28327912</c:v>
                </c:pt>
                <c:pt idx="25">
                  <c:v>30233115</c:v>
                </c:pt>
                <c:pt idx="26">
                  <c:v>32004408</c:v>
                </c:pt>
                <c:pt idx="27">
                  <c:v>33618922</c:v>
                </c:pt>
                <c:pt idx="28">
                  <c:v>35077741</c:v>
                </c:pt>
                <c:pt idx="29">
                  <c:v>36357166</c:v>
                </c:pt>
                <c:pt idx="30">
                  <c:v>37458212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ED-437C-95FA-D32408FEC137}"/>
            </c:ext>
          </c:extLst>
        </c:ser>
        <c:ser>
          <c:idx val="3"/>
          <c:order val="3"/>
          <c:tx>
            <c:strRef>
              <c:f>L100_CO2!$A$27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L100_CO2!$H$27:$AL$27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785391</c:v>
                </c:pt>
                <c:pt idx="2">
                  <c:v>1042458</c:v>
                </c:pt>
                <c:pt idx="3">
                  <c:v>1467101</c:v>
                </c:pt>
                <c:pt idx="4">
                  <c:v>1737255</c:v>
                </c:pt>
                <c:pt idx="5">
                  <c:v>1993933</c:v>
                </c:pt>
                <c:pt idx="6">
                  <c:v>2180084</c:v>
                </c:pt>
                <c:pt idx="7">
                  <c:v>2328441</c:v>
                </c:pt>
                <c:pt idx="8">
                  <c:v>2434032</c:v>
                </c:pt>
                <c:pt idx="9">
                  <c:v>2498204</c:v>
                </c:pt>
                <c:pt idx="10">
                  <c:v>2519070</c:v>
                </c:pt>
                <c:pt idx="11">
                  <c:v>2496763</c:v>
                </c:pt>
                <c:pt idx="12">
                  <c:v>2428094</c:v>
                </c:pt>
                <c:pt idx="13">
                  <c:v>2316231</c:v>
                </c:pt>
                <c:pt idx="14">
                  <c:v>2160336</c:v>
                </c:pt>
                <c:pt idx="15">
                  <c:v>1996133</c:v>
                </c:pt>
                <c:pt idx="16">
                  <c:v>1824346</c:v>
                </c:pt>
                <c:pt idx="17">
                  <c:v>1649151</c:v>
                </c:pt>
                <c:pt idx="18">
                  <c:v>1474671</c:v>
                </c:pt>
                <c:pt idx="19">
                  <c:v>1303449</c:v>
                </c:pt>
                <c:pt idx="20">
                  <c:v>1140278</c:v>
                </c:pt>
                <c:pt idx="21">
                  <c:v>986130</c:v>
                </c:pt>
                <c:pt idx="22">
                  <c:v>844724</c:v>
                </c:pt>
                <c:pt idx="23">
                  <c:v>717288</c:v>
                </c:pt>
                <c:pt idx="24">
                  <c:v>604435</c:v>
                </c:pt>
                <c:pt idx="25">
                  <c:v>505289</c:v>
                </c:pt>
                <c:pt idx="26">
                  <c:v>419538</c:v>
                </c:pt>
                <c:pt idx="27">
                  <c:v>346564</c:v>
                </c:pt>
                <c:pt idx="28">
                  <c:v>286299</c:v>
                </c:pt>
                <c:pt idx="29">
                  <c:v>236186</c:v>
                </c:pt>
                <c:pt idx="30">
                  <c:v>196942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ED-437C-95FA-D32408FEC137}"/>
            </c:ext>
          </c:extLst>
        </c:ser>
        <c:ser>
          <c:idx val="4"/>
          <c:order val="4"/>
          <c:tx>
            <c:strRef>
              <c:f>L100_CO2!$A$28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L100_CO2!$H$28:$AL$28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816923</c:v>
                </c:pt>
                <c:pt idx="2">
                  <c:v>1125880</c:v>
                </c:pt>
                <c:pt idx="3">
                  <c:v>1255177</c:v>
                </c:pt>
                <c:pt idx="4">
                  <c:v>1711751</c:v>
                </c:pt>
                <c:pt idx="5">
                  <c:v>2194029</c:v>
                </c:pt>
                <c:pt idx="6">
                  <c:v>2750919</c:v>
                </c:pt>
                <c:pt idx="7">
                  <c:v>3410137</c:v>
                </c:pt>
                <c:pt idx="8">
                  <c:v>4208410</c:v>
                </c:pt>
                <c:pt idx="9">
                  <c:v>5102043</c:v>
                </c:pt>
                <c:pt idx="10">
                  <c:v>6116498</c:v>
                </c:pt>
                <c:pt idx="11">
                  <c:v>7215744</c:v>
                </c:pt>
                <c:pt idx="12">
                  <c:v>8460391</c:v>
                </c:pt>
                <c:pt idx="13">
                  <c:v>9744944</c:v>
                </c:pt>
                <c:pt idx="14">
                  <c:v>11034405</c:v>
                </c:pt>
                <c:pt idx="15">
                  <c:v>12322185</c:v>
                </c:pt>
                <c:pt idx="16">
                  <c:v>11836507</c:v>
                </c:pt>
                <c:pt idx="17">
                  <c:v>11295719</c:v>
                </c:pt>
                <c:pt idx="18">
                  <c:v>10747119</c:v>
                </c:pt>
                <c:pt idx="19">
                  <c:v>10173388</c:v>
                </c:pt>
                <c:pt idx="20">
                  <c:v>9534833</c:v>
                </c:pt>
                <c:pt idx="21">
                  <c:v>8865415</c:v>
                </c:pt>
                <c:pt idx="22">
                  <c:v>8162188</c:v>
                </c:pt>
                <c:pt idx="23">
                  <c:v>7425441</c:v>
                </c:pt>
                <c:pt idx="24">
                  <c:v>6656510</c:v>
                </c:pt>
                <c:pt idx="25">
                  <c:v>5896002</c:v>
                </c:pt>
                <c:pt idx="26">
                  <c:v>5148581</c:v>
                </c:pt>
                <c:pt idx="27">
                  <c:v>4439019</c:v>
                </c:pt>
                <c:pt idx="28">
                  <c:v>3771253</c:v>
                </c:pt>
                <c:pt idx="29">
                  <c:v>3172911</c:v>
                </c:pt>
                <c:pt idx="30">
                  <c:v>2648508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ED-437C-95FA-D32408FEC137}"/>
            </c:ext>
          </c:extLst>
        </c:ser>
        <c:ser>
          <c:idx val="5"/>
          <c:order val="5"/>
          <c:tx>
            <c:strRef>
              <c:f>L100_CO2!$A$29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L100_CO2!$H$29:$AL$29</c:f>
              <c:numCache>
                <c:formatCode>_-* #,##0_-;\-* #,##0_-;_-* "-"??_-;_-@_-</c:formatCode>
                <c:ptCount val="31"/>
                <c:pt idx="0">
                  <c:v>180372</c:v>
                </c:pt>
                <c:pt idx="1">
                  <c:v>308372</c:v>
                </c:pt>
                <c:pt idx="2">
                  <c:v>439263</c:v>
                </c:pt>
                <c:pt idx="3">
                  <c:v>636356</c:v>
                </c:pt>
                <c:pt idx="4">
                  <c:v>807618</c:v>
                </c:pt>
                <c:pt idx="5">
                  <c:v>1003837</c:v>
                </c:pt>
                <c:pt idx="6">
                  <c:v>1225517</c:v>
                </c:pt>
                <c:pt idx="7">
                  <c:v>1472241</c:v>
                </c:pt>
                <c:pt idx="8">
                  <c:v>1678138</c:v>
                </c:pt>
                <c:pt idx="9">
                  <c:v>1874138</c:v>
                </c:pt>
                <c:pt idx="10">
                  <c:v>2029331</c:v>
                </c:pt>
                <c:pt idx="11">
                  <c:v>2143038</c:v>
                </c:pt>
                <c:pt idx="12">
                  <c:v>2213123</c:v>
                </c:pt>
                <c:pt idx="13">
                  <c:v>2272308</c:v>
                </c:pt>
                <c:pt idx="14">
                  <c:v>2319429</c:v>
                </c:pt>
                <c:pt idx="15">
                  <c:v>2354240</c:v>
                </c:pt>
                <c:pt idx="16">
                  <c:v>2220457</c:v>
                </c:pt>
                <c:pt idx="17">
                  <c:v>2076796</c:v>
                </c:pt>
                <c:pt idx="18">
                  <c:v>1928900</c:v>
                </c:pt>
                <c:pt idx="19">
                  <c:v>1776686</c:v>
                </c:pt>
                <c:pt idx="20">
                  <c:v>1619560</c:v>
                </c:pt>
                <c:pt idx="21">
                  <c:v>1462743</c:v>
                </c:pt>
                <c:pt idx="22">
                  <c:v>1308275</c:v>
                </c:pt>
                <c:pt idx="23">
                  <c:v>1157380</c:v>
                </c:pt>
                <c:pt idx="24">
                  <c:v>1011982</c:v>
                </c:pt>
                <c:pt idx="25">
                  <c:v>875817</c:v>
                </c:pt>
                <c:pt idx="26">
                  <c:v>750114</c:v>
                </c:pt>
                <c:pt idx="27">
                  <c:v>636281</c:v>
                </c:pt>
                <c:pt idx="28">
                  <c:v>535119</c:v>
                </c:pt>
                <c:pt idx="29">
                  <c:v>447016</c:v>
                </c:pt>
                <c:pt idx="30">
                  <c:v>372146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0ED-437C-95FA-D32408FEC137}"/>
            </c:ext>
          </c:extLst>
        </c:ser>
        <c:ser>
          <c:idx val="6"/>
          <c:order val="6"/>
          <c:tx>
            <c:strRef>
              <c:f>L100_CO2!$A$30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L100_CO2!$H$30:$AL$30</c:f>
              <c:numCache>
                <c:formatCode>_-* #,##0_-;\-* #,##0_-;_-* "-"??_-;_-@_-</c:formatCode>
                <c:ptCount val="31"/>
                <c:pt idx="0">
                  <c:v>29846</c:v>
                </c:pt>
                <c:pt idx="1">
                  <c:v>51485</c:v>
                </c:pt>
                <c:pt idx="2">
                  <c:v>66217</c:v>
                </c:pt>
                <c:pt idx="3">
                  <c:v>77259</c:v>
                </c:pt>
                <c:pt idx="4">
                  <c:v>168600</c:v>
                </c:pt>
                <c:pt idx="5">
                  <c:v>227700</c:v>
                </c:pt>
                <c:pt idx="6">
                  <c:v>500980</c:v>
                </c:pt>
                <c:pt idx="7">
                  <c:v>801541</c:v>
                </c:pt>
                <c:pt idx="8">
                  <c:v>1092686</c:v>
                </c:pt>
                <c:pt idx="9">
                  <c:v>1404223</c:v>
                </c:pt>
                <c:pt idx="10">
                  <c:v>1772134</c:v>
                </c:pt>
                <c:pt idx="11">
                  <c:v>2160027</c:v>
                </c:pt>
                <c:pt idx="12">
                  <c:v>2565409</c:v>
                </c:pt>
                <c:pt idx="13">
                  <c:v>2955503</c:v>
                </c:pt>
                <c:pt idx="14">
                  <c:v>3455371</c:v>
                </c:pt>
                <c:pt idx="15">
                  <c:v>3934165</c:v>
                </c:pt>
                <c:pt idx="16">
                  <c:v>3797311</c:v>
                </c:pt>
                <c:pt idx="17">
                  <c:v>3639082</c:v>
                </c:pt>
                <c:pt idx="18">
                  <c:v>3479107</c:v>
                </c:pt>
                <c:pt idx="19">
                  <c:v>3306526</c:v>
                </c:pt>
                <c:pt idx="20">
                  <c:v>3108159</c:v>
                </c:pt>
                <c:pt idx="21">
                  <c:v>2897650</c:v>
                </c:pt>
                <c:pt idx="22">
                  <c:v>2674289</c:v>
                </c:pt>
                <c:pt idx="23">
                  <c:v>2437546</c:v>
                </c:pt>
                <c:pt idx="24">
                  <c:v>2188258</c:v>
                </c:pt>
                <c:pt idx="25">
                  <c:v>1940117</c:v>
                </c:pt>
                <c:pt idx="26">
                  <c:v>1695999</c:v>
                </c:pt>
                <c:pt idx="27">
                  <c:v>1464003</c:v>
                </c:pt>
                <c:pt idx="28">
                  <c:v>1244954</c:v>
                </c:pt>
                <c:pt idx="29">
                  <c:v>1048130</c:v>
                </c:pt>
                <c:pt idx="30">
                  <c:v>874435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ED-437C-95FA-D32408FEC137}"/>
            </c:ext>
          </c:extLst>
        </c:ser>
        <c:ser>
          <c:idx val="7"/>
          <c:order val="7"/>
          <c:tx>
            <c:strRef>
              <c:f>L100_CO2!$A$31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L100_CO2!$H$31:$AL$31</c:f>
              <c:numCache>
                <c:formatCode>_-* #,##0_-;\-* #,##0_-;_-* "-"??_-;_-@_-</c:formatCode>
                <c:ptCount val="31"/>
                <c:pt idx="0">
                  <c:v>28727</c:v>
                </c:pt>
                <c:pt idx="1">
                  <c:v>26768</c:v>
                </c:pt>
                <c:pt idx="2">
                  <c:v>24933</c:v>
                </c:pt>
                <c:pt idx="3">
                  <c:v>24291</c:v>
                </c:pt>
                <c:pt idx="4">
                  <c:v>22366</c:v>
                </c:pt>
                <c:pt idx="5">
                  <c:v>20469</c:v>
                </c:pt>
                <c:pt idx="6">
                  <c:v>18653</c:v>
                </c:pt>
                <c:pt idx="7">
                  <c:v>16784</c:v>
                </c:pt>
                <c:pt idx="8">
                  <c:v>14974</c:v>
                </c:pt>
                <c:pt idx="9">
                  <c:v>13230</c:v>
                </c:pt>
                <c:pt idx="10">
                  <c:v>11611</c:v>
                </c:pt>
                <c:pt idx="11">
                  <c:v>10055</c:v>
                </c:pt>
                <c:pt idx="12">
                  <c:v>8599</c:v>
                </c:pt>
                <c:pt idx="13">
                  <c:v>7330</c:v>
                </c:pt>
                <c:pt idx="14">
                  <c:v>6172</c:v>
                </c:pt>
                <c:pt idx="15">
                  <c:v>5203</c:v>
                </c:pt>
                <c:pt idx="16">
                  <c:v>4313</c:v>
                </c:pt>
                <c:pt idx="17">
                  <c:v>3551</c:v>
                </c:pt>
                <c:pt idx="18">
                  <c:v>2958</c:v>
                </c:pt>
                <c:pt idx="19">
                  <c:v>2497</c:v>
                </c:pt>
                <c:pt idx="20">
                  <c:v>2069</c:v>
                </c:pt>
                <c:pt idx="21">
                  <c:v>1689</c:v>
                </c:pt>
                <c:pt idx="22">
                  <c:v>1361</c:v>
                </c:pt>
                <c:pt idx="23">
                  <c:v>1143</c:v>
                </c:pt>
                <c:pt idx="24">
                  <c:v>974</c:v>
                </c:pt>
                <c:pt idx="25">
                  <c:v>871</c:v>
                </c:pt>
                <c:pt idx="26">
                  <c:v>698</c:v>
                </c:pt>
                <c:pt idx="27">
                  <c:v>610</c:v>
                </c:pt>
                <c:pt idx="28">
                  <c:v>547</c:v>
                </c:pt>
                <c:pt idx="29">
                  <c:v>424</c:v>
                </c:pt>
                <c:pt idx="30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0ED-437C-95FA-D32408FEC137}"/>
            </c:ext>
          </c:extLst>
        </c:ser>
        <c:ser>
          <c:idx val="8"/>
          <c:order val="8"/>
          <c:tx>
            <c:strRef>
              <c:f>L100_CO2!$A$32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L100_CO2!$H$32:$AL$32</c:f>
              <c:numCache>
                <c:formatCode>_-* #,##0_-;\-* #,##0_-;_-* "-"??_-;_-@_-</c:formatCode>
                <c:ptCount val="31"/>
                <c:pt idx="0">
                  <c:v>346195</c:v>
                </c:pt>
                <c:pt idx="1">
                  <c:v>314394</c:v>
                </c:pt>
                <c:pt idx="2">
                  <c:v>291177</c:v>
                </c:pt>
                <c:pt idx="3">
                  <c:v>269130</c:v>
                </c:pt>
                <c:pt idx="4">
                  <c:v>237154</c:v>
                </c:pt>
                <c:pt idx="5">
                  <c:v>208649</c:v>
                </c:pt>
                <c:pt idx="6">
                  <c:v>183533</c:v>
                </c:pt>
                <c:pt idx="7">
                  <c:v>161452</c:v>
                </c:pt>
                <c:pt idx="8">
                  <c:v>142007</c:v>
                </c:pt>
                <c:pt idx="9">
                  <c:v>124947</c:v>
                </c:pt>
                <c:pt idx="10">
                  <c:v>109648</c:v>
                </c:pt>
                <c:pt idx="11">
                  <c:v>95936</c:v>
                </c:pt>
                <c:pt idx="12">
                  <c:v>83568</c:v>
                </c:pt>
                <c:pt idx="13">
                  <c:v>72622</c:v>
                </c:pt>
                <c:pt idx="14">
                  <c:v>62851</c:v>
                </c:pt>
                <c:pt idx="15">
                  <c:v>54197</c:v>
                </c:pt>
                <c:pt idx="16">
                  <c:v>46280</c:v>
                </c:pt>
                <c:pt idx="17">
                  <c:v>39354</c:v>
                </c:pt>
                <c:pt idx="18">
                  <c:v>33457</c:v>
                </c:pt>
                <c:pt idx="19">
                  <c:v>28353</c:v>
                </c:pt>
                <c:pt idx="20">
                  <c:v>23928</c:v>
                </c:pt>
                <c:pt idx="21">
                  <c:v>20431</c:v>
                </c:pt>
                <c:pt idx="22">
                  <c:v>17745</c:v>
                </c:pt>
                <c:pt idx="23">
                  <c:v>15540</c:v>
                </c:pt>
                <c:pt idx="24">
                  <c:v>13699</c:v>
                </c:pt>
                <c:pt idx="25">
                  <c:v>12113</c:v>
                </c:pt>
                <c:pt idx="26">
                  <c:v>10736</c:v>
                </c:pt>
                <c:pt idx="27">
                  <c:v>9690</c:v>
                </c:pt>
                <c:pt idx="28">
                  <c:v>9023</c:v>
                </c:pt>
                <c:pt idx="29">
                  <c:v>8533</c:v>
                </c:pt>
                <c:pt idx="30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0ED-437C-95FA-D32408FEC137}"/>
            </c:ext>
          </c:extLst>
        </c:ser>
        <c:ser>
          <c:idx val="9"/>
          <c:order val="9"/>
          <c:tx>
            <c:strRef>
              <c:f>L100_CO2!$A$33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L100_CO2!$H$33:$AL$33</c:f>
              <c:numCache>
                <c:formatCode>_-* #,##0_-;\-* #,##0_-;_-* "-"??_-;_-@_-</c:formatCode>
                <c:ptCount val="31"/>
                <c:pt idx="0">
                  <c:v>797</c:v>
                </c:pt>
                <c:pt idx="1">
                  <c:v>1245</c:v>
                </c:pt>
                <c:pt idx="2">
                  <c:v>2017</c:v>
                </c:pt>
                <c:pt idx="3">
                  <c:v>1969</c:v>
                </c:pt>
                <c:pt idx="4">
                  <c:v>1902</c:v>
                </c:pt>
                <c:pt idx="5">
                  <c:v>1846</c:v>
                </c:pt>
                <c:pt idx="6">
                  <c:v>1795</c:v>
                </c:pt>
                <c:pt idx="7">
                  <c:v>1725</c:v>
                </c:pt>
                <c:pt idx="8">
                  <c:v>1649</c:v>
                </c:pt>
                <c:pt idx="9">
                  <c:v>1566</c:v>
                </c:pt>
                <c:pt idx="10">
                  <c:v>1471</c:v>
                </c:pt>
                <c:pt idx="11">
                  <c:v>1357</c:v>
                </c:pt>
                <c:pt idx="12">
                  <c:v>1237</c:v>
                </c:pt>
                <c:pt idx="13">
                  <c:v>1108</c:v>
                </c:pt>
                <c:pt idx="14">
                  <c:v>977</c:v>
                </c:pt>
                <c:pt idx="15">
                  <c:v>844</c:v>
                </c:pt>
                <c:pt idx="16">
                  <c:v>719</c:v>
                </c:pt>
                <c:pt idx="17">
                  <c:v>608</c:v>
                </c:pt>
                <c:pt idx="18">
                  <c:v>506</c:v>
                </c:pt>
                <c:pt idx="19">
                  <c:v>417</c:v>
                </c:pt>
                <c:pt idx="20">
                  <c:v>340</c:v>
                </c:pt>
                <c:pt idx="21">
                  <c:v>278</c:v>
                </c:pt>
                <c:pt idx="22">
                  <c:v>231</c:v>
                </c:pt>
                <c:pt idx="23">
                  <c:v>192</c:v>
                </c:pt>
                <c:pt idx="24">
                  <c:v>157</c:v>
                </c:pt>
                <c:pt idx="25">
                  <c:v>126</c:v>
                </c:pt>
                <c:pt idx="26">
                  <c:v>100</c:v>
                </c:pt>
                <c:pt idx="27">
                  <c:v>84</c:v>
                </c:pt>
                <c:pt idx="28">
                  <c:v>72</c:v>
                </c:pt>
                <c:pt idx="29">
                  <c:v>65</c:v>
                </c:pt>
                <c:pt idx="3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0ED-437C-95FA-D32408FEC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 [millions]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L100_CO2!$A$312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L100_CO2!$H$312:$AL$312</c:f>
              <c:numCache>
                <c:formatCode>0</c:formatCode>
                <c:ptCount val="31"/>
                <c:pt idx="0">
                  <c:v>61.197623794676645</c:v>
                </c:pt>
                <c:pt idx="1">
                  <c:v>56.720031963794284</c:v>
                </c:pt>
                <c:pt idx="2">
                  <c:v>52.656572009095768</c:v>
                </c:pt>
                <c:pt idx="3">
                  <c:v>49.347786246546193</c:v>
                </c:pt>
                <c:pt idx="4">
                  <c:v>46.334525731045538</c:v>
                </c:pt>
                <c:pt idx="5">
                  <c:v>43.530093295771259</c:v>
                </c:pt>
                <c:pt idx="6">
                  <c:v>40.708092694408165</c:v>
                </c:pt>
                <c:pt idx="7">
                  <c:v>37.921205938438369</c:v>
                </c:pt>
                <c:pt idx="8">
                  <c:v>35.163382908290743</c:v>
                </c:pt>
                <c:pt idx="9">
                  <c:v>32.426909303725544</c:v>
                </c:pt>
                <c:pt idx="10">
                  <c:v>29.713605712407759</c:v>
                </c:pt>
                <c:pt idx="11">
                  <c:v>27.035306326052236</c:v>
                </c:pt>
                <c:pt idx="12">
                  <c:v>24.3157778649731</c:v>
                </c:pt>
                <c:pt idx="13">
                  <c:v>21.706828008540025</c:v>
                </c:pt>
                <c:pt idx="14">
                  <c:v>19.156274429448565</c:v>
                </c:pt>
                <c:pt idx="15">
                  <c:v>16.782590896487161</c:v>
                </c:pt>
                <c:pt idx="16">
                  <c:v>14.577328699210733</c:v>
                </c:pt>
                <c:pt idx="17">
                  <c:v>12.577618916641752</c:v>
                </c:pt>
                <c:pt idx="18">
                  <c:v>10.80404766576955</c:v>
                </c:pt>
                <c:pt idx="19">
                  <c:v>9.2266505076300671</c:v>
                </c:pt>
                <c:pt idx="20">
                  <c:v>7.8118876509241089</c:v>
                </c:pt>
                <c:pt idx="21">
                  <c:v>6.5504483174511945</c:v>
                </c:pt>
                <c:pt idx="22">
                  <c:v>5.448407978439044</c:v>
                </c:pt>
                <c:pt idx="23">
                  <c:v>4.4953338538237428</c:v>
                </c:pt>
                <c:pt idx="24">
                  <c:v>3.6871299011033924</c:v>
                </c:pt>
                <c:pt idx="25">
                  <c:v>3.0119382840467805</c:v>
                </c:pt>
                <c:pt idx="26">
                  <c:v>2.4490974211475978</c:v>
                </c:pt>
                <c:pt idx="27">
                  <c:v>1.9718733121831706</c:v>
                </c:pt>
                <c:pt idx="28">
                  <c:v>1.5863609168980652</c:v>
                </c:pt>
                <c:pt idx="29">
                  <c:v>1.2662776643911144</c:v>
                </c:pt>
                <c:pt idx="30">
                  <c:v>1.0065196642675105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C4-42AD-BAD2-086F09291644}"/>
            </c:ext>
          </c:extLst>
        </c:ser>
        <c:ser>
          <c:idx val="1"/>
          <c:order val="1"/>
          <c:tx>
            <c:strRef>
              <c:f>L100_CO2!$A$313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L100_CO2!$H$313:$AL$313</c:f>
              <c:numCache>
                <c:formatCode>0</c:formatCode>
                <c:ptCount val="31"/>
                <c:pt idx="0">
                  <c:v>52.278843882690396</c:v>
                </c:pt>
                <c:pt idx="1">
                  <c:v>49.71488840560113</c:v>
                </c:pt>
                <c:pt idx="2">
                  <c:v>46.996912599596847</c:v>
                </c:pt>
                <c:pt idx="3">
                  <c:v>44.639536246359285</c:v>
                </c:pt>
                <c:pt idx="4">
                  <c:v>42.280650001887132</c:v>
                </c:pt>
                <c:pt idx="5">
                  <c:v>40.009896314657965</c:v>
                </c:pt>
                <c:pt idx="6">
                  <c:v>37.161502275542084</c:v>
                </c:pt>
                <c:pt idx="7">
                  <c:v>34.203944478313581</c:v>
                </c:pt>
                <c:pt idx="8">
                  <c:v>31.425838206878787</c:v>
                </c:pt>
                <c:pt idx="9">
                  <c:v>28.700873486974245</c:v>
                </c:pt>
                <c:pt idx="10">
                  <c:v>26.03505006308675</c:v>
                </c:pt>
                <c:pt idx="11">
                  <c:v>23.467301262499831</c:v>
                </c:pt>
                <c:pt idx="12">
                  <c:v>21.00357649278622</c:v>
                </c:pt>
                <c:pt idx="13">
                  <c:v>18.785136178026693</c:v>
                </c:pt>
                <c:pt idx="14">
                  <c:v>16.532907316014203</c:v>
                </c:pt>
                <c:pt idx="15">
                  <c:v>14.391618723716791</c:v>
                </c:pt>
                <c:pt idx="16">
                  <c:v>12.3608705583993</c:v>
                </c:pt>
                <c:pt idx="17">
                  <c:v>10.561100642107073</c:v>
                </c:pt>
                <c:pt idx="18">
                  <c:v>8.9715706538015194</c:v>
                </c:pt>
                <c:pt idx="19">
                  <c:v>7.5809760205030345</c:v>
                </c:pt>
                <c:pt idx="20">
                  <c:v>6.373000391165923</c:v>
                </c:pt>
                <c:pt idx="21">
                  <c:v>5.3214850976141905</c:v>
                </c:pt>
                <c:pt idx="22">
                  <c:v>4.4053654094416812</c:v>
                </c:pt>
                <c:pt idx="23">
                  <c:v>3.618050545782705</c:v>
                </c:pt>
                <c:pt idx="24">
                  <c:v>2.9528496080794251</c:v>
                </c:pt>
                <c:pt idx="25">
                  <c:v>2.3970916939377824</c:v>
                </c:pt>
                <c:pt idx="26">
                  <c:v>1.9317918212135885</c:v>
                </c:pt>
                <c:pt idx="27">
                  <c:v>1.5431265738158157</c:v>
                </c:pt>
                <c:pt idx="28">
                  <c:v>1.2234856573358535</c:v>
                </c:pt>
                <c:pt idx="29">
                  <c:v>0.96111378392239188</c:v>
                </c:pt>
                <c:pt idx="30">
                  <c:v>0.74909301114488469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C4-42AD-BAD2-086F09291644}"/>
            </c:ext>
          </c:extLst>
        </c:ser>
        <c:ser>
          <c:idx val="2"/>
          <c:order val="2"/>
          <c:tx>
            <c:strRef>
              <c:f>L100_CO2!$A$314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L100_CO2!$H$314:$AL$314</c:f>
              <c:numCache>
                <c:formatCode>0</c:formatCode>
                <c:ptCount val="31"/>
                <c:pt idx="0">
                  <c:v>0.29876597449706299</c:v>
                </c:pt>
                <c:pt idx="1">
                  <c:v>0.60565141583883375</c:v>
                </c:pt>
                <c:pt idx="2">
                  <c:v>0.96372196579899283</c:v>
                </c:pt>
                <c:pt idx="3">
                  <c:v>1.3382847227785803</c:v>
                </c:pt>
                <c:pt idx="4">
                  <c:v>1.7189245217114497</c:v>
                </c:pt>
                <c:pt idx="5">
                  <c:v>2.0464251627168988</c:v>
                </c:pt>
                <c:pt idx="6">
                  <c:v>2.3237579849949386</c:v>
                </c:pt>
                <c:pt idx="7">
                  <c:v>2.555463135901638</c:v>
                </c:pt>
                <c:pt idx="8">
                  <c:v>2.7450788025166584</c:v>
                </c:pt>
                <c:pt idx="9">
                  <c:v>2.8937369025689161</c:v>
                </c:pt>
                <c:pt idx="10">
                  <c:v>3.0030410131014929</c:v>
                </c:pt>
                <c:pt idx="11">
                  <c:v>3.0746483698562876</c:v>
                </c:pt>
                <c:pt idx="12">
                  <c:v>3.1103461183628061</c:v>
                </c:pt>
                <c:pt idx="13">
                  <c:v>3.1118178765764126</c:v>
                </c:pt>
                <c:pt idx="14">
                  <c:v>3.0815625986415802</c:v>
                </c:pt>
                <c:pt idx="15">
                  <c:v>3.0227587579995303</c:v>
                </c:pt>
                <c:pt idx="16">
                  <c:v>4.1816237843982265</c:v>
                </c:pt>
                <c:pt idx="17">
                  <c:v>5.1177782200064712</c:v>
                </c:pt>
                <c:pt idx="18">
                  <c:v>5.8217603335366199</c:v>
                </c:pt>
                <c:pt idx="19">
                  <c:v>6.3292698590278107</c:v>
                </c:pt>
                <c:pt idx="20">
                  <c:v>6.6778801658484443</c:v>
                </c:pt>
                <c:pt idx="21">
                  <c:v>6.8665141005270867</c:v>
                </c:pt>
                <c:pt idx="22">
                  <c:v>6.9111107321653771</c:v>
                </c:pt>
                <c:pt idx="23">
                  <c:v>6.8254506952588274</c:v>
                </c:pt>
                <c:pt idx="24">
                  <c:v>6.6215254848465976</c:v>
                </c:pt>
                <c:pt idx="25">
                  <c:v>6.3005111826847653</c:v>
                </c:pt>
                <c:pt idx="26">
                  <c:v>5.8753695262671437</c:v>
                </c:pt>
                <c:pt idx="27">
                  <c:v>5.354414653434918</c:v>
                </c:pt>
                <c:pt idx="28">
                  <c:v>4.7502410737129965</c:v>
                </c:pt>
                <c:pt idx="29">
                  <c:v>4.0722173088532241</c:v>
                </c:pt>
                <c:pt idx="30">
                  <c:v>3.3330507241261973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C4-42AD-BAD2-086F09291644}"/>
            </c:ext>
          </c:extLst>
        </c:ser>
        <c:ser>
          <c:idx val="3"/>
          <c:order val="3"/>
          <c:tx>
            <c:strRef>
              <c:f>L100_CO2!$A$315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L100_CO2!$H$315:$AL$315</c:f>
              <c:numCache>
                <c:formatCode>0</c:formatCode>
                <c:ptCount val="31"/>
                <c:pt idx="0">
                  <c:v>0.75008424020093711</c:v>
                </c:pt>
                <c:pt idx="1">
                  <c:v>1.0752406933302083</c:v>
                </c:pt>
                <c:pt idx="2">
                  <c:v>1.4085724725646001</c:v>
                </c:pt>
                <c:pt idx="3">
                  <c:v>1.9607310825835216</c:v>
                </c:pt>
                <c:pt idx="4">
                  <c:v>2.2785734750217945</c:v>
                </c:pt>
                <c:pt idx="5">
                  <c:v>2.5674218198551593</c:v>
                </c:pt>
                <c:pt idx="6">
                  <c:v>2.7427730394440148</c:v>
                </c:pt>
                <c:pt idx="7">
                  <c:v>2.8567575065396182</c:v>
                </c:pt>
                <c:pt idx="8">
                  <c:v>2.9097427809557947</c:v>
                </c:pt>
                <c:pt idx="9">
                  <c:v>2.9093182855963526</c:v>
                </c:pt>
                <c:pt idx="10">
                  <c:v>2.8584332489595137</c:v>
                </c:pt>
                <c:pt idx="11">
                  <c:v>2.7681004450427187</c:v>
                </c:pt>
                <c:pt idx="12">
                  <c:v>2.6353302116386756</c:v>
                </c:pt>
                <c:pt idx="13">
                  <c:v>2.4641082873445157</c:v>
                </c:pt>
                <c:pt idx="14">
                  <c:v>2.2539439779372561</c:v>
                </c:pt>
                <c:pt idx="15">
                  <c:v>2.0428661147582194</c:v>
                </c:pt>
                <c:pt idx="16">
                  <c:v>1.8310265438918751</c:v>
                </c:pt>
                <c:pt idx="17">
                  <c:v>1.6225145996697659</c:v>
                </c:pt>
                <c:pt idx="18">
                  <c:v>1.4212220809960261</c:v>
                </c:pt>
                <c:pt idx="19">
                  <c:v>1.2293356053223843</c:v>
                </c:pt>
                <c:pt idx="20">
                  <c:v>1.0512227510361132</c:v>
                </c:pt>
                <c:pt idx="21">
                  <c:v>0.88725414263000713</c:v>
                </c:pt>
                <c:pt idx="22">
                  <c:v>0.7403552241197735</c:v>
                </c:pt>
                <c:pt idx="23">
                  <c:v>0.61089197631560554</c:v>
                </c:pt>
                <c:pt idx="24">
                  <c:v>0.49878483072499641</c:v>
                </c:pt>
                <c:pt idx="25">
                  <c:v>0.40247062874219802</c:v>
                </c:pt>
                <c:pt idx="26">
                  <c:v>0.32103202151286764</c:v>
                </c:pt>
                <c:pt idx="27">
                  <c:v>0.2532287862420029</c:v>
                </c:pt>
                <c:pt idx="28">
                  <c:v>0.19858159009847381</c:v>
                </c:pt>
                <c:pt idx="29">
                  <c:v>0.15461451659523137</c:v>
                </c:pt>
                <c:pt idx="30">
                  <c:v>0.12084059967052371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C4-42AD-BAD2-086F09291644}"/>
            </c:ext>
          </c:extLst>
        </c:ser>
        <c:ser>
          <c:idx val="4"/>
          <c:order val="4"/>
          <c:tx>
            <c:strRef>
              <c:f>L100_CO2!$A$316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L100_CO2!$H$316:$AL$316</c:f>
              <c:numCache>
                <c:formatCode>0</c:formatCode>
                <c:ptCount val="31"/>
                <c:pt idx="0">
                  <c:v>1.1344549970558655</c:v>
                </c:pt>
                <c:pt idx="1">
                  <c:v>1.7061969612930701</c:v>
                </c:pt>
                <c:pt idx="2">
                  <c:v>2.3124430309001669</c:v>
                </c:pt>
                <c:pt idx="3">
                  <c:v>2.5203305533565765</c:v>
                </c:pt>
                <c:pt idx="4">
                  <c:v>3.4056220623825051</c:v>
                </c:pt>
                <c:pt idx="5">
                  <c:v>4.3115642910220062</c:v>
                </c:pt>
                <c:pt idx="6">
                  <c:v>5.3393051372815492</c:v>
                </c:pt>
                <c:pt idx="7">
                  <c:v>6.54100381188446</c:v>
                </c:pt>
                <c:pt idx="8">
                  <c:v>7.9814029556615349</c:v>
                </c:pt>
                <c:pt idx="9">
                  <c:v>9.5646347115978045</c:v>
                </c:pt>
                <c:pt idx="10">
                  <c:v>11.335722789722494</c:v>
                </c:pt>
                <c:pt idx="11">
                  <c:v>13.217087411455314</c:v>
                </c:pt>
                <c:pt idx="12">
                  <c:v>15.321546154921261</c:v>
                </c:pt>
                <c:pt idx="13">
                  <c:v>17.439284392081252</c:v>
                </c:pt>
                <c:pt idx="14">
                  <c:v>19.50489033796174</c:v>
                </c:pt>
                <c:pt idx="15">
                  <c:v>21.511674379330973</c:v>
                </c:pt>
                <c:pt idx="16">
                  <c:v>20.163639051005894</c:v>
                </c:pt>
                <c:pt idx="17">
                  <c:v>18.811516490081392</c:v>
                </c:pt>
                <c:pt idx="18">
                  <c:v>17.530883640318606</c:v>
                </c:pt>
                <c:pt idx="19">
                  <c:v>16.279486300285498</c:v>
                </c:pt>
                <c:pt idx="20">
                  <c:v>14.983500224342496</c:v>
                </c:pt>
                <c:pt idx="21">
                  <c:v>13.693004136590099</c:v>
                </c:pt>
                <c:pt idx="22">
                  <c:v>12.397511295158234</c:v>
                </c:pt>
                <c:pt idx="23">
                  <c:v>11.092775450322495</c:v>
                </c:pt>
                <c:pt idx="24">
                  <c:v>9.7778458034946532</c:v>
                </c:pt>
                <c:pt idx="25">
                  <c:v>8.510465286204461</c:v>
                </c:pt>
                <c:pt idx="26">
                  <c:v>7.2939357279802213</c:v>
                </c:pt>
                <c:pt idx="27">
                  <c:v>6.1611765458076322</c:v>
                </c:pt>
                <c:pt idx="28">
                  <c:v>5.1164669862295753</c:v>
                </c:pt>
                <c:pt idx="29">
                  <c:v>4.1951983602705205</c:v>
                </c:pt>
                <c:pt idx="30">
                  <c:v>3.4014923257594933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C4-42AD-BAD2-086F09291644}"/>
            </c:ext>
          </c:extLst>
        </c:ser>
        <c:ser>
          <c:idx val="5"/>
          <c:order val="5"/>
          <c:tx>
            <c:strRef>
              <c:f>L100_CO2!$A$317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L100_CO2!$H$317:$AL$317</c:f>
              <c:numCache>
                <c:formatCode>0</c:formatCode>
                <c:ptCount val="31"/>
                <c:pt idx="0">
                  <c:v>0.48647256679340833</c:v>
                </c:pt>
                <c:pt idx="1">
                  <c:v>0.81353339691316262</c:v>
                </c:pt>
                <c:pt idx="2">
                  <c:v>1.1293434848674888</c:v>
                </c:pt>
                <c:pt idx="3">
                  <c:v>1.6034378898368729</c:v>
                </c:pt>
                <c:pt idx="4">
                  <c:v>1.9831452561592589</c:v>
                </c:pt>
                <c:pt idx="5">
                  <c:v>2.4081001360914769</c:v>
                </c:pt>
                <c:pt idx="6">
                  <c:v>2.8562724377134829</c:v>
                </c:pt>
                <c:pt idx="7">
                  <c:v>3.3196880502904205</c:v>
                </c:pt>
                <c:pt idx="8">
                  <c:v>3.6462556679030431</c:v>
                </c:pt>
                <c:pt idx="9">
                  <c:v>3.9176254742092755</c:v>
                </c:pt>
                <c:pt idx="10">
                  <c:v>4.0764854694162951</c:v>
                </c:pt>
                <c:pt idx="11">
                  <c:v>4.1576273640286905</c:v>
                </c:pt>
                <c:pt idx="12">
                  <c:v>4.1609391541020981</c:v>
                </c:pt>
                <c:pt idx="13">
                  <c:v>4.1540619343918257</c:v>
                </c:pt>
                <c:pt idx="14">
                  <c:v>4.1343672889516894</c:v>
                </c:pt>
                <c:pt idx="15">
                  <c:v>4.1017219633516966</c:v>
                </c:pt>
                <c:pt idx="16">
                  <c:v>3.7461720193370982</c:v>
                </c:pt>
                <c:pt idx="17">
                  <c:v>3.3977958317689878</c:v>
                </c:pt>
                <c:pt idx="18">
                  <c:v>3.0648327271532452</c:v>
                </c:pt>
                <c:pt idx="19">
                  <c:v>2.7447136044904132</c:v>
                </c:pt>
                <c:pt idx="20">
                  <c:v>2.4342563000821804</c:v>
                </c:pt>
                <c:pt idx="21">
                  <c:v>2.1400946317003973</c:v>
                </c:pt>
                <c:pt idx="22">
                  <c:v>1.8635215927567754</c:v>
                </c:pt>
                <c:pt idx="23">
                  <c:v>1.6047487382436108</c:v>
                </c:pt>
                <c:pt idx="24">
                  <c:v>1.3647420269606185</c:v>
                </c:pt>
                <c:pt idx="25">
                  <c:v>1.1471503205888909</c:v>
                </c:pt>
                <c:pt idx="26">
                  <c:v>0.95206247860908255</c:v>
                </c:pt>
                <c:pt idx="27">
                  <c:v>0.78024541265663228</c:v>
                </c:pt>
                <c:pt idx="28">
                  <c:v>0.63122553237842494</c:v>
                </c:pt>
                <c:pt idx="29">
                  <c:v>0.50467611167474813</c:v>
                </c:pt>
                <c:pt idx="30">
                  <c:v>0.39950541590783362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C4-42AD-BAD2-086F09291644}"/>
            </c:ext>
          </c:extLst>
        </c:ser>
        <c:ser>
          <c:idx val="6"/>
          <c:order val="6"/>
          <c:tx>
            <c:strRef>
              <c:f>L100_CO2!$A$318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L100_CO2!$H$318:$AL$318</c:f>
              <c:numCache>
                <c:formatCode>0</c:formatCode>
                <c:ptCount val="31"/>
                <c:pt idx="0">
                  <c:v>0.1262686948719926</c:v>
                </c:pt>
                <c:pt idx="1">
                  <c:v>0.21344662659660135</c:v>
                </c:pt>
                <c:pt idx="2">
                  <c:v>0.2645982284588162</c:v>
                </c:pt>
                <c:pt idx="3">
                  <c:v>0.2985612755267753</c:v>
                </c:pt>
                <c:pt idx="4">
                  <c:v>0.66292728286086988</c:v>
                </c:pt>
                <c:pt idx="5">
                  <c:v>0.8762204213170488</c:v>
                </c:pt>
                <c:pt idx="6">
                  <c:v>1.9591382813326781</c:v>
                </c:pt>
                <c:pt idx="7">
                  <c:v>3.0984779693159274</c:v>
                </c:pt>
                <c:pt idx="8">
                  <c:v>4.1467512049293047</c:v>
                </c:pt>
                <c:pt idx="9">
                  <c:v>5.2356232485058216</c:v>
                </c:pt>
                <c:pt idx="10">
                  <c:v>6.5085894969185141</c:v>
                </c:pt>
                <c:pt idx="11">
                  <c:v>7.8147880050222138</c:v>
                </c:pt>
                <c:pt idx="12">
                  <c:v>9.1469787224838885</c:v>
                </c:pt>
                <c:pt idx="13">
                  <c:v>10.377518892489688</c:v>
                </c:pt>
                <c:pt idx="14">
                  <c:v>12.013607483606673</c:v>
                </c:pt>
                <c:pt idx="15">
                  <c:v>13.519672882521427</c:v>
                </c:pt>
                <c:pt idx="16">
                  <c:v>12.551017498985326</c:v>
                </c:pt>
                <c:pt idx="17">
                  <c:v>11.603944859603329</c:v>
                </c:pt>
                <c:pt idx="18">
                  <c:v>10.740921156594444</c:v>
                </c:pt>
                <c:pt idx="19">
                  <c:v>9.9133555614922191</c:v>
                </c:pt>
                <c:pt idx="20">
                  <c:v>9.0693959254571759</c:v>
                </c:pt>
                <c:pt idx="21">
                  <c:v>8.2457466216564015</c:v>
                </c:pt>
                <c:pt idx="22">
                  <c:v>7.4336262870977041</c:v>
                </c:pt>
                <c:pt idx="23">
                  <c:v>6.6248699888658624</c:v>
                </c:pt>
                <c:pt idx="24">
                  <c:v>5.8172042107960387</c:v>
                </c:pt>
                <c:pt idx="25">
                  <c:v>5.0443619000372193</c:v>
                </c:pt>
                <c:pt idx="26">
                  <c:v>4.3090230514099197</c:v>
                </c:pt>
                <c:pt idx="27">
                  <c:v>3.628484924646143</c:v>
                </c:pt>
                <c:pt idx="28">
                  <c:v>3.0022584733749285</c:v>
                </c:pt>
                <c:pt idx="29">
                  <c:v>2.4509738872993876</c:v>
                </c:pt>
                <c:pt idx="30">
                  <c:v>1.9748988124514195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C4-42AD-BAD2-086F09291644}"/>
            </c:ext>
          </c:extLst>
        </c:ser>
        <c:ser>
          <c:idx val="7"/>
          <c:order val="7"/>
          <c:tx>
            <c:strRef>
              <c:f>L100_CO2!$A$319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L100_CO2!$H$319:$AL$319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C4-42AD-BAD2-086F09291644}"/>
            </c:ext>
          </c:extLst>
        </c:ser>
        <c:ser>
          <c:idx val="8"/>
          <c:order val="8"/>
          <c:tx>
            <c:strRef>
              <c:f>L100_CO2!$A$320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L100_CO2!$H$320:$AL$320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C4-42AD-BAD2-086F09291644}"/>
            </c:ext>
          </c:extLst>
        </c:ser>
        <c:ser>
          <c:idx val="9"/>
          <c:order val="9"/>
          <c:tx>
            <c:strRef>
              <c:f>L100_CO2!$A$321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L100_CO2!$H$321:$AL$321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7C4-42AD-BAD2-086F09291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[million tons]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03854166666669"/>
          <c:y val="0.17473086419753087"/>
          <c:w val="0.87170798611111111"/>
          <c:h val="0.6523617283950619"/>
        </c:manualLayout>
      </c:layout>
      <c:lineChart>
        <c:grouping val="standard"/>
        <c:varyColors val="0"/>
        <c:ser>
          <c:idx val="0"/>
          <c:order val="0"/>
          <c:tx>
            <c:strRef>
              <c:f>L100_CO2!$A$42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L100_CO2!$H$42:$AL$42</c:f>
              <c:numCache>
                <c:formatCode>0%</c:formatCode>
                <c:ptCount val="31"/>
                <c:pt idx="0">
                  <c:v>0.64844436183207677</c:v>
                </c:pt>
                <c:pt idx="1">
                  <c:v>0.62929898281053476</c:v>
                </c:pt>
                <c:pt idx="2">
                  <c:v>0.60774249973481143</c:v>
                </c:pt>
                <c:pt idx="3">
                  <c:v>0.58566073348836756</c:v>
                </c:pt>
                <c:pt idx="4">
                  <c:v>0.56093916170386748</c:v>
                </c:pt>
                <c:pt idx="5">
                  <c:v>0.53670964505752483</c:v>
                </c:pt>
                <c:pt idx="6">
                  <c:v>0.5108393041950926</c:v>
                </c:pt>
                <c:pt idx="7">
                  <c:v>0.48388402201070624</c:v>
                </c:pt>
                <c:pt idx="8">
                  <c:v>0.45609291650701128</c:v>
                </c:pt>
                <c:pt idx="9">
                  <c:v>0.42753050292896416</c:v>
                </c:pt>
                <c:pt idx="10">
                  <c:v>0.39798156577128646</c:v>
                </c:pt>
                <c:pt idx="11">
                  <c:v>0.36822397190175987</c:v>
                </c:pt>
                <c:pt idx="12">
                  <c:v>0.3373559810371784</c:v>
                </c:pt>
                <c:pt idx="13">
                  <c:v>0.30700783499184719</c:v>
                </c:pt>
                <c:pt idx="14">
                  <c:v>0.2767682774741248</c:v>
                </c:pt>
                <c:pt idx="15">
                  <c:v>0.24810305230927174</c:v>
                </c:pt>
                <c:pt idx="16">
                  <c:v>0.22107776384518082</c:v>
                </c:pt>
                <c:pt idx="17">
                  <c:v>0.19595354142925492</c:v>
                </c:pt>
                <c:pt idx="18">
                  <c:v>0.17337510642839599</c:v>
                </c:pt>
                <c:pt idx="19">
                  <c:v>0.15301067594152659</c:v>
                </c:pt>
                <c:pt idx="20">
                  <c:v>0.1343545276019272</c:v>
                </c:pt>
                <c:pt idx="21">
                  <c:v>0.1174465469696148</c:v>
                </c:pt>
                <c:pt idx="22">
                  <c:v>0.10252961210063277</c:v>
                </c:pt>
                <c:pt idx="23">
                  <c:v>8.9432346503615479E-2</c:v>
                </c:pt>
                <c:pt idx="24">
                  <c:v>7.8159705908198165E-2</c:v>
                </c:pt>
                <c:pt idx="25">
                  <c:v>6.854514116995232E-2</c:v>
                </c:pt>
                <c:pt idx="26">
                  <c:v>6.0342424034010952E-2</c:v>
                </c:pt>
                <c:pt idx="27">
                  <c:v>5.3159229434166747E-2</c:v>
                </c:pt>
                <c:pt idx="28">
                  <c:v>4.7154068166275646E-2</c:v>
                </c:pt>
                <c:pt idx="29">
                  <c:v>4.2044444682175462E-2</c:v>
                </c:pt>
                <c:pt idx="30">
                  <c:v>3.7763402795939628E-2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A9-46D7-AB17-3F18D3C95191}"/>
            </c:ext>
          </c:extLst>
        </c:ser>
        <c:ser>
          <c:idx val="1"/>
          <c:order val="1"/>
          <c:tx>
            <c:strRef>
              <c:f>L100_CO2!$A$43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L100_CO2!$H$43:$AL$43</c:f>
              <c:numCache>
                <c:formatCode>0%</c:formatCode>
                <c:ptCount val="31"/>
                <c:pt idx="0">
                  <c:v>0.31065839056865269</c:v>
                </c:pt>
                <c:pt idx="1">
                  <c:v>0.3082096799735935</c:v>
                </c:pt>
                <c:pt idx="2">
                  <c:v>0.3036487504842928</c:v>
                </c:pt>
                <c:pt idx="3">
                  <c:v>0.29683780397602044</c:v>
                </c:pt>
                <c:pt idx="4">
                  <c:v>0.2868018450042516</c:v>
                </c:pt>
                <c:pt idx="5">
                  <c:v>0.27604591807606876</c:v>
                </c:pt>
                <c:pt idx="6">
                  <c:v>0.26142015731733459</c:v>
                </c:pt>
                <c:pt idx="7">
                  <c:v>0.24529127597912379</c:v>
                </c:pt>
                <c:pt idx="8">
                  <c:v>0.22918800828155605</c:v>
                </c:pt>
                <c:pt idx="9">
                  <c:v>0.2127305963793093</c:v>
                </c:pt>
                <c:pt idx="10">
                  <c:v>0.19591240054220541</c:v>
                </c:pt>
                <c:pt idx="11">
                  <c:v>0.17939072149315832</c:v>
                </c:pt>
                <c:pt idx="12">
                  <c:v>0.16317567271796307</c:v>
                </c:pt>
                <c:pt idx="13">
                  <c:v>0.14815002874149241</c:v>
                </c:pt>
                <c:pt idx="14">
                  <c:v>0.13284501865090587</c:v>
                </c:pt>
                <c:pt idx="15">
                  <c:v>0.11811009184184845</c:v>
                </c:pt>
                <c:pt idx="16">
                  <c:v>0.10400768586608361</c:v>
                </c:pt>
                <c:pt idx="17">
                  <c:v>9.125177169145661E-2</c:v>
                </c:pt>
                <c:pt idx="18">
                  <c:v>7.9682429800314675E-2</c:v>
                </c:pt>
                <c:pt idx="19">
                  <c:v>6.9311148124477709E-2</c:v>
                </c:pt>
                <c:pt idx="20">
                  <c:v>6.0156032468206756E-2</c:v>
                </c:pt>
                <c:pt idx="21">
                  <c:v>5.2046003764774203E-2</c:v>
                </c:pt>
                <c:pt idx="22">
                  <c:v>4.4763277212035484E-2</c:v>
                </c:pt>
                <c:pt idx="23">
                  <c:v>3.8298844741686787E-2</c:v>
                </c:pt>
                <c:pt idx="24">
                  <c:v>3.2701639046009527E-2</c:v>
                </c:pt>
                <c:pt idx="25">
                  <c:v>2.7911619033349575E-2</c:v>
                </c:pt>
                <c:pt idx="26">
                  <c:v>2.3779103610778556E-2</c:v>
                </c:pt>
                <c:pt idx="27">
                  <c:v>2.0172329631539539E-2</c:v>
                </c:pt>
                <c:pt idx="28">
                  <c:v>1.7123949013508003E-2</c:v>
                </c:pt>
                <c:pt idx="29">
                  <c:v>1.4565025044848299E-2</c:v>
                </c:pt>
                <c:pt idx="30">
                  <c:v>1.2408388554825074E-2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A9-46D7-AB17-3F18D3C95191}"/>
            </c:ext>
          </c:extLst>
        </c:ser>
        <c:ser>
          <c:idx val="2"/>
          <c:order val="2"/>
          <c:tx>
            <c:strRef>
              <c:f>L100_CO2!$A$44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L100_CO2!$H$44:$AL$44</c:f>
              <c:numCache>
                <c:formatCode>0%</c:formatCode>
                <c:ptCount val="31"/>
                <c:pt idx="0">
                  <c:v>6.3756858022365115E-3</c:v>
                </c:pt>
                <c:pt idx="1">
                  <c:v>1.3634655122082453E-2</c:v>
                </c:pt>
                <c:pt idx="2">
                  <c:v>2.3493484283972021E-2</c:v>
                </c:pt>
                <c:pt idx="3">
                  <c:v>3.4902086652636687E-2</c:v>
                </c:pt>
                <c:pt idx="4">
                  <c:v>4.7535637790615856E-2</c:v>
                </c:pt>
                <c:pt idx="5">
                  <c:v>5.9990833536715971E-2</c:v>
                </c:pt>
                <c:pt idx="6">
                  <c:v>7.2177983372274518E-2</c:v>
                </c:pt>
                <c:pt idx="7">
                  <c:v>8.4047937734276879E-2</c:v>
                </c:pt>
                <c:pt idx="8">
                  <c:v>9.5529928608641471E-2</c:v>
                </c:pt>
                <c:pt idx="9">
                  <c:v>0.10652507428755488</c:v>
                </c:pt>
                <c:pt idx="10">
                  <c:v>0.11685174761018711</c:v>
                </c:pt>
                <c:pt idx="11">
                  <c:v>0.1265257204645594</c:v>
                </c:pt>
                <c:pt idx="12">
                  <c:v>0.13540556215324726</c:v>
                </c:pt>
                <c:pt idx="13">
                  <c:v>0.14339388491237126</c:v>
                </c:pt>
                <c:pt idx="14">
                  <c:v>0.15042698611593228</c:v>
                </c:pt>
                <c:pt idx="15">
                  <c:v>0.15651825545496803</c:v>
                </c:pt>
                <c:pt idx="16">
                  <c:v>0.21977485572334113</c:v>
                </c:pt>
                <c:pt idx="17">
                  <c:v>0.28162377474216033</c:v>
                </c:pt>
                <c:pt idx="18">
                  <c:v>0.3401731170005155</c:v>
                </c:pt>
                <c:pt idx="19">
                  <c:v>0.39615979665740525</c:v>
                </c:pt>
                <c:pt idx="20">
                  <c:v>0.45102508447412842</c:v>
                </c:pt>
                <c:pt idx="21">
                  <c:v>0.50372097106508806</c:v>
                </c:pt>
                <c:pt idx="22">
                  <c:v>0.55425544530699977</c:v>
                </c:pt>
                <c:pt idx="23">
                  <c:v>0.60274461124377932</c:v>
                </c:pt>
                <c:pt idx="24">
                  <c:v>0.64909516956713065</c:v>
                </c:pt>
                <c:pt idx="25">
                  <c:v>0.69220827566383958</c:v>
                </c:pt>
                <c:pt idx="26">
                  <c:v>0.73225133389809594</c:v>
                </c:pt>
                <c:pt idx="27">
                  <c:v>0.76893646821233186</c:v>
                </c:pt>
                <c:pt idx="28">
                  <c:v>0.8020282698875465</c:v>
                </c:pt>
                <c:pt idx="29">
                  <c:v>0.83107942613835606</c:v>
                </c:pt>
                <c:pt idx="30">
                  <c:v>0.85611042788389224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A9-46D7-AB17-3F18D3C95191}"/>
            </c:ext>
          </c:extLst>
        </c:ser>
        <c:ser>
          <c:idx val="3"/>
          <c:order val="3"/>
          <c:tx>
            <c:strRef>
              <c:f>L100_CO2!$A$45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L100_CO2!$H$45:$AL$45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1.6650162592163648E-2</c:v>
                </c:pt>
                <c:pt idx="2">
                  <c:v>2.268755924303157E-2</c:v>
                </c:pt>
                <c:pt idx="3">
                  <c:v>3.2477200726208397E-2</c:v>
                </c:pt>
                <c:pt idx="4">
                  <c:v>3.8819055879481867E-2</c:v>
                </c:pt>
                <c:pt idx="5">
                  <c:v>4.4905197865728809E-2</c:v>
                </c:pt>
                <c:pt idx="6">
                  <c:v>4.9426565111231786E-2</c:v>
                </c:pt>
                <c:pt idx="7">
                  <c:v>5.3086137101723045E-2</c:v>
                </c:pt>
                <c:pt idx="8">
                  <c:v>5.5737483658815881E-2</c:v>
                </c:pt>
                <c:pt idx="9">
                  <c:v>5.7411475998378272E-2</c:v>
                </c:pt>
                <c:pt idx="10">
                  <c:v>5.8014772605683558E-2</c:v>
                </c:pt>
                <c:pt idx="11">
                  <c:v>5.7608069568543127E-2</c:v>
                </c:pt>
                <c:pt idx="12">
                  <c:v>5.6088518300122618E-2</c:v>
                </c:pt>
                <c:pt idx="13">
                  <c:v>5.3531630525480274E-2</c:v>
                </c:pt>
                <c:pt idx="14">
                  <c:v>4.9920363984861139E-2</c:v>
                </c:pt>
                <c:pt idx="15">
                  <c:v>4.6097310897631971E-2</c:v>
                </c:pt>
                <c:pt idx="16">
                  <c:v>4.2084901211859115E-2</c:v>
                </c:pt>
                <c:pt idx="17">
                  <c:v>3.801625420656058E-2</c:v>
                </c:pt>
                <c:pt idx="18">
                  <c:v>3.395372923096434E-2</c:v>
                </c:pt>
                <c:pt idx="19">
                  <c:v>2.997289364808027E-2</c:v>
                </c:pt>
                <c:pt idx="20">
                  <c:v>2.6196353070153271E-2</c:v>
                </c:pt>
                <c:pt idx="21">
                  <c:v>2.2639197904832493E-2</c:v>
                </c:pt>
                <c:pt idx="22">
                  <c:v>1.937988382081713E-2</c:v>
                </c:pt>
                <c:pt idx="23">
                  <c:v>1.6446975981533218E-2</c:v>
                </c:pt>
                <c:pt idx="24">
                  <c:v>1.3849797288882732E-2</c:v>
                </c:pt>
                <c:pt idx="25">
                  <c:v>1.1568944430698122E-2</c:v>
                </c:pt>
                <c:pt idx="26">
                  <c:v>9.5989046296666193E-3</c:v>
                </c:pt>
                <c:pt idx="27">
                  <c:v>7.9266580341136039E-3</c:v>
                </c:pt>
                <c:pt idx="28">
                  <c:v>6.5460284811537511E-3</c:v>
                </c:pt>
                <c:pt idx="29">
                  <c:v>5.39891710321739E-3</c:v>
                </c:pt>
                <c:pt idx="30">
                  <c:v>4.5011251441555598E-3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A9-46D7-AB17-3F18D3C95191}"/>
            </c:ext>
          </c:extLst>
        </c:ser>
        <c:ser>
          <c:idx val="4"/>
          <c:order val="4"/>
          <c:tx>
            <c:strRef>
              <c:f>L100_CO2!$A$46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L100_CO2!$H$46:$AL$46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1.7318635909092547E-2</c:v>
                </c:pt>
                <c:pt idx="2">
                  <c:v>2.4503115905431569E-2</c:v>
                </c:pt>
                <c:pt idx="3">
                  <c:v>2.7785841176524367E-2</c:v>
                </c:pt>
                <c:pt idx="4">
                  <c:v>3.8249167635585425E-2</c:v>
                </c:pt>
                <c:pt idx="5">
                  <c:v>4.9411543100067616E-2</c:v>
                </c:pt>
                <c:pt idx="6">
                  <c:v>6.2368457852644499E-2</c:v>
                </c:pt>
                <c:pt idx="7">
                  <c:v>7.7747729196341472E-2</c:v>
                </c:pt>
                <c:pt idx="8">
                  <c:v>9.636939185869263E-2</c:v>
                </c:pt>
                <c:pt idx="9">
                  <c:v>0.11725056049753897</c:v>
                </c:pt>
                <c:pt idx="10">
                  <c:v>0.14086438273375423</c:v>
                </c:pt>
                <c:pt idx="11">
                  <c:v>0.16648960367515767</c:v>
                </c:pt>
                <c:pt idx="12">
                  <c:v>0.19543345332993398</c:v>
                </c:pt>
                <c:pt idx="13">
                  <c:v>0.2252205163040715</c:v>
                </c:pt>
                <c:pt idx="14">
                  <c:v>0.25497955593776694</c:v>
                </c:pt>
                <c:pt idx="15">
                  <c:v>0.28455999318839836</c:v>
                </c:pt>
                <c:pt idx="16">
                  <c:v>0.27305030284193837</c:v>
                </c:pt>
                <c:pt idx="17">
                  <c:v>0.26038908805189837</c:v>
                </c:pt>
                <c:pt idx="18">
                  <c:v>0.24744825695965555</c:v>
                </c:pt>
                <c:pt idx="19">
                  <c:v>0.23393771184346762</c:v>
                </c:pt>
                <c:pt idx="20">
                  <c:v>0.21904996126641813</c:v>
                </c:pt>
                <c:pt idx="21">
                  <c:v>0.20352882955946025</c:v>
                </c:pt>
                <c:pt idx="22">
                  <c:v>0.18725909902366658</c:v>
                </c:pt>
                <c:pt idx="23">
                  <c:v>0.17026082937298828</c:v>
                </c:pt>
                <c:pt idx="24">
                  <c:v>0.15252477793546171</c:v>
                </c:pt>
                <c:pt idx="25">
                  <c:v>0.13499308217927758</c:v>
                </c:pt>
                <c:pt idx="26">
                  <c:v>0.11779800160441625</c:v>
                </c:pt>
                <c:pt idx="27">
                  <c:v>0.10152983466237964</c:v>
                </c:pt>
                <c:pt idx="28">
                  <c:v>8.6227089677702429E-2</c:v>
                </c:pt>
                <c:pt idx="29">
                  <c:v>7.2528784368618759E-2</c:v>
                </c:pt>
                <c:pt idx="30">
                  <c:v>6.0531861935479242E-2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A9-46D7-AB17-3F18D3C95191}"/>
            </c:ext>
          </c:extLst>
        </c:ser>
        <c:ser>
          <c:idx val="5"/>
          <c:order val="5"/>
          <c:tx>
            <c:strRef>
              <c:f>L100_CO2!$A$47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L100_CO2!$H$47:$AL$47</c:f>
              <c:numCache>
                <c:formatCode>0%</c:formatCode>
                <c:ptCount val="31"/>
                <c:pt idx="0">
                  <c:v>3.7206919853404259E-3</c:v>
                </c:pt>
                <c:pt idx="1">
                  <c:v>6.5374366893314146E-3</c:v>
                </c:pt>
                <c:pt idx="2">
                  <c:v>9.5599106494187545E-3</c:v>
                </c:pt>
                <c:pt idx="3">
                  <c:v>1.4087006651435089E-2</c:v>
                </c:pt>
                <c:pt idx="4">
                  <c:v>1.8046267399590379E-2</c:v>
                </c:pt>
                <c:pt idx="5">
                  <c:v>2.2607328887148972E-2</c:v>
                </c:pt>
                <c:pt idx="6">
                  <c:v>2.7784753154200224E-2</c:v>
                </c:pt>
                <c:pt idx="7">
                  <c:v>3.3565629351475015E-2</c:v>
                </c:pt>
                <c:pt idx="8">
                  <c:v>3.842808531368444E-2</c:v>
                </c:pt>
                <c:pt idx="9">
                  <c:v>4.3069752832294181E-2</c:v>
                </c:pt>
                <c:pt idx="10">
                  <c:v>4.6735968633926178E-2</c:v>
                </c:pt>
                <c:pt idx="11">
                  <c:v>4.9446536251951639E-2</c:v>
                </c:pt>
                <c:pt idx="12">
                  <c:v>5.1122728315263849E-2</c:v>
                </c:pt>
                <c:pt idx="13">
                  <c:v>5.251650301549933E-2</c:v>
                </c:pt>
                <c:pt idx="14">
                  <c:v>5.3596634929493597E-2</c:v>
                </c:pt>
                <c:pt idx="15">
                  <c:v>5.4367185557095188E-2</c:v>
                </c:pt>
                <c:pt idx="16">
                  <c:v>5.1222582498156081E-2</c:v>
                </c:pt>
                <c:pt idx="17">
                  <c:v>4.7874333321307867E-2</c:v>
                </c:pt>
                <c:pt idx="18">
                  <c:v>4.441217621666603E-2</c:v>
                </c:pt>
                <c:pt idx="19">
                  <c:v>4.0855008921740044E-2</c:v>
                </c:pt>
                <c:pt idx="20">
                  <c:v>3.7207212257271853E-2</c:v>
                </c:pt>
                <c:pt idx="21">
                  <c:v>3.3581098091436619E-2</c:v>
                </c:pt>
                <c:pt idx="22">
                  <c:v>3.0014794779927561E-2</c:v>
                </c:pt>
                <c:pt idx="23">
                  <c:v>2.6538016893502915E-2</c:v>
                </c:pt>
                <c:pt idx="24">
                  <c:v>2.318817666084546E-2</c:v>
                </c:pt>
                <c:pt idx="25">
                  <c:v>2.005244168082174E-2</c:v>
                </c:pt>
                <c:pt idx="26">
                  <c:v>1.7162385165057147E-2</c:v>
                </c:pt>
                <c:pt idx="27">
                  <c:v>1.4553103901743511E-2</c:v>
                </c:pt>
                <c:pt idx="28">
                  <c:v>1.2235125567349219E-2</c:v>
                </c:pt>
                <c:pt idx="29">
                  <c:v>1.0218227701099239E-2</c:v>
                </c:pt>
                <c:pt idx="30">
                  <c:v>8.5054265616116165E-3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A9-46D7-AB17-3F18D3C95191}"/>
            </c:ext>
          </c:extLst>
        </c:ser>
        <c:ser>
          <c:idx val="6"/>
          <c:order val="6"/>
          <c:tx>
            <c:strRef>
              <c:f>L100_CO2!$A$48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L100_CO2!$H$48:$AL$48</c:f>
              <c:numCache>
                <c:formatCode>0%</c:formatCode>
                <c:ptCount val="31"/>
                <c:pt idx="0">
                  <c:v>6.15659708793329E-4</c:v>
                </c:pt>
                <c:pt idx="1">
                  <c:v>1.091473700433982E-3</c:v>
                </c:pt>
                <c:pt idx="2">
                  <c:v>1.4411152395548037E-3</c:v>
                </c:pt>
                <c:pt idx="3">
                  <c:v>1.7102817399116588E-3</c:v>
                </c:pt>
                <c:pt idx="4">
                  <c:v>3.7673760163479987E-3</c:v>
                </c:pt>
                <c:pt idx="5">
                  <c:v>5.1280126032451695E-3</c:v>
                </c:pt>
                <c:pt idx="6">
                  <c:v>1.1358149772864212E-2</c:v>
                </c:pt>
                <c:pt idx="7">
                  <c:v>1.8274336957067924E-2</c:v>
                </c:pt>
                <c:pt idx="8">
                  <c:v>2.5021679283270266E-2</c:v>
                </c:pt>
                <c:pt idx="9">
                  <c:v>3.2270589215640806E-2</c:v>
                </c:pt>
                <c:pt idx="10">
                  <c:v>4.0812661433306904E-2</c:v>
                </c:pt>
                <c:pt idx="11">
                  <c:v>4.9838525196797413E-2</c:v>
                </c:pt>
                <c:pt idx="12">
                  <c:v>5.9260469176151853E-2</c:v>
                </c:pt>
                <c:pt idx="13">
                  <c:v>6.8306181297525387E-2</c:v>
                </c:pt>
                <c:pt idx="14">
                  <c:v>7.984562495034736E-2</c:v>
                </c:pt>
                <c:pt idx="15">
                  <c:v>9.0852877602635829E-2</c:v>
                </c:pt>
                <c:pt idx="16">
                  <c:v>8.7598217830228448E-2</c:v>
                </c:pt>
                <c:pt idx="17">
                  <c:v>8.3888174212378916E-2</c:v>
                </c:pt>
                <c:pt idx="18">
                  <c:v>8.0105092623068225E-2</c:v>
                </c:pt>
                <c:pt idx="19">
                  <c:v>7.6033778185883957E-2</c:v>
                </c:pt>
                <c:pt idx="20">
                  <c:v>7.140577171722555E-2</c:v>
                </c:pt>
                <c:pt idx="21">
                  <c:v>6.6523147869893287E-2</c:v>
                </c:pt>
                <c:pt idx="22">
                  <c:v>6.1354253132726452E-2</c:v>
                </c:pt>
                <c:pt idx="23">
                  <c:v>5.5891441814002706E-2</c:v>
                </c:pt>
                <c:pt idx="24">
                  <c:v>5.014092452583975E-2</c:v>
                </c:pt>
                <c:pt idx="25">
                  <c:v>4.4420333239102272E-2</c:v>
                </c:pt>
                <c:pt idx="26">
                  <c:v>3.8803952569278481E-2</c:v>
                </c:pt>
                <c:pt idx="27">
                  <c:v>3.3484871890664979E-2</c:v>
                </c:pt>
                <c:pt idx="28">
                  <c:v>2.8465011549905123E-2</c:v>
                </c:pt>
                <c:pt idx="29">
                  <c:v>2.3958943304832812E-2</c:v>
                </c:pt>
                <c:pt idx="30">
                  <c:v>1.9985281785650937E-2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A9-46D7-AB17-3F18D3C95191}"/>
            </c:ext>
          </c:extLst>
        </c:ser>
        <c:ser>
          <c:idx val="7"/>
          <c:order val="7"/>
          <c:tx>
            <c:strRef>
              <c:f>L100_CO2!$A$49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L100_CO2!$H$49:$AL$49</c:f>
              <c:numCache>
                <c:formatCode>0%</c:formatCode>
                <c:ptCount val="31"/>
                <c:pt idx="0">
                  <c:v>5.925771109865966E-4</c:v>
                </c:pt>
                <c:pt idx="1">
                  <c:v>5.6747728490272559E-4</c:v>
                </c:pt>
                <c:pt idx="2">
                  <c:v>5.4262993291480919E-4</c:v>
                </c:pt>
                <c:pt idx="3">
                  <c:v>5.3772963336561573E-4</c:v>
                </c:pt>
                <c:pt idx="4">
                  <c:v>4.9976946608327013E-4</c:v>
                </c:pt>
                <c:pt idx="5">
                  <c:v>4.6098063230489843E-4</c:v>
                </c:pt>
                <c:pt idx="6">
                  <c:v>4.2289825484697219E-4</c:v>
                </c:pt>
                <c:pt idx="7">
                  <c:v>3.8265849343630334E-4</c:v>
                </c:pt>
                <c:pt idx="8">
                  <c:v>3.4289322420868296E-4</c:v>
                </c:pt>
                <c:pt idx="9">
                  <c:v>3.0403995328585838E-4</c:v>
                </c:pt>
                <c:pt idx="10">
                  <c:v>2.6740405178283724E-4</c:v>
                </c:pt>
                <c:pt idx="11">
                  <c:v>2.3200004946873258E-4</c:v>
                </c:pt>
                <c:pt idx="12">
                  <c:v>1.9863529536449345E-4</c:v>
                </c:pt>
                <c:pt idx="13">
                  <c:v>1.6940747781709614E-4</c:v>
                </c:pt>
                <c:pt idx="14">
                  <c:v>1.4262063239910966E-4</c:v>
                </c:pt>
                <c:pt idx="15">
                  <c:v>1.2015447297368419E-4</c:v>
                </c:pt>
                <c:pt idx="16">
                  <c:v>9.9494382604368008E-5</c:v>
                </c:pt>
                <c:pt idx="17">
                  <c:v>8.1857706594178837E-5</c:v>
                </c:pt>
                <c:pt idx="18">
                  <c:v>6.8106805562184722E-5</c:v>
                </c:pt>
                <c:pt idx="19">
                  <c:v>5.7418675712863665E-5</c:v>
                </c:pt>
                <c:pt idx="20">
                  <c:v>4.7532491639887043E-5</c:v>
                </c:pt>
                <c:pt idx="21">
                  <c:v>3.8775420341397256E-5</c:v>
                </c:pt>
                <c:pt idx="22">
                  <c:v>3.1224425824449301E-5</c:v>
                </c:pt>
                <c:pt idx="23">
                  <c:v>2.6208292271573582E-5</c:v>
                </c:pt>
                <c:pt idx="24">
                  <c:v>2.2317871333347312E-5</c:v>
                </c:pt>
                <c:pt idx="25">
                  <c:v>1.9942153102755185E-5</c:v>
                </c:pt>
                <c:pt idx="26">
                  <c:v>1.5970032348696185E-5</c:v>
                </c:pt>
                <c:pt idx="27">
                  <c:v>1.3952001364277013E-5</c:v>
                </c:pt>
                <c:pt idx="28">
                  <c:v>1.2506776409247332E-5</c:v>
                </c:pt>
                <c:pt idx="29">
                  <c:v>9.6921106744860973E-6</c:v>
                </c:pt>
                <c:pt idx="30">
                  <c:v>7.633596684038736E-6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A9-46D7-AB17-3F18D3C95191}"/>
            </c:ext>
          </c:extLst>
        </c:ser>
        <c:ser>
          <c:idx val="8"/>
          <c:order val="8"/>
          <c:tx>
            <c:strRef>
              <c:f>L100_CO2!$A$50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L100_CO2!$H$50:$AL$50</c:f>
              <c:numCache>
                <c:formatCode>0%</c:formatCode>
                <c:ptCount val="31"/>
                <c:pt idx="0">
                  <c:v>7.1412689434331754E-3</c:v>
                </c:pt>
                <c:pt idx="1">
                  <c:v>6.6651021185634906E-3</c:v>
                </c:pt>
                <c:pt idx="2">
                  <c:v>6.3370374995522158E-3</c:v>
                </c:pt>
                <c:pt idx="3">
                  <c:v>5.9577282214683695E-3</c:v>
                </c:pt>
                <c:pt idx="4">
                  <c:v>5.2992188124614077E-3</c:v>
                </c:pt>
                <c:pt idx="5">
                  <c:v>4.6989666300153773E-3</c:v>
                </c:pt>
                <c:pt idx="6">
                  <c:v>4.1610349759732667E-3</c:v>
                </c:pt>
                <c:pt idx="7">
                  <c:v>3.6809448928907325E-3</c:v>
                </c:pt>
                <c:pt idx="8">
                  <c:v>3.2518524168694031E-3</c:v>
                </c:pt>
                <c:pt idx="9">
                  <c:v>2.8714195043997087E-3</c:v>
                </c:pt>
                <c:pt idx="10">
                  <c:v>2.5252191430440562E-3</c:v>
                </c:pt>
                <c:pt idx="11">
                  <c:v>2.2135411979942645E-3</c:v>
                </c:pt>
                <c:pt idx="12">
                  <c:v>1.9304052056076275E-3</c:v>
                </c:pt>
                <c:pt idx="13">
                  <c:v>1.6784051642610035E-3</c:v>
                </c:pt>
                <c:pt idx="14">
                  <c:v>1.4523411158322167E-3</c:v>
                </c:pt>
                <c:pt idx="15">
                  <c:v>1.2515879246117166E-3</c:v>
                </c:pt>
                <c:pt idx="16">
                  <c:v>1.0676095587595991E-3</c:v>
                </c:pt>
                <c:pt idx="17">
                  <c:v>9.0718901304064038E-4</c:v>
                </c:pt>
                <c:pt idx="18">
                  <c:v>7.7033448062677971E-4</c:v>
                </c:pt>
                <c:pt idx="19">
                  <c:v>6.5197905986656929E-4</c:v>
                </c:pt>
                <c:pt idx="20">
                  <c:v>5.4971361042011459E-4</c:v>
                </c:pt>
                <c:pt idx="21">
                  <c:v>4.6904713617234304E-4</c:v>
                </c:pt>
                <c:pt idx="22">
                  <c:v>4.0711053361855464E-4</c:v>
                </c:pt>
                <c:pt idx="23">
                  <c:v>3.5632271382349381E-4</c:v>
                </c:pt>
                <c:pt idx="24">
                  <c:v>3.1389375707959426E-4</c:v>
                </c:pt>
                <c:pt idx="25">
                  <c:v>2.7733559188711086E-4</c:v>
                </c:pt>
                <c:pt idx="26">
                  <c:v>2.4563648609685133E-4</c:v>
                </c:pt>
                <c:pt idx="27">
                  <c:v>2.2163097249154793E-4</c:v>
                </c:pt>
                <c:pt idx="28">
                  <c:v>2.0630464998288607E-4</c:v>
                </c:pt>
                <c:pt idx="29">
                  <c:v>1.950537273240327E-4</c:v>
                </c:pt>
                <c:pt idx="30">
                  <c:v>1.8521756744745485E-4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1A9-46D7-AB17-3F18D3C95191}"/>
            </c:ext>
          </c:extLst>
        </c:ser>
        <c:ser>
          <c:idx val="9"/>
          <c:order val="9"/>
          <c:tx>
            <c:strRef>
              <c:f>L100_CO2!$A$51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L100_CO2!$H$51:$AL$51</c:f>
              <c:numCache>
                <c:formatCode>0%</c:formatCode>
                <c:ptCount val="31"/>
                <c:pt idx="0">
                  <c:v>1.6440420421774551E-5</c:v>
                </c:pt>
                <c:pt idx="1">
                  <c:v>2.6393799301550111E-5</c:v>
                </c:pt>
                <c:pt idx="2">
                  <c:v>4.3897027019980352E-5</c:v>
                </c:pt>
                <c:pt idx="3">
                  <c:v>4.3587734061870542E-5</c:v>
                </c:pt>
                <c:pt idx="4">
                  <c:v>4.2500291714673152E-5</c:v>
                </c:pt>
                <c:pt idx="5">
                  <c:v>4.1573611179580954E-5</c:v>
                </c:pt>
                <c:pt idx="6">
                  <c:v>4.0695993537249511E-5</c:v>
                </c:pt>
                <c:pt idx="7">
                  <c:v>3.9328282958628655E-5</c:v>
                </c:pt>
                <c:pt idx="8">
                  <c:v>3.7760847249907721E-5</c:v>
                </c:pt>
                <c:pt idx="9">
                  <c:v>3.5988402633836294E-5</c:v>
                </c:pt>
                <c:pt idx="10">
                  <c:v>3.3877474823232586E-5</c:v>
                </c:pt>
                <c:pt idx="11">
                  <c:v>3.1310200609554464E-5</c:v>
                </c:pt>
                <c:pt idx="12">
                  <c:v>2.8574469166865729E-5</c:v>
                </c:pt>
                <c:pt idx="13">
                  <c:v>2.5607569634562417E-5</c:v>
                </c:pt>
                <c:pt idx="14">
                  <c:v>2.2576208336670468E-5</c:v>
                </c:pt>
                <c:pt idx="15">
                  <c:v>1.9490750565018152E-5</c:v>
                </c:pt>
                <c:pt idx="16">
                  <c:v>1.6586241848490748E-5</c:v>
                </c:pt>
                <c:pt idx="17">
                  <c:v>1.4015625347581169E-5</c:v>
                </c:pt>
                <c:pt idx="18">
                  <c:v>1.165045423071855E-5</c:v>
                </c:pt>
                <c:pt idx="19">
                  <c:v>9.588941839112594E-6</c:v>
                </c:pt>
                <c:pt idx="20">
                  <c:v>7.8110426087779581E-6</c:v>
                </c:pt>
                <c:pt idx="21">
                  <c:v>6.3822183865650905E-6</c:v>
                </c:pt>
                <c:pt idx="22">
                  <c:v>5.299663751247457E-6</c:v>
                </c:pt>
                <c:pt idx="23">
                  <c:v>4.4024427962748268E-6</c:v>
                </c:pt>
                <c:pt idx="24">
                  <c:v>3.5974392190303159E-6</c:v>
                </c:pt>
                <c:pt idx="25">
                  <c:v>2.8848579689404743E-6</c:v>
                </c:pt>
                <c:pt idx="26">
                  <c:v>2.2879702505295394E-6</c:v>
                </c:pt>
                <c:pt idx="27">
                  <c:v>1.9212592042610966E-6</c:v>
                </c:pt>
                <c:pt idx="28">
                  <c:v>1.6462301672135428E-6</c:v>
                </c:pt>
                <c:pt idx="29">
                  <c:v>1.4858188533999913E-6</c:v>
                </c:pt>
                <c:pt idx="30">
                  <c:v>1.2341743141859036E-6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1A9-46D7-AB17-3F18D3C95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841392"/>
        <c:axId val="321813072"/>
      </c:lineChart>
      <c:catAx>
        <c:axId val="32184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13072"/>
        <c:crosses val="autoZero"/>
        <c:auto val="1"/>
        <c:lblAlgn val="ctr"/>
        <c:lblOffset val="100"/>
        <c:noMultiLvlLbl val="0"/>
      </c:catAx>
      <c:valAx>
        <c:axId val="3218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registraions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0339756944444451E-2"/>
          <c:y val="2.3518518518518518E-2"/>
          <c:w val="0.92813975694444439"/>
          <c:h val="8.72154320987654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S80_CO2!$A$146</c:f>
              <c:strCache>
                <c:ptCount val="1"/>
                <c:pt idx="0">
                  <c:v>Total Petrol</c:v>
                </c:pt>
              </c:strCache>
            </c:strRef>
          </c:tx>
          <c:invertIfNegative val="0"/>
          <c:val>
            <c:numRef>
              <c:f>S80_CO2!$B$146:$AL$146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21904.294055880124</c:v>
                </c:pt>
                <c:pt idx="11">
                  <c:v>21214.867697440866</c:v>
                </c:pt>
                <c:pt idx="12">
                  <c:v>20390.749955264597</c:v>
                </c:pt>
                <c:pt idx="13">
                  <c:v>19479.568433363456</c:v>
                </c:pt>
                <c:pt idx="14">
                  <c:v>18517.859400614725</c:v>
                </c:pt>
                <c:pt idx="15">
                  <c:v>17502.56693184813</c:v>
                </c:pt>
                <c:pt idx="16">
                  <c:v>16510.511908550143</c:v>
                </c:pt>
                <c:pt idx="17">
                  <c:v>15523.095031885841</c:v>
                </c:pt>
                <c:pt idx="18">
                  <c:v>14481.759364710848</c:v>
                </c:pt>
                <c:pt idx="19">
                  <c:v>13472.07194219747</c:v>
                </c:pt>
                <c:pt idx="20">
                  <c:v>12448.843834266849</c:v>
                </c:pt>
                <c:pt idx="21">
                  <c:v>11476.996828064281</c:v>
                </c:pt>
                <c:pt idx="22">
                  <c:v>10559.500342048756</c:v>
                </c:pt>
                <c:pt idx="23">
                  <c:v>9714.6276884423824</c:v>
                </c:pt>
                <c:pt idx="24">
                  <c:v>8953.3937448340203</c:v>
                </c:pt>
                <c:pt idx="25">
                  <c:v>8267.6579858417244</c:v>
                </c:pt>
                <c:pt idx="26">
                  <c:v>7646.2472078238352</c:v>
                </c:pt>
                <c:pt idx="27">
                  <c:v>7088.5733043556947</c:v>
                </c:pt>
                <c:pt idx="28">
                  <c:v>6597.9884657916482</c:v>
                </c:pt>
                <c:pt idx="29">
                  <c:v>6171.0136339403707</c:v>
                </c:pt>
                <c:pt idx="30">
                  <c:v>5806.6419869322863</c:v>
                </c:pt>
                <c:pt idx="31">
                  <c:v>5501.8273240701474</c:v>
                </c:pt>
                <c:pt idx="32">
                  <c:v>5247.4454123187279</c:v>
                </c:pt>
                <c:pt idx="33">
                  <c:v>5031.735961141957</c:v>
                </c:pt>
                <c:pt idx="34">
                  <c:v>4856.4111650040741</c:v>
                </c:pt>
                <c:pt idx="35">
                  <c:v>4711.096130470798</c:v>
                </c:pt>
                <c:pt idx="36">
                  <c:v>4593.700793881284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9-4DFC-8A73-74B21C70DE5B}"/>
            </c:ext>
          </c:extLst>
        </c:ser>
        <c:ser>
          <c:idx val="3"/>
          <c:order val="1"/>
          <c:tx>
            <c:strRef>
              <c:f>S80_CO2!$A$147</c:f>
              <c:strCache>
                <c:ptCount val="1"/>
                <c:pt idx="0">
                  <c:v>Total Diesel</c:v>
                </c:pt>
              </c:strCache>
            </c:strRef>
          </c:tx>
          <c:invertIfNegative val="0"/>
          <c:val>
            <c:numRef>
              <c:f>S80_CO2!$B$147:$AL$147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16945.868742713959</c:v>
                </c:pt>
                <c:pt idx="11">
                  <c:v>16374.52017629773</c:v>
                </c:pt>
                <c:pt idx="12">
                  <c:v>15536.364317709575</c:v>
                </c:pt>
                <c:pt idx="13">
                  <c:v>14657.02965536884</c:v>
                </c:pt>
                <c:pt idx="14">
                  <c:v>13791.799347478238</c:v>
                </c:pt>
                <c:pt idx="15">
                  <c:v>12921.342361263811</c:v>
                </c:pt>
                <c:pt idx="16">
                  <c:v>11979.500073740764</c:v>
                </c:pt>
                <c:pt idx="17">
                  <c:v>11044.345939389868</c:v>
                </c:pt>
                <c:pt idx="18">
                  <c:v>10073.181787024823</c:v>
                </c:pt>
                <c:pt idx="19">
                  <c:v>9191.3469329385607</c:v>
                </c:pt>
                <c:pt idx="20">
                  <c:v>8292.7183796901772</c:v>
                </c:pt>
                <c:pt idx="21">
                  <c:v>7431.8339390449764</c:v>
                </c:pt>
                <c:pt idx="22">
                  <c:v>6606.9160860959073</c:v>
                </c:pt>
                <c:pt idx="23">
                  <c:v>5864.6694460669332</c:v>
                </c:pt>
                <c:pt idx="24">
                  <c:v>5197.7806744033751</c:v>
                </c:pt>
                <c:pt idx="25">
                  <c:v>4604.6694828068157</c:v>
                </c:pt>
                <c:pt idx="26">
                  <c:v>4080.6387562020536</c:v>
                </c:pt>
                <c:pt idx="27">
                  <c:v>3618.3179056680674</c:v>
                </c:pt>
                <c:pt idx="28">
                  <c:v>3210.6121823005642</c:v>
                </c:pt>
                <c:pt idx="29">
                  <c:v>2856.4847104411733</c:v>
                </c:pt>
                <c:pt idx="30">
                  <c:v>2554.7878662573025</c:v>
                </c:pt>
                <c:pt idx="31">
                  <c:v>2301.1527708182539</c:v>
                </c:pt>
                <c:pt idx="32">
                  <c:v>2088.4615534737682</c:v>
                </c:pt>
                <c:pt idx="33">
                  <c:v>1910.4056571074022</c:v>
                </c:pt>
                <c:pt idx="34">
                  <c:v>1764.18046872988</c:v>
                </c:pt>
                <c:pt idx="35">
                  <c:v>1644.5477357313175</c:v>
                </c:pt>
                <c:pt idx="36">
                  <c:v>1548.3161992503565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D9-4DFC-8A73-74B21C70D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1751520"/>
        <c:axId val="1471743840"/>
      </c:barChart>
      <c:lineChart>
        <c:grouping val="standard"/>
        <c:varyColors val="0"/>
        <c:ser>
          <c:idx val="0"/>
          <c:order val="2"/>
          <c:tx>
            <c:strRef>
              <c:f>S80_CO2!$A$212</c:f>
              <c:strCache>
                <c:ptCount val="1"/>
                <c:pt idx="0">
                  <c:v>Total PHEV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S80_CO2!$B$212:$AL$212</c:f>
              <c:numCache>
                <c:formatCode>0</c:formatCode>
                <c:ptCount val="37"/>
                <c:pt idx="0">
                  <c:v>1.989747844931105E-2</c:v>
                </c:pt>
                <c:pt idx="1">
                  <c:v>2.2232746110678478E-2</c:v>
                </c:pt>
                <c:pt idx="2">
                  <c:v>2.7493962343129189E-2</c:v>
                </c:pt>
                <c:pt idx="3">
                  <c:v>3.7829947646551794E-2</c:v>
                </c:pt>
                <c:pt idx="4">
                  <c:v>5.2298633983486158E-2</c:v>
                </c:pt>
                <c:pt idx="5">
                  <c:v>7.8012904484365722E-2</c:v>
                </c:pt>
                <c:pt idx="6">
                  <c:v>0.12783344309330907</c:v>
                </c:pt>
                <c:pt idx="7">
                  <c:v>0.19561569966701686</c:v>
                </c:pt>
                <c:pt idx="8">
                  <c:v>0.26361214202902805</c:v>
                </c:pt>
                <c:pt idx="9">
                  <c:v>0.2890921608583073</c:v>
                </c:pt>
                <c:pt idx="10">
                  <c:v>0.41904773584226912</c:v>
                </c:pt>
                <c:pt idx="11">
                  <c:v>0.5496674155926885</c:v>
                </c:pt>
                <c:pt idx="12">
                  <c:v>0.64449026291502698</c:v>
                </c:pt>
                <c:pt idx="13">
                  <c:v>0.71859009331956814</c:v>
                </c:pt>
                <c:pt idx="14">
                  <c:v>0.7829295300855893</c:v>
                </c:pt>
                <c:pt idx="15">
                  <c:v>0.83598313120850309</c:v>
                </c:pt>
                <c:pt idx="16">
                  <c:v>0.88447827520149258</c:v>
                </c:pt>
                <c:pt idx="17">
                  <c:v>0.93498473814252003</c:v>
                </c:pt>
                <c:pt idx="18">
                  <c:v>0.96836143565364263</c:v>
                </c:pt>
                <c:pt idx="19">
                  <c:v>1.0028767597542829</c:v>
                </c:pt>
                <c:pt idx="20">
                  <c:v>1.0323851433749502</c:v>
                </c:pt>
                <c:pt idx="21">
                  <c:v>1.0565540446808852</c:v>
                </c:pt>
                <c:pt idx="22">
                  <c:v>1.0752843846041213</c:v>
                </c:pt>
                <c:pt idx="23">
                  <c:v>1.0894763741373703</c:v>
                </c:pt>
                <c:pt idx="24">
                  <c:v>1.099282216488445</c:v>
                </c:pt>
                <c:pt idx="25">
                  <c:v>1.1060760628543242</c:v>
                </c:pt>
                <c:pt idx="26">
                  <c:v>1.110120401869471</c:v>
                </c:pt>
                <c:pt idx="27">
                  <c:v>1.1126124569778095</c:v>
                </c:pt>
                <c:pt idx="28">
                  <c:v>1.1133843828908687</c:v>
                </c:pt>
                <c:pt idx="29">
                  <c:v>1.1128823234051255</c:v>
                </c:pt>
                <c:pt idx="30">
                  <c:v>1.1114734009863589</c:v>
                </c:pt>
                <c:pt idx="31">
                  <c:v>1.1099611001911938</c:v>
                </c:pt>
                <c:pt idx="32">
                  <c:v>1.1082703186625489</c:v>
                </c:pt>
                <c:pt idx="33">
                  <c:v>1.1062100411153877</c:v>
                </c:pt>
                <c:pt idx="34">
                  <c:v>1.1036461399477329</c:v>
                </c:pt>
                <c:pt idx="35">
                  <c:v>1.1010384620338449</c:v>
                </c:pt>
                <c:pt idx="36">
                  <c:v>1.0983981710422888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9-4DFC-8A73-74B21C70DE5B}"/>
            </c:ext>
          </c:extLst>
        </c:ser>
        <c:ser>
          <c:idx val="1"/>
          <c:order val="3"/>
          <c:tx>
            <c:strRef>
              <c:f>S80_CO2!$A$213</c:f>
              <c:strCache>
                <c:ptCount val="1"/>
                <c:pt idx="0">
                  <c:v>Total BEV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S80_CO2!$B$213:$AL$213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7.3164828503285912</c:v>
                </c:pt>
                <c:pt idx="12">
                  <c:v>8.8951698822642982</c:v>
                </c:pt>
                <c:pt idx="13">
                  <c:v>10.551027172924908</c:v>
                </c:pt>
                <c:pt idx="14">
                  <c:v>12.541111933344252</c:v>
                </c:pt>
                <c:pt idx="15">
                  <c:v>14.836689986343821</c:v>
                </c:pt>
                <c:pt idx="16">
                  <c:v>17.842574905233132</c:v>
                </c:pt>
                <c:pt idx="17">
                  <c:v>21.506828764381797</c:v>
                </c:pt>
                <c:pt idx="18">
                  <c:v>25.774754591927767</c:v>
                </c:pt>
                <c:pt idx="19">
                  <c:v>30.16089861110671</c:v>
                </c:pt>
                <c:pt idx="20">
                  <c:v>34.737788549219388</c:v>
                </c:pt>
                <c:pt idx="21">
                  <c:v>39.148935763241276</c:v>
                </c:pt>
                <c:pt idx="22">
                  <c:v>43.354111319833954</c:v>
                </c:pt>
                <c:pt idx="23">
                  <c:v>47.229002459575717</c:v>
                </c:pt>
                <c:pt idx="24">
                  <c:v>50.791513938514498</c:v>
                </c:pt>
                <c:pt idx="25">
                  <c:v>54.044990550580344</c:v>
                </c:pt>
                <c:pt idx="26">
                  <c:v>56.995535520508</c:v>
                </c:pt>
                <c:pt idx="27">
                  <c:v>59.642959465337455</c:v>
                </c:pt>
                <c:pt idx="28">
                  <c:v>61.99210167633985</c:v>
                </c:pt>
                <c:pt idx="29">
                  <c:v>64.04344064819557</c:v>
                </c:pt>
                <c:pt idx="30">
                  <c:v>65.804229052367305</c:v>
                </c:pt>
                <c:pt idx="31">
                  <c:v>67.286936593621348</c:v>
                </c:pt>
                <c:pt idx="32">
                  <c:v>68.510853677215025</c:v>
                </c:pt>
                <c:pt idx="33">
                  <c:v>69.499473579675438</c:v>
                </c:pt>
                <c:pt idx="34">
                  <c:v>70.277328342817896</c:v>
                </c:pt>
                <c:pt idx="35">
                  <c:v>70.873980781728051</c:v>
                </c:pt>
                <c:pt idx="36">
                  <c:v>71.315724632047875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9-4DFC-8A73-74B21C70D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893120"/>
        <c:axId val="1471883040"/>
      </c:lineChart>
      <c:catAx>
        <c:axId val="1471751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43840"/>
        <c:crosses val="autoZero"/>
        <c:auto val="1"/>
        <c:lblAlgn val="ctr"/>
        <c:lblOffset val="100"/>
        <c:noMultiLvlLbl val="0"/>
      </c:catAx>
      <c:valAx>
        <c:axId val="14717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51520"/>
        <c:crosses val="autoZero"/>
        <c:crossBetween val="between"/>
      </c:valAx>
      <c:valAx>
        <c:axId val="147188304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crossAx val="1471893120"/>
        <c:crosses val="max"/>
        <c:crossBetween val="between"/>
      </c:valAx>
      <c:catAx>
        <c:axId val="1471893120"/>
        <c:scaling>
          <c:orientation val="minMax"/>
        </c:scaling>
        <c:delete val="1"/>
        <c:axPos val="b"/>
        <c:majorTickMark val="out"/>
        <c:minorTickMark val="none"/>
        <c:tickLblPos val="nextTo"/>
        <c:crossAx val="147188304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S80_CO2!$A$276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S80_CO2!$B$276:$AL$276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173.78162487030673</c:v>
                </c:pt>
                <c:pt idx="11">
                  <c:v>163.26335975910459</c:v>
                </c:pt>
                <c:pt idx="12">
                  <c:v>152.67920372961336</c:v>
                </c:pt>
                <c:pt idx="13">
                  <c:v>142.22674519808109</c:v>
                </c:pt>
                <c:pt idx="14">
                  <c:v>131.88329267057006</c:v>
                </c:pt>
                <c:pt idx="15">
                  <c:v>121.61991300037707</c:v>
                </c:pt>
                <c:pt idx="16">
                  <c:v>111.44343445816318</c:v>
                </c:pt>
                <c:pt idx="17">
                  <c:v>101.39824219803933</c:v>
                </c:pt>
                <c:pt idx="18">
                  <c:v>91.198416746265707</c:v>
                </c:pt>
                <c:pt idx="19">
                  <c:v>81.413325864191407</c:v>
                </c:pt>
                <c:pt idx="20">
                  <c:v>71.847255244064016</c:v>
                </c:pt>
                <c:pt idx="21">
                  <c:v>62.944550947912475</c:v>
                </c:pt>
                <c:pt idx="22">
                  <c:v>54.67352536037783</c:v>
                </c:pt>
                <c:pt idx="23">
                  <c:v>47.173441787685881</c:v>
                </c:pt>
                <c:pt idx="24">
                  <c:v>40.521510232609685</c:v>
                </c:pt>
                <c:pt idx="25">
                  <c:v>34.605346489001647</c:v>
                </c:pt>
                <c:pt idx="26">
                  <c:v>29.29915668419731</c:v>
                </c:pt>
                <c:pt idx="27">
                  <c:v>24.568019943558156</c:v>
                </c:pt>
                <c:pt idx="28">
                  <c:v>20.434722844590883</c:v>
                </c:pt>
                <c:pt idx="29">
                  <c:v>16.860136348143438</c:v>
                </c:pt>
                <c:pt idx="30">
                  <c:v>13.828897894433725</c:v>
                </c:pt>
                <c:pt idx="31">
                  <c:v>11.296533648558013</c:v>
                </c:pt>
                <c:pt idx="32">
                  <c:v>9.1855505715803005</c:v>
                </c:pt>
                <c:pt idx="33">
                  <c:v>7.3956804957643545</c:v>
                </c:pt>
                <c:pt idx="34">
                  <c:v>5.9497830919758652</c:v>
                </c:pt>
                <c:pt idx="35">
                  <c:v>4.7492833169849593</c:v>
                </c:pt>
                <c:pt idx="36">
                  <c:v>3.775038590782974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14-4C2C-8A51-DA2E5D27FFDC}"/>
            </c:ext>
          </c:extLst>
        </c:ser>
        <c:ser>
          <c:idx val="1"/>
          <c:order val="1"/>
          <c:tx>
            <c:strRef>
              <c:f>S80_CO2!$A$277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S80_CO2!$B$277:$AL$277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140.23208405864941</c:v>
                </c:pt>
                <c:pt idx="13">
                  <c:v>129.07148859740974</c:v>
                </c:pt>
                <c:pt idx="14">
                  <c:v>118.58806870520301</c:v>
                </c:pt>
                <c:pt idx="15">
                  <c:v>108.30518296971415</c:v>
                </c:pt>
                <c:pt idx="16">
                  <c:v>98.245471936176429</c:v>
                </c:pt>
                <c:pt idx="17">
                  <c:v>88.555853820754052</c:v>
                </c:pt>
                <c:pt idx="18">
                  <c:v>79.258779218061207</c:v>
                </c:pt>
                <c:pt idx="19">
                  <c:v>70.887306332176223</c:v>
                </c:pt>
                <c:pt idx="20">
                  <c:v>62.388329494393219</c:v>
                </c:pt>
                <c:pt idx="21">
                  <c:v>54.307995183836958</c:v>
                </c:pt>
                <c:pt idx="22">
                  <c:v>46.644794559997372</c:v>
                </c:pt>
                <c:pt idx="23">
                  <c:v>39.853209970215374</c:v>
                </c:pt>
                <c:pt idx="24">
                  <c:v>33.854983599251021</c:v>
                </c:pt>
                <c:pt idx="25">
                  <c:v>28.607456681143528</c:v>
                </c:pt>
                <c:pt idx="26">
                  <c:v>24.049058079871404</c:v>
                </c:pt>
                <c:pt idx="27">
                  <c:v>20.081075840053543</c:v>
                </c:pt>
                <c:pt idx="28">
                  <c:v>16.624020412987473</c:v>
                </c:pt>
                <c:pt idx="29">
                  <c:v>13.653020927481903</c:v>
                </c:pt>
                <c:pt idx="30">
                  <c:v>11.142828709733678</c:v>
                </c:pt>
                <c:pt idx="31">
                  <c:v>9.0456290337274812</c:v>
                </c:pt>
                <c:pt idx="32">
                  <c:v>7.2897804574097664</c:v>
                </c:pt>
                <c:pt idx="33">
                  <c:v>5.8231191464747765</c:v>
                </c:pt>
                <c:pt idx="34">
                  <c:v>4.6169270088145415</c:v>
                </c:pt>
                <c:pt idx="35">
                  <c:v>3.6268444676316678</c:v>
                </c:pt>
                <c:pt idx="36">
                  <c:v>2.8267660797920171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14-4C2C-8A51-DA2E5D27FFDC}"/>
            </c:ext>
          </c:extLst>
        </c:ser>
        <c:ser>
          <c:idx val="2"/>
          <c:order val="2"/>
          <c:tx>
            <c:strRef>
              <c:f>S80_CO2!$A$278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S80_CO2!$B$278:$AL$278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7.3164828503285912</c:v>
                </c:pt>
                <c:pt idx="12">
                  <c:v>8.8951698822642982</c:v>
                </c:pt>
                <c:pt idx="13">
                  <c:v>10.551027172924908</c:v>
                </c:pt>
                <c:pt idx="14">
                  <c:v>12.541111933344252</c:v>
                </c:pt>
                <c:pt idx="15">
                  <c:v>14.836689986343821</c:v>
                </c:pt>
                <c:pt idx="16">
                  <c:v>17.842574905233132</c:v>
                </c:pt>
                <c:pt idx="17">
                  <c:v>21.506828764381797</c:v>
                </c:pt>
                <c:pt idx="18">
                  <c:v>25.774754591927767</c:v>
                </c:pt>
                <c:pt idx="19">
                  <c:v>30.16089861110671</c:v>
                </c:pt>
                <c:pt idx="20">
                  <c:v>34.737788549219388</c:v>
                </c:pt>
                <c:pt idx="21">
                  <c:v>39.148935763241276</c:v>
                </c:pt>
                <c:pt idx="22">
                  <c:v>43.354111319833954</c:v>
                </c:pt>
                <c:pt idx="23">
                  <c:v>47.229002459575717</c:v>
                </c:pt>
                <c:pt idx="24">
                  <c:v>50.791513938514498</c:v>
                </c:pt>
                <c:pt idx="25">
                  <c:v>54.044990550580344</c:v>
                </c:pt>
                <c:pt idx="26">
                  <c:v>56.995535520508</c:v>
                </c:pt>
                <c:pt idx="27">
                  <c:v>59.642959465337455</c:v>
                </c:pt>
                <c:pt idx="28">
                  <c:v>61.99210167633985</c:v>
                </c:pt>
                <c:pt idx="29">
                  <c:v>64.04344064819557</c:v>
                </c:pt>
                <c:pt idx="30">
                  <c:v>65.804229052367305</c:v>
                </c:pt>
                <c:pt idx="31">
                  <c:v>67.286936593621348</c:v>
                </c:pt>
                <c:pt idx="32">
                  <c:v>68.510853677215025</c:v>
                </c:pt>
                <c:pt idx="33">
                  <c:v>69.499473579675438</c:v>
                </c:pt>
                <c:pt idx="34">
                  <c:v>70.277328342817896</c:v>
                </c:pt>
                <c:pt idx="35">
                  <c:v>70.873980781728051</c:v>
                </c:pt>
                <c:pt idx="36">
                  <c:v>71.315724632047875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14-4C2C-8A51-DA2E5D27FFDC}"/>
            </c:ext>
          </c:extLst>
        </c:ser>
        <c:ser>
          <c:idx val="3"/>
          <c:order val="3"/>
          <c:tx>
            <c:strRef>
              <c:f>S80_CO2!$A$279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S80_CO2!$B$279:$AL$279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8.5459858416194816</c:v>
                </c:pt>
                <c:pt idx="11">
                  <c:v>9.629336408270639</c:v>
                </c:pt>
                <c:pt idx="12">
                  <c:v>10.287006242640468</c:v>
                </c:pt>
                <c:pt idx="13">
                  <c:v>10.714514792459887</c:v>
                </c:pt>
                <c:pt idx="14">
                  <c:v>10.913240622431484</c:v>
                </c:pt>
                <c:pt idx="15">
                  <c:v>10.911648516066956</c:v>
                </c:pt>
                <c:pt idx="16">
                  <c:v>10.720799808568263</c:v>
                </c:pt>
                <c:pt idx="17">
                  <c:v>10.381998856231482</c:v>
                </c:pt>
                <c:pt idx="18">
                  <c:v>9.8840326737503048</c:v>
                </c:pt>
                <c:pt idx="19">
                  <c:v>9.2418501166226594</c:v>
                </c:pt>
                <c:pt idx="20">
                  <c:v>8.4536107939512632</c:v>
                </c:pt>
                <c:pt idx="21">
                  <c:v>7.6619451092666457</c:v>
                </c:pt>
                <c:pt idx="22">
                  <c:v>6.8674225743717772</c:v>
                </c:pt>
                <c:pt idx="23">
                  <c:v>6.0853805894787287</c:v>
                </c:pt>
                <c:pt idx="24">
                  <c:v>5.3304156811852828</c:v>
                </c:pt>
                <c:pt idx="25">
                  <c:v>4.6107289463568115</c:v>
                </c:pt>
                <c:pt idx="26">
                  <c:v>3.942701363473466</c:v>
                </c:pt>
                <c:pt idx="27">
                  <c:v>3.3277229915799622</c:v>
                </c:pt>
                <c:pt idx="28">
                  <c:v>2.7767659601304202</c:v>
                </c:pt>
                <c:pt idx="29">
                  <c:v>2.2912029116384636</c:v>
                </c:pt>
                <c:pt idx="30">
                  <c:v>1.8707354176277411</c:v>
                </c:pt>
                <c:pt idx="31">
                  <c:v>1.5095007172703161</c:v>
                </c:pt>
                <c:pt idx="32">
                  <c:v>1.2040582147693117</c:v>
                </c:pt>
                <c:pt idx="33">
                  <c:v>0.94975634783686025</c:v>
                </c:pt>
                <c:pt idx="34">
                  <c:v>0.74479733745325372</c:v>
                </c:pt>
                <c:pt idx="35">
                  <c:v>0.5798950458330292</c:v>
                </c:pt>
                <c:pt idx="36">
                  <c:v>0.45322306486834962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14-4C2C-8A51-DA2E5D27FFDC}"/>
            </c:ext>
          </c:extLst>
        </c:ser>
        <c:ser>
          <c:idx val="4"/>
          <c:order val="4"/>
          <c:tx>
            <c:strRef>
              <c:f>S80_CO2!$A$280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S80_CO2!$B$280:$AL$280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12.729038500466201</c:v>
                </c:pt>
                <c:pt idx="11">
                  <c:v>16.131638844492276</c:v>
                </c:pt>
                <c:pt idx="12">
                  <c:v>18.80872146021127</c:v>
                </c:pt>
                <c:pt idx="13">
                  <c:v>20.791234907328779</c:v>
                </c:pt>
                <c:pt idx="14">
                  <c:v>22.43517800810719</c:v>
                </c:pt>
                <c:pt idx="15">
                  <c:v>23.713016881827848</c:v>
                </c:pt>
                <c:pt idx="16">
                  <c:v>25.309413252832954</c:v>
                </c:pt>
                <c:pt idx="17">
                  <c:v>26.965990287732442</c:v>
                </c:pt>
                <c:pt idx="18">
                  <c:v>28.452679759540267</c:v>
                </c:pt>
                <c:pt idx="19">
                  <c:v>29.951137183008292</c:v>
                </c:pt>
                <c:pt idx="20">
                  <c:v>31.251042574930182</c:v>
                </c:pt>
                <c:pt idx="21">
                  <c:v>32.342176840353751</c:v>
                </c:pt>
                <c:pt idx="22">
                  <c:v>33.282246767682686</c:v>
                </c:pt>
                <c:pt idx="23">
                  <c:v>34.07996598167685</c:v>
                </c:pt>
                <c:pt idx="24">
                  <c:v>34.741651336609401</c:v>
                </c:pt>
                <c:pt idx="25">
                  <c:v>35.300037770826293</c:v>
                </c:pt>
                <c:pt idx="26">
                  <c:v>35.765496988282401</c:v>
                </c:pt>
                <c:pt idx="27">
                  <c:v>36.167160452477248</c:v>
                </c:pt>
                <c:pt idx="28">
                  <c:v>36.5009599420396</c:v>
                </c:pt>
                <c:pt idx="29">
                  <c:v>36.773931228064299</c:v>
                </c:pt>
                <c:pt idx="30">
                  <c:v>36.992987642189547</c:v>
                </c:pt>
                <c:pt idx="31">
                  <c:v>37.182092759623394</c:v>
                </c:pt>
                <c:pt idx="32">
                  <c:v>37.341094166101854</c:v>
                </c:pt>
                <c:pt idx="33">
                  <c:v>37.470424640170833</c:v>
                </c:pt>
                <c:pt idx="34">
                  <c:v>37.564110460598648</c:v>
                </c:pt>
                <c:pt idx="35">
                  <c:v>37.63828596522584</c:v>
                </c:pt>
                <c:pt idx="36">
                  <c:v>37.695458117245479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14-4C2C-8A51-DA2E5D27FFDC}"/>
            </c:ext>
          </c:extLst>
        </c:ser>
        <c:ser>
          <c:idx val="5"/>
          <c:order val="5"/>
          <c:tx>
            <c:strRef>
              <c:f>S80_CO2!$A$281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S80_CO2!$B$281:$AL$281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7.4835670043745619</c:v>
                </c:pt>
                <c:pt idx="11">
                  <c:v>9.0871703248734956</c:v>
                </c:pt>
                <c:pt idx="12">
                  <c:v>10.77838655740937</c:v>
                </c:pt>
                <c:pt idx="13">
                  <c:v>12.527124718077058</c:v>
                </c:pt>
                <c:pt idx="14">
                  <c:v>13.759455350577523</c:v>
                </c:pt>
                <c:pt idx="15">
                  <c:v>14.7834923555067</c:v>
                </c:pt>
                <c:pt idx="16">
                  <c:v>15.38296403553319</c:v>
                </c:pt>
                <c:pt idx="17">
                  <c:v>15.689159864259208</c:v>
                </c:pt>
                <c:pt idx="18">
                  <c:v>15.701657185290937</c:v>
                </c:pt>
                <c:pt idx="19">
                  <c:v>15.675705412799346</c:v>
                </c:pt>
                <c:pt idx="20">
                  <c:v>15.601385996044113</c:v>
                </c:pt>
                <c:pt idx="21">
                  <c:v>15.478196088119608</c:v>
                </c:pt>
                <c:pt idx="22">
                  <c:v>15.300436890091767</c:v>
                </c:pt>
                <c:pt idx="23">
                  <c:v>15.080119571650238</c:v>
                </c:pt>
                <c:pt idx="24">
                  <c:v>14.824574766072315</c:v>
                </c:pt>
                <c:pt idx="25">
                  <c:v>14.543988152665699</c:v>
                </c:pt>
                <c:pt idx="26">
                  <c:v>14.253453471570813</c:v>
                </c:pt>
                <c:pt idx="27">
                  <c:v>13.964666395884096</c:v>
                </c:pt>
                <c:pt idx="28">
                  <c:v>13.688372574229716</c:v>
                </c:pt>
                <c:pt idx="29">
                  <c:v>13.430350873021959</c:v>
                </c:pt>
                <c:pt idx="30">
                  <c:v>13.19841225935688</c:v>
                </c:pt>
                <c:pt idx="31">
                  <c:v>12.993105257336657</c:v>
                </c:pt>
                <c:pt idx="32">
                  <c:v>12.818260110293542</c:v>
                </c:pt>
                <c:pt idx="33">
                  <c:v>12.671612385751708</c:v>
                </c:pt>
                <c:pt idx="34">
                  <c:v>12.553934762979511</c:v>
                </c:pt>
                <c:pt idx="35">
                  <c:v>12.458451949127205</c:v>
                </c:pt>
                <c:pt idx="36">
                  <c:v>12.383150283854736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014-4C2C-8A51-DA2E5D27FFDC}"/>
            </c:ext>
          </c:extLst>
        </c:ser>
        <c:ser>
          <c:idx val="6"/>
          <c:order val="6"/>
          <c:tx>
            <c:strRef>
              <c:f>S80_CO2!$A$282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S80_CO2!$B$282:$AL$282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3.7792247868289479</c:v>
                </c:pt>
                <c:pt idx="12">
                  <c:v>4.4738421049500108</c:v>
                </c:pt>
                <c:pt idx="13">
                  <c:v>5.1094978413265801</c:v>
                </c:pt>
                <c:pt idx="14">
                  <c:v>5.724882320109633</c:v>
                </c:pt>
                <c:pt idx="15">
                  <c:v>6.294525747892826</c:v>
                </c:pt>
                <c:pt idx="16">
                  <c:v>6.3375013751141385</c:v>
                </c:pt>
                <c:pt idx="17">
                  <c:v>6.370266055121081</c:v>
                </c:pt>
                <c:pt idx="18">
                  <c:v>5.9313636315343317</c:v>
                </c:pt>
                <c:pt idx="19">
                  <c:v>5.4987717776528386</c:v>
                </c:pt>
                <c:pt idx="20">
                  <c:v>5.0743344748214785</c:v>
                </c:pt>
                <c:pt idx="21">
                  <c:v>4.6577788484348277</c:v>
                </c:pt>
                <c:pt idx="22">
                  <c:v>4.2382443556973621</c:v>
                </c:pt>
                <c:pt idx="23">
                  <c:v>3.8162990535874797</c:v>
                </c:pt>
                <c:pt idx="24">
                  <c:v>3.3896755210969003</c:v>
                </c:pt>
                <c:pt idx="25">
                  <c:v>2.9755060584105029</c:v>
                </c:pt>
                <c:pt idx="26">
                  <c:v>2.5732832238176018</c:v>
                </c:pt>
                <c:pt idx="27">
                  <c:v>2.1966863732672159</c:v>
                </c:pt>
                <c:pt idx="28">
                  <c:v>1.8434508345108465</c:v>
                </c:pt>
                <c:pt idx="29">
                  <c:v>1.522541663381201</c:v>
                </c:pt>
                <c:pt idx="30">
                  <c:v>1.2400855796159127</c:v>
                </c:pt>
                <c:pt idx="31">
                  <c:v>0.9997591613702943</c:v>
                </c:pt>
                <c:pt idx="32">
                  <c:v>0.79810155385637194</c:v>
                </c:pt>
                <c:pt idx="33">
                  <c:v>0.62621547300827651</c:v>
                </c:pt>
                <c:pt idx="34">
                  <c:v>0.48399740990537682</c:v>
                </c:pt>
                <c:pt idx="35">
                  <c:v>0.37016512317363182</c:v>
                </c:pt>
                <c:pt idx="36">
                  <c:v>0.28081997261370828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14-4C2C-8A51-DA2E5D27FFDC}"/>
            </c:ext>
          </c:extLst>
        </c:ser>
        <c:ser>
          <c:idx val="7"/>
          <c:order val="7"/>
          <c:tx>
            <c:strRef>
              <c:f>S80_CO2!$A$283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S80_CO2!$B$283:$AL$283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014-4C2C-8A51-DA2E5D27FFDC}"/>
            </c:ext>
          </c:extLst>
        </c:ser>
        <c:ser>
          <c:idx val="8"/>
          <c:order val="8"/>
          <c:tx>
            <c:strRef>
              <c:f>S80_CO2!$A$284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S80_CO2!$B$284:$AL$284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014-4C2C-8A51-DA2E5D27FFDC}"/>
            </c:ext>
          </c:extLst>
        </c:ser>
        <c:ser>
          <c:idx val="9"/>
          <c:order val="9"/>
          <c:tx>
            <c:strRef>
              <c:f>S80_CO2!$A$285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S80_CO2!$B$285:$AL$285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014-4C2C-8A51-DA2E5D27F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Energy Demand [TWh]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S80_CO2!$A$24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S80_CO2!$H$24:$AL$24</c:f>
              <c:numCache>
                <c:formatCode>_-* #,##0_-;\-* #,##0_-;_-* "-"??_-;_-@_-</c:formatCode>
                <c:ptCount val="31"/>
                <c:pt idx="0">
                  <c:v>31435337</c:v>
                </c:pt>
                <c:pt idx="1">
                  <c:v>29684140</c:v>
                </c:pt>
                <c:pt idx="2">
                  <c:v>27924821</c:v>
                </c:pt>
                <c:pt idx="3">
                  <c:v>26456204</c:v>
                </c:pt>
                <c:pt idx="4">
                  <c:v>25103505</c:v>
                </c:pt>
                <c:pt idx="5">
                  <c:v>23831608</c:v>
                </c:pt>
                <c:pt idx="6">
                  <c:v>22531863</c:v>
                </c:pt>
                <c:pt idx="7">
                  <c:v>21223910</c:v>
                </c:pt>
                <c:pt idx="8">
                  <c:v>19917382</c:v>
                </c:pt>
                <c:pt idx="9">
                  <c:v>18603570</c:v>
                </c:pt>
                <c:pt idx="10">
                  <c:v>17280830</c:v>
                </c:pt>
                <c:pt idx="11">
                  <c:v>15959014</c:v>
                </c:pt>
                <c:pt idx="12">
                  <c:v>14604273</c:v>
                </c:pt>
                <c:pt idx="13">
                  <c:v>13283755</c:v>
                </c:pt>
                <c:pt idx="14">
                  <c:v>11977326</c:v>
                </c:pt>
                <c:pt idx="15">
                  <c:v>10743505</c:v>
                </c:pt>
                <c:pt idx="16">
                  <c:v>9583540</c:v>
                </c:pt>
                <c:pt idx="17">
                  <c:v>8500495</c:v>
                </c:pt>
                <c:pt idx="18">
                  <c:v>7529990</c:v>
                </c:pt>
                <c:pt idx="19">
                  <c:v>6654066</c:v>
                </c:pt>
                <c:pt idx="20">
                  <c:v>5848200</c:v>
                </c:pt>
                <c:pt idx="21">
                  <c:v>5115798</c:v>
                </c:pt>
                <c:pt idx="22">
                  <c:v>4469027</c:v>
                </c:pt>
                <c:pt idx="23">
                  <c:v>3900337</c:v>
                </c:pt>
                <c:pt idx="24">
                  <c:v>3411058</c:v>
                </c:pt>
                <c:pt idx="25">
                  <c:v>2993800</c:v>
                </c:pt>
                <c:pt idx="26">
                  <c:v>2637378</c:v>
                </c:pt>
                <c:pt idx="27">
                  <c:v>2324192</c:v>
                </c:pt>
                <c:pt idx="28">
                  <c:v>2062344</c:v>
                </c:pt>
                <c:pt idx="29">
                  <c:v>1839315</c:v>
                </c:pt>
                <c:pt idx="30">
                  <c:v>1652298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C6-4067-A1A6-58603018C3BA}"/>
            </c:ext>
          </c:extLst>
        </c:ser>
        <c:ser>
          <c:idx val="1"/>
          <c:order val="1"/>
          <c:tx>
            <c:strRef>
              <c:f>S80_CO2!$A$25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S80_CO2!$H$25:$AL$25</c:f>
              <c:numCache>
                <c:formatCode>_-* #,##0_-;\-* #,##0_-;_-* "-"??_-;_-@_-</c:formatCode>
                <c:ptCount val="31"/>
                <c:pt idx="0">
                  <c:v>15060122</c:v>
                </c:pt>
                <c:pt idx="1">
                  <c:v>14538303</c:v>
                </c:pt>
                <c:pt idx="2">
                  <c:v>13952187</c:v>
                </c:pt>
                <c:pt idx="3">
                  <c:v>13409131</c:v>
                </c:pt>
                <c:pt idx="4">
                  <c:v>12835138</c:v>
                </c:pt>
                <c:pt idx="5">
                  <c:v>12257313</c:v>
                </c:pt>
                <c:pt idx="6">
                  <c:v>11530599</c:v>
                </c:pt>
                <c:pt idx="7">
                  <c:v>10758859</c:v>
                </c:pt>
                <c:pt idx="8">
                  <c:v>10008542</c:v>
                </c:pt>
                <c:pt idx="9">
                  <c:v>9256763</c:v>
                </c:pt>
                <c:pt idx="10">
                  <c:v>8506748</c:v>
                </c:pt>
                <c:pt idx="11">
                  <c:v>7774885</c:v>
                </c:pt>
                <c:pt idx="12">
                  <c:v>7063939</c:v>
                </c:pt>
                <c:pt idx="13">
                  <c:v>6410223</c:v>
                </c:pt>
                <c:pt idx="14">
                  <c:v>5748954</c:v>
                </c:pt>
                <c:pt idx="15">
                  <c:v>5114473</c:v>
                </c:pt>
                <c:pt idx="16">
                  <c:v>4508648</c:v>
                </c:pt>
                <c:pt idx="17">
                  <c:v>3958516</c:v>
                </c:pt>
                <c:pt idx="18">
                  <c:v>3460750</c:v>
                </c:pt>
                <c:pt idx="19">
                  <c:v>3014175</c:v>
                </c:pt>
                <c:pt idx="20">
                  <c:v>2618479</c:v>
                </c:pt>
                <c:pt idx="21">
                  <c:v>2267047</c:v>
                </c:pt>
                <c:pt idx="22">
                  <c:v>1951127</c:v>
                </c:pt>
                <c:pt idx="23">
                  <c:v>1670295</c:v>
                </c:pt>
                <c:pt idx="24">
                  <c:v>1427170</c:v>
                </c:pt>
                <c:pt idx="25">
                  <c:v>1219077</c:v>
                </c:pt>
                <c:pt idx="26">
                  <c:v>1039310</c:v>
                </c:pt>
                <c:pt idx="27">
                  <c:v>881961</c:v>
                </c:pt>
                <c:pt idx="28">
                  <c:v>748938</c:v>
                </c:pt>
                <c:pt idx="29">
                  <c:v>637175</c:v>
                </c:pt>
                <c:pt idx="30">
                  <c:v>542916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C6-4067-A1A6-58603018C3BA}"/>
            </c:ext>
          </c:extLst>
        </c:ser>
        <c:ser>
          <c:idx val="2"/>
          <c:order val="2"/>
          <c:tx>
            <c:strRef>
              <c:f>S80_CO2!$A$26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S80_CO2!$H$26:$AL$26</c:f>
              <c:numCache>
                <c:formatCode>_-* #,##0_-;\-* #,##0_-;_-* "-"??_-;_-@_-</c:formatCode>
                <c:ptCount val="31"/>
                <c:pt idx="0">
                  <c:v>309081</c:v>
                </c:pt>
                <c:pt idx="1">
                  <c:v>643149</c:v>
                </c:pt>
                <c:pt idx="2">
                  <c:v>1079489</c:v>
                </c:pt>
                <c:pt idx="3">
                  <c:v>1576641</c:v>
                </c:pt>
                <c:pt idx="4">
                  <c:v>2158431</c:v>
                </c:pt>
                <c:pt idx="5">
                  <c:v>2756732</c:v>
                </c:pt>
                <c:pt idx="6">
                  <c:v>3399022</c:v>
                </c:pt>
                <c:pt idx="7">
                  <c:v>4083758</c:v>
                </c:pt>
                <c:pt idx="8">
                  <c:v>4901970</c:v>
                </c:pt>
                <c:pt idx="9">
                  <c:v>5846769</c:v>
                </c:pt>
                <c:pt idx="10">
                  <c:v>7065233</c:v>
                </c:pt>
                <c:pt idx="11">
                  <c:v>8547560</c:v>
                </c:pt>
                <c:pt idx="12">
                  <c:v>10281619</c:v>
                </c:pt>
                <c:pt idx="13">
                  <c:v>12098406</c:v>
                </c:pt>
                <c:pt idx="14">
                  <c:v>14021844</c:v>
                </c:pt>
                <c:pt idx="15">
                  <c:v>15922321</c:v>
                </c:pt>
                <c:pt idx="16">
                  <c:v>17794788</c:v>
                </c:pt>
                <c:pt idx="17">
                  <c:v>19571294</c:v>
                </c:pt>
                <c:pt idx="18">
                  <c:v>21249924</c:v>
                </c:pt>
                <c:pt idx="19">
                  <c:v>22824203</c:v>
                </c:pt>
                <c:pt idx="20">
                  <c:v>24289943</c:v>
                </c:pt>
                <c:pt idx="21">
                  <c:v>25640618</c:v>
                </c:pt>
                <c:pt idx="22">
                  <c:v>26872854</c:v>
                </c:pt>
                <c:pt idx="23">
                  <c:v>27981818</c:v>
                </c:pt>
                <c:pt idx="24">
                  <c:v>28966115</c:v>
                </c:pt>
                <c:pt idx="25">
                  <c:v>29827438</c:v>
                </c:pt>
                <c:pt idx="26">
                  <c:v>30571638</c:v>
                </c:pt>
                <c:pt idx="27">
                  <c:v>31207553</c:v>
                </c:pt>
                <c:pt idx="28">
                  <c:v>31744040</c:v>
                </c:pt>
                <c:pt idx="29">
                  <c:v>32193459</c:v>
                </c:pt>
                <c:pt idx="30">
                  <c:v>32567084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C6-4067-A1A6-58603018C3BA}"/>
            </c:ext>
          </c:extLst>
        </c:ser>
        <c:ser>
          <c:idx val="3"/>
          <c:order val="3"/>
          <c:tx>
            <c:strRef>
              <c:f>S80_CO2!$A$27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S80_CO2!$H$27:$AL$27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785391</c:v>
                </c:pt>
                <c:pt idx="2">
                  <c:v>1042458</c:v>
                </c:pt>
                <c:pt idx="3">
                  <c:v>1467101</c:v>
                </c:pt>
                <c:pt idx="4">
                  <c:v>1737255</c:v>
                </c:pt>
                <c:pt idx="5">
                  <c:v>1993933</c:v>
                </c:pt>
                <c:pt idx="6">
                  <c:v>2180084</c:v>
                </c:pt>
                <c:pt idx="7">
                  <c:v>2328441</c:v>
                </c:pt>
                <c:pt idx="8">
                  <c:v>2434032</c:v>
                </c:pt>
                <c:pt idx="9">
                  <c:v>2498204</c:v>
                </c:pt>
                <c:pt idx="10">
                  <c:v>2519070</c:v>
                </c:pt>
                <c:pt idx="11">
                  <c:v>2496763</c:v>
                </c:pt>
                <c:pt idx="12">
                  <c:v>2428094</c:v>
                </c:pt>
                <c:pt idx="13">
                  <c:v>2316231</c:v>
                </c:pt>
                <c:pt idx="14">
                  <c:v>2160336</c:v>
                </c:pt>
                <c:pt idx="15">
                  <c:v>1996133</c:v>
                </c:pt>
                <c:pt idx="16">
                  <c:v>1824346</c:v>
                </c:pt>
                <c:pt idx="17">
                  <c:v>1649151</c:v>
                </c:pt>
                <c:pt idx="18">
                  <c:v>1474671</c:v>
                </c:pt>
                <c:pt idx="19">
                  <c:v>1303449</c:v>
                </c:pt>
                <c:pt idx="20">
                  <c:v>1140278</c:v>
                </c:pt>
                <c:pt idx="21">
                  <c:v>986130</c:v>
                </c:pt>
                <c:pt idx="22">
                  <c:v>844724</c:v>
                </c:pt>
                <c:pt idx="23">
                  <c:v>717288</c:v>
                </c:pt>
                <c:pt idx="24">
                  <c:v>604435</c:v>
                </c:pt>
                <c:pt idx="25">
                  <c:v>505289</c:v>
                </c:pt>
                <c:pt idx="26">
                  <c:v>419538</c:v>
                </c:pt>
                <c:pt idx="27">
                  <c:v>346564</c:v>
                </c:pt>
                <c:pt idx="28">
                  <c:v>286299</c:v>
                </c:pt>
                <c:pt idx="29">
                  <c:v>236186</c:v>
                </c:pt>
                <c:pt idx="30">
                  <c:v>196942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C6-4067-A1A6-58603018C3BA}"/>
            </c:ext>
          </c:extLst>
        </c:ser>
        <c:ser>
          <c:idx val="4"/>
          <c:order val="4"/>
          <c:tx>
            <c:strRef>
              <c:f>S80_CO2!$A$28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S80_CO2!$H$28:$AL$28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816923</c:v>
                </c:pt>
                <c:pt idx="2">
                  <c:v>1125880</c:v>
                </c:pt>
                <c:pt idx="3">
                  <c:v>1255177</c:v>
                </c:pt>
                <c:pt idx="4">
                  <c:v>1711751</c:v>
                </c:pt>
                <c:pt idx="5">
                  <c:v>2194029</c:v>
                </c:pt>
                <c:pt idx="6">
                  <c:v>2595487</c:v>
                </c:pt>
                <c:pt idx="7">
                  <c:v>2914309</c:v>
                </c:pt>
                <c:pt idx="8">
                  <c:v>3193751</c:v>
                </c:pt>
                <c:pt idx="9">
                  <c:v>3427110</c:v>
                </c:pt>
                <c:pt idx="10">
                  <c:v>3704197</c:v>
                </c:pt>
                <c:pt idx="11">
                  <c:v>3992088</c:v>
                </c:pt>
                <c:pt idx="12">
                  <c:v>4260313</c:v>
                </c:pt>
                <c:pt idx="13">
                  <c:v>4532072</c:v>
                </c:pt>
                <c:pt idx="14">
                  <c:v>4778897</c:v>
                </c:pt>
                <c:pt idx="15">
                  <c:v>4997928</c:v>
                </c:pt>
                <c:pt idx="16">
                  <c:v>5193041</c:v>
                </c:pt>
                <c:pt idx="17">
                  <c:v>5364752</c:v>
                </c:pt>
                <c:pt idx="18">
                  <c:v>5513419</c:v>
                </c:pt>
                <c:pt idx="19">
                  <c:v>5644105</c:v>
                </c:pt>
                <c:pt idx="20">
                  <c:v>5757840</c:v>
                </c:pt>
                <c:pt idx="21">
                  <c:v>5859364</c:v>
                </c:pt>
                <c:pt idx="22">
                  <c:v>5947595</c:v>
                </c:pt>
                <c:pt idx="23">
                  <c:v>6023446</c:v>
                </c:pt>
                <c:pt idx="24">
                  <c:v>6087630</c:v>
                </c:pt>
                <c:pt idx="25">
                  <c:v>6144693</c:v>
                </c:pt>
                <c:pt idx="26">
                  <c:v>6194637</c:v>
                </c:pt>
                <c:pt idx="27">
                  <c:v>6237676</c:v>
                </c:pt>
                <c:pt idx="28">
                  <c:v>6271529</c:v>
                </c:pt>
                <c:pt idx="29">
                  <c:v>6299888</c:v>
                </c:pt>
                <c:pt idx="30">
                  <c:v>6322605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C6-4067-A1A6-58603018C3BA}"/>
            </c:ext>
          </c:extLst>
        </c:ser>
        <c:ser>
          <c:idx val="5"/>
          <c:order val="5"/>
          <c:tx>
            <c:strRef>
              <c:f>S80_CO2!$A$29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S80_CO2!$H$29:$AL$29</c:f>
              <c:numCache>
                <c:formatCode>_-* #,##0_-;\-* #,##0_-;_-* "-"??_-;_-@_-</c:formatCode>
                <c:ptCount val="31"/>
                <c:pt idx="0">
                  <c:v>180372</c:v>
                </c:pt>
                <c:pt idx="1">
                  <c:v>308372</c:v>
                </c:pt>
                <c:pt idx="2">
                  <c:v>439263</c:v>
                </c:pt>
                <c:pt idx="3">
                  <c:v>636356</c:v>
                </c:pt>
                <c:pt idx="4">
                  <c:v>807618</c:v>
                </c:pt>
                <c:pt idx="5">
                  <c:v>1003837</c:v>
                </c:pt>
                <c:pt idx="6">
                  <c:v>1225517</c:v>
                </c:pt>
                <c:pt idx="7">
                  <c:v>1472241</c:v>
                </c:pt>
                <c:pt idx="8">
                  <c:v>1678138</c:v>
                </c:pt>
                <c:pt idx="9">
                  <c:v>1874138</c:v>
                </c:pt>
                <c:pt idx="10">
                  <c:v>2029331</c:v>
                </c:pt>
                <c:pt idx="11">
                  <c:v>2143038</c:v>
                </c:pt>
                <c:pt idx="12">
                  <c:v>2213123</c:v>
                </c:pt>
                <c:pt idx="13">
                  <c:v>2272308</c:v>
                </c:pt>
                <c:pt idx="14">
                  <c:v>2319429</c:v>
                </c:pt>
                <c:pt idx="15">
                  <c:v>2354240</c:v>
                </c:pt>
                <c:pt idx="16">
                  <c:v>2375889</c:v>
                </c:pt>
                <c:pt idx="17">
                  <c:v>2386106</c:v>
                </c:pt>
                <c:pt idx="18">
                  <c:v>2385869</c:v>
                </c:pt>
                <c:pt idx="19">
                  <c:v>2376653</c:v>
                </c:pt>
                <c:pt idx="20">
                  <c:v>2360970</c:v>
                </c:pt>
                <c:pt idx="21">
                  <c:v>2340933</c:v>
                </c:pt>
                <c:pt idx="22">
                  <c:v>2318582</c:v>
                </c:pt>
                <c:pt idx="23">
                  <c:v>2295141</c:v>
                </c:pt>
                <c:pt idx="24">
                  <c:v>2272534</c:v>
                </c:pt>
                <c:pt idx="25">
                  <c:v>2251388</c:v>
                </c:pt>
                <c:pt idx="26">
                  <c:v>2232933</c:v>
                </c:pt>
                <c:pt idx="27">
                  <c:v>2217023</c:v>
                </c:pt>
                <c:pt idx="28">
                  <c:v>2204456</c:v>
                </c:pt>
                <c:pt idx="29">
                  <c:v>2194069</c:v>
                </c:pt>
                <c:pt idx="30">
                  <c:v>2186035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C6-4067-A1A6-58603018C3BA}"/>
            </c:ext>
          </c:extLst>
        </c:ser>
        <c:ser>
          <c:idx val="6"/>
          <c:order val="6"/>
          <c:tx>
            <c:strRef>
              <c:f>S80_CO2!$A$30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S80_CO2!$H$30:$AL$30</c:f>
              <c:numCache>
                <c:formatCode>_-* #,##0_-;\-* #,##0_-;_-* "-"??_-;_-@_-</c:formatCode>
                <c:ptCount val="31"/>
                <c:pt idx="0">
                  <c:v>29846</c:v>
                </c:pt>
                <c:pt idx="1">
                  <c:v>51485</c:v>
                </c:pt>
                <c:pt idx="2">
                  <c:v>66217</c:v>
                </c:pt>
                <c:pt idx="3">
                  <c:v>77259</c:v>
                </c:pt>
                <c:pt idx="4">
                  <c:v>168600</c:v>
                </c:pt>
                <c:pt idx="5">
                  <c:v>258786</c:v>
                </c:pt>
                <c:pt idx="6">
                  <c:v>314151</c:v>
                </c:pt>
                <c:pt idx="7">
                  <c:v>366954</c:v>
                </c:pt>
                <c:pt idx="8">
                  <c:v>419666</c:v>
                </c:pt>
                <c:pt idx="9">
                  <c:v>470078</c:v>
                </c:pt>
                <c:pt idx="10">
                  <c:v>486402</c:v>
                </c:pt>
                <c:pt idx="11">
                  <c:v>500637</c:v>
                </c:pt>
                <c:pt idx="12">
                  <c:v>482623</c:v>
                </c:pt>
                <c:pt idx="13">
                  <c:v>461755</c:v>
                </c:pt>
                <c:pt idx="14">
                  <c:v>438440</c:v>
                </c:pt>
                <c:pt idx="15">
                  <c:v>413013</c:v>
                </c:pt>
                <c:pt idx="16">
                  <c:v>384961</c:v>
                </c:pt>
                <c:pt idx="17">
                  <c:v>354497</c:v>
                </c:pt>
                <c:pt idx="18">
                  <c:v>321665</c:v>
                </c:pt>
                <c:pt idx="19">
                  <c:v>288351</c:v>
                </c:pt>
                <c:pt idx="20">
                  <c:v>254742</c:v>
                </c:pt>
                <c:pt idx="21">
                  <c:v>222358</c:v>
                </c:pt>
                <c:pt idx="22">
                  <c:v>191110</c:v>
                </c:pt>
                <c:pt idx="23">
                  <c:v>162025</c:v>
                </c:pt>
                <c:pt idx="24">
                  <c:v>135936</c:v>
                </c:pt>
                <c:pt idx="25">
                  <c:v>113483</c:v>
                </c:pt>
                <c:pt idx="26">
                  <c:v>94430</c:v>
                </c:pt>
                <c:pt idx="27">
                  <c:v>77862</c:v>
                </c:pt>
                <c:pt idx="28">
                  <c:v>63672</c:v>
                </c:pt>
                <c:pt idx="29">
                  <c:v>52123</c:v>
                </c:pt>
                <c:pt idx="30">
                  <c:v>42875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C6-4067-A1A6-58603018C3BA}"/>
            </c:ext>
          </c:extLst>
        </c:ser>
        <c:ser>
          <c:idx val="7"/>
          <c:order val="7"/>
          <c:tx>
            <c:strRef>
              <c:f>S80_CO2!$A$31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S80_CO2!$H$31:$AL$31</c:f>
              <c:numCache>
                <c:formatCode>_-* #,##0_-;\-* #,##0_-;_-* "-"??_-;_-@_-</c:formatCode>
                <c:ptCount val="31"/>
                <c:pt idx="0">
                  <c:v>28727</c:v>
                </c:pt>
                <c:pt idx="1">
                  <c:v>26768</c:v>
                </c:pt>
                <c:pt idx="2">
                  <c:v>24933</c:v>
                </c:pt>
                <c:pt idx="3">
                  <c:v>24291</c:v>
                </c:pt>
                <c:pt idx="4">
                  <c:v>22366</c:v>
                </c:pt>
                <c:pt idx="5">
                  <c:v>20469</c:v>
                </c:pt>
                <c:pt idx="6">
                  <c:v>18653</c:v>
                </c:pt>
                <c:pt idx="7">
                  <c:v>16784</c:v>
                </c:pt>
                <c:pt idx="8">
                  <c:v>14974</c:v>
                </c:pt>
                <c:pt idx="9">
                  <c:v>13230</c:v>
                </c:pt>
                <c:pt idx="10">
                  <c:v>11611</c:v>
                </c:pt>
                <c:pt idx="11">
                  <c:v>10055</c:v>
                </c:pt>
                <c:pt idx="12">
                  <c:v>8599</c:v>
                </c:pt>
                <c:pt idx="13">
                  <c:v>7330</c:v>
                </c:pt>
                <c:pt idx="14">
                  <c:v>6172</c:v>
                </c:pt>
                <c:pt idx="15">
                  <c:v>5203</c:v>
                </c:pt>
                <c:pt idx="16">
                  <c:v>4313</c:v>
                </c:pt>
                <c:pt idx="17">
                  <c:v>3551</c:v>
                </c:pt>
                <c:pt idx="18">
                  <c:v>2958</c:v>
                </c:pt>
                <c:pt idx="19">
                  <c:v>2497</c:v>
                </c:pt>
                <c:pt idx="20">
                  <c:v>2069</c:v>
                </c:pt>
                <c:pt idx="21">
                  <c:v>1689</c:v>
                </c:pt>
                <c:pt idx="22">
                  <c:v>1361</c:v>
                </c:pt>
                <c:pt idx="23">
                  <c:v>1143</c:v>
                </c:pt>
                <c:pt idx="24">
                  <c:v>974</c:v>
                </c:pt>
                <c:pt idx="25">
                  <c:v>871</c:v>
                </c:pt>
                <c:pt idx="26">
                  <c:v>698</c:v>
                </c:pt>
                <c:pt idx="27">
                  <c:v>610</c:v>
                </c:pt>
                <c:pt idx="28">
                  <c:v>547</c:v>
                </c:pt>
                <c:pt idx="29">
                  <c:v>424</c:v>
                </c:pt>
                <c:pt idx="30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C6-4067-A1A6-58603018C3BA}"/>
            </c:ext>
          </c:extLst>
        </c:ser>
        <c:ser>
          <c:idx val="8"/>
          <c:order val="8"/>
          <c:tx>
            <c:strRef>
              <c:f>S80_CO2!$A$32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S80_CO2!$H$32:$AL$32</c:f>
              <c:numCache>
                <c:formatCode>_-* #,##0_-;\-* #,##0_-;_-* "-"??_-;_-@_-</c:formatCode>
                <c:ptCount val="31"/>
                <c:pt idx="0">
                  <c:v>346195</c:v>
                </c:pt>
                <c:pt idx="1">
                  <c:v>314394</c:v>
                </c:pt>
                <c:pt idx="2">
                  <c:v>291177</c:v>
                </c:pt>
                <c:pt idx="3">
                  <c:v>269130</c:v>
                </c:pt>
                <c:pt idx="4">
                  <c:v>237154</c:v>
                </c:pt>
                <c:pt idx="5">
                  <c:v>208649</c:v>
                </c:pt>
                <c:pt idx="6">
                  <c:v>183533</c:v>
                </c:pt>
                <c:pt idx="7">
                  <c:v>161452</c:v>
                </c:pt>
                <c:pt idx="8">
                  <c:v>142007</c:v>
                </c:pt>
                <c:pt idx="9">
                  <c:v>124947</c:v>
                </c:pt>
                <c:pt idx="10">
                  <c:v>109648</c:v>
                </c:pt>
                <c:pt idx="11">
                  <c:v>95936</c:v>
                </c:pt>
                <c:pt idx="12">
                  <c:v>83568</c:v>
                </c:pt>
                <c:pt idx="13">
                  <c:v>72622</c:v>
                </c:pt>
                <c:pt idx="14">
                  <c:v>62851</c:v>
                </c:pt>
                <c:pt idx="15">
                  <c:v>54197</c:v>
                </c:pt>
                <c:pt idx="16">
                  <c:v>46280</c:v>
                </c:pt>
                <c:pt idx="17">
                  <c:v>39354</c:v>
                </c:pt>
                <c:pt idx="18">
                  <c:v>33457</c:v>
                </c:pt>
                <c:pt idx="19">
                  <c:v>28353</c:v>
                </c:pt>
                <c:pt idx="20">
                  <c:v>23928</c:v>
                </c:pt>
                <c:pt idx="21">
                  <c:v>20431</c:v>
                </c:pt>
                <c:pt idx="22">
                  <c:v>17745</c:v>
                </c:pt>
                <c:pt idx="23">
                  <c:v>15540</c:v>
                </c:pt>
                <c:pt idx="24">
                  <c:v>13699</c:v>
                </c:pt>
                <c:pt idx="25">
                  <c:v>12113</c:v>
                </c:pt>
                <c:pt idx="26">
                  <c:v>10736</c:v>
                </c:pt>
                <c:pt idx="27">
                  <c:v>9690</c:v>
                </c:pt>
                <c:pt idx="28">
                  <c:v>9023</c:v>
                </c:pt>
                <c:pt idx="29">
                  <c:v>8533</c:v>
                </c:pt>
                <c:pt idx="30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C6-4067-A1A6-58603018C3BA}"/>
            </c:ext>
          </c:extLst>
        </c:ser>
        <c:ser>
          <c:idx val="9"/>
          <c:order val="9"/>
          <c:tx>
            <c:strRef>
              <c:f>S80_CO2!$A$33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S80_CO2!$H$33:$AL$33</c:f>
              <c:numCache>
                <c:formatCode>_-* #,##0_-;\-* #,##0_-;_-* "-"??_-;_-@_-</c:formatCode>
                <c:ptCount val="31"/>
                <c:pt idx="0">
                  <c:v>797</c:v>
                </c:pt>
                <c:pt idx="1">
                  <c:v>1245</c:v>
                </c:pt>
                <c:pt idx="2">
                  <c:v>2017</c:v>
                </c:pt>
                <c:pt idx="3">
                  <c:v>1969</c:v>
                </c:pt>
                <c:pt idx="4">
                  <c:v>1902</c:v>
                </c:pt>
                <c:pt idx="5">
                  <c:v>1846</c:v>
                </c:pt>
                <c:pt idx="6">
                  <c:v>1795</c:v>
                </c:pt>
                <c:pt idx="7">
                  <c:v>1725</c:v>
                </c:pt>
                <c:pt idx="8">
                  <c:v>1649</c:v>
                </c:pt>
                <c:pt idx="9">
                  <c:v>1566</c:v>
                </c:pt>
                <c:pt idx="10">
                  <c:v>1471</c:v>
                </c:pt>
                <c:pt idx="11">
                  <c:v>1357</c:v>
                </c:pt>
                <c:pt idx="12">
                  <c:v>1237</c:v>
                </c:pt>
                <c:pt idx="13">
                  <c:v>1108</c:v>
                </c:pt>
                <c:pt idx="14">
                  <c:v>977</c:v>
                </c:pt>
                <c:pt idx="15">
                  <c:v>844</c:v>
                </c:pt>
                <c:pt idx="16">
                  <c:v>719</c:v>
                </c:pt>
                <c:pt idx="17">
                  <c:v>608</c:v>
                </c:pt>
                <c:pt idx="18">
                  <c:v>506</c:v>
                </c:pt>
                <c:pt idx="19">
                  <c:v>417</c:v>
                </c:pt>
                <c:pt idx="20">
                  <c:v>340</c:v>
                </c:pt>
                <c:pt idx="21">
                  <c:v>278</c:v>
                </c:pt>
                <c:pt idx="22">
                  <c:v>231</c:v>
                </c:pt>
                <c:pt idx="23">
                  <c:v>192</c:v>
                </c:pt>
                <c:pt idx="24">
                  <c:v>157</c:v>
                </c:pt>
                <c:pt idx="25">
                  <c:v>126</c:v>
                </c:pt>
                <c:pt idx="26">
                  <c:v>100</c:v>
                </c:pt>
                <c:pt idx="27">
                  <c:v>84</c:v>
                </c:pt>
                <c:pt idx="28">
                  <c:v>72</c:v>
                </c:pt>
                <c:pt idx="29">
                  <c:v>65</c:v>
                </c:pt>
                <c:pt idx="3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C6-4067-A1A6-58603018C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 [millions]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S80_CO2!$A$312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S80_CO2!$H$312:$AL$312</c:f>
              <c:numCache>
                <c:formatCode>0</c:formatCode>
                <c:ptCount val="31"/>
                <c:pt idx="0">
                  <c:v>61.197623794676645</c:v>
                </c:pt>
                <c:pt idx="1">
                  <c:v>56.720031963794284</c:v>
                </c:pt>
                <c:pt idx="2">
                  <c:v>52.656572009095768</c:v>
                </c:pt>
                <c:pt idx="3">
                  <c:v>49.347786246546193</c:v>
                </c:pt>
                <c:pt idx="4">
                  <c:v>46.334525731045538</c:v>
                </c:pt>
                <c:pt idx="5">
                  <c:v>43.530093295771259</c:v>
                </c:pt>
                <c:pt idx="6">
                  <c:v>40.708092694408165</c:v>
                </c:pt>
                <c:pt idx="7">
                  <c:v>37.921205938438369</c:v>
                </c:pt>
                <c:pt idx="8">
                  <c:v>35.163382908290743</c:v>
                </c:pt>
                <c:pt idx="9">
                  <c:v>32.426909303725544</c:v>
                </c:pt>
                <c:pt idx="10">
                  <c:v>29.713605712407759</c:v>
                </c:pt>
                <c:pt idx="11">
                  <c:v>27.035306326052236</c:v>
                </c:pt>
                <c:pt idx="12">
                  <c:v>24.3157778649731</c:v>
                </c:pt>
                <c:pt idx="13">
                  <c:v>21.706828008540025</c:v>
                </c:pt>
                <c:pt idx="14">
                  <c:v>19.156274429448565</c:v>
                </c:pt>
                <c:pt idx="15">
                  <c:v>16.782590896487161</c:v>
                </c:pt>
                <c:pt idx="16">
                  <c:v>14.577328699210733</c:v>
                </c:pt>
                <c:pt idx="17">
                  <c:v>12.577618916641752</c:v>
                </c:pt>
                <c:pt idx="18">
                  <c:v>10.80404766576955</c:v>
                </c:pt>
                <c:pt idx="19">
                  <c:v>9.2266505076300671</c:v>
                </c:pt>
                <c:pt idx="20">
                  <c:v>7.8118876509241089</c:v>
                </c:pt>
                <c:pt idx="21">
                  <c:v>6.5504483174511945</c:v>
                </c:pt>
                <c:pt idx="22">
                  <c:v>5.448407978439044</c:v>
                </c:pt>
                <c:pt idx="23">
                  <c:v>4.4953338538237428</c:v>
                </c:pt>
                <c:pt idx="24">
                  <c:v>3.6871299011033924</c:v>
                </c:pt>
                <c:pt idx="25">
                  <c:v>3.0119382840467805</c:v>
                </c:pt>
                <c:pt idx="26">
                  <c:v>2.4490974211475978</c:v>
                </c:pt>
                <c:pt idx="27">
                  <c:v>1.9718733121831706</c:v>
                </c:pt>
                <c:pt idx="28">
                  <c:v>1.5863609168980652</c:v>
                </c:pt>
                <c:pt idx="29">
                  <c:v>1.2662776643911144</c:v>
                </c:pt>
                <c:pt idx="30">
                  <c:v>1.0065196642675105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A7-43CB-885A-F674377C5E2F}"/>
            </c:ext>
          </c:extLst>
        </c:ser>
        <c:ser>
          <c:idx val="1"/>
          <c:order val="1"/>
          <c:tx>
            <c:strRef>
              <c:f>S80_CO2!$A$313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S80_CO2!$H$313:$AL$313</c:f>
              <c:numCache>
                <c:formatCode>0</c:formatCode>
                <c:ptCount val="31"/>
                <c:pt idx="0">
                  <c:v>52.278843882690396</c:v>
                </c:pt>
                <c:pt idx="1">
                  <c:v>49.71488840560113</c:v>
                </c:pt>
                <c:pt idx="2">
                  <c:v>46.996912599596847</c:v>
                </c:pt>
                <c:pt idx="3">
                  <c:v>44.639536246359285</c:v>
                </c:pt>
                <c:pt idx="4">
                  <c:v>42.280650001887132</c:v>
                </c:pt>
                <c:pt idx="5">
                  <c:v>40.009896314657965</c:v>
                </c:pt>
                <c:pt idx="6">
                  <c:v>37.161502275542084</c:v>
                </c:pt>
                <c:pt idx="7">
                  <c:v>34.203944478313581</c:v>
                </c:pt>
                <c:pt idx="8">
                  <c:v>31.425838206878787</c:v>
                </c:pt>
                <c:pt idx="9">
                  <c:v>28.700873486974245</c:v>
                </c:pt>
                <c:pt idx="10">
                  <c:v>26.03505006308675</c:v>
                </c:pt>
                <c:pt idx="11">
                  <c:v>23.467301262499831</c:v>
                </c:pt>
                <c:pt idx="12">
                  <c:v>21.00357649278622</c:v>
                </c:pt>
                <c:pt idx="13">
                  <c:v>18.785136178026693</c:v>
                </c:pt>
                <c:pt idx="14">
                  <c:v>16.532907316014203</c:v>
                </c:pt>
                <c:pt idx="15">
                  <c:v>14.391618723716791</c:v>
                </c:pt>
                <c:pt idx="16">
                  <c:v>12.3608705583993</c:v>
                </c:pt>
                <c:pt idx="17">
                  <c:v>10.561100642107073</c:v>
                </c:pt>
                <c:pt idx="18">
                  <c:v>8.9715706538015194</c:v>
                </c:pt>
                <c:pt idx="19">
                  <c:v>7.5809760205030345</c:v>
                </c:pt>
                <c:pt idx="20">
                  <c:v>6.373000391165923</c:v>
                </c:pt>
                <c:pt idx="21">
                  <c:v>5.3214850976141905</c:v>
                </c:pt>
                <c:pt idx="22">
                  <c:v>4.4053654094416812</c:v>
                </c:pt>
                <c:pt idx="23">
                  <c:v>3.618050545782705</c:v>
                </c:pt>
                <c:pt idx="24">
                  <c:v>2.9528496080794251</c:v>
                </c:pt>
                <c:pt idx="25">
                  <c:v>2.3970916939377824</c:v>
                </c:pt>
                <c:pt idx="26">
                  <c:v>1.9317918212135885</c:v>
                </c:pt>
                <c:pt idx="27">
                  <c:v>1.5431265738158157</c:v>
                </c:pt>
                <c:pt idx="28">
                  <c:v>1.2234856573358535</c:v>
                </c:pt>
                <c:pt idx="29">
                  <c:v>0.96111378392239188</c:v>
                </c:pt>
                <c:pt idx="30">
                  <c:v>0.74909301114488469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A7-43CB-885A-F674377C5E2F}"/>
            </c:ext>
          </c:extLst>
        </c:ser>
        <c:ser>
          <c:idx val="2"/>
          <c:order val="2"/>
          <c:tx>
            <c:strRef>
              <c:f>S80_CO2!$A$314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S80_CO2!$H$314:$AL$314</c:f>
              <c:numCache>
                <c:formatCode>0</c:formatCode>
                <c:ptCount val="31"/>
                <c:pt idx="0">
                  <c:v>0.29876597449706299</c:v>
                </c:pt>
                <c:pt idx="1">
                  <c:v>0.60565141583883375</c:v>
                </c:pt>
                <c:pt idx="2">
                  <c:v>0.96372196579899283</c:v>
                </c:pt>
                <c:pt idx="3">
                  <c:v>1.3382847227785803</c:v>
                </c:pt>
                <c:pt idx="4">
                  <c:v>1.7454211269094619</c:v>
                </c:pt>
                <c:pt idx="5">
                  <c:v>2.1218345834136469</c:v>
                </c:pt>
                <c:pt idx="6">
                  <c:v>2.4906930377356571</c:v>
                </c:pt>
                <c:pt idx="7">
                  <c:v>2.848812516853092</c:v>
                </c:pt>
                <c:pt idx="8">
                  <c:v>3.260716049727324</c:v>
                </c:pt>
                <c:pt idx="9">
                  <c:v>3.7091920884339324</c:v>
                </c:pt>
                <c:pt idx="10">
                  <c:v>4.2822324240290683</c:v>
                </c:pt>
                <c:pt idx="11">
                  <c:v>4.946582657566724</c:v>
                </c:pt>
                <c:pt idx="12">
                  <c:v>5.6704565887204259</c:v>
                </c:pt>
                <c:pt idx="13">
                  <c:v>6.3337967480313981</c:v>
                </c:pt>
                <c:pt idx="14">
                  <c:v>6.9475629473104661</c:v>
                </c:pt>
                <c:pt idx="15">
                  <c:v>7.4383014928997708</c:v>
                </c:pt>
                <c:pt idx="16">
                  <c:v>7.8037435167963372</c:v>
                </c:pt>
                <c:pt idx="17">
                  <c:v>8.0289337065615456</c:v>
                </c:pt>
                <c:pt idx="18">
                  <c:v>8.1266453275119339</c:v>
                </c:pt>
                <c:pt idx="19">
                  <c:v>8.1067514885606595</c:v>
                </c:pt>
                <c:pt idx="20">
                  <c:v>7.9793776871763376</c:v>
                </c:pt>
                <c:pt idx="21">
                  <c:v>7.7535872528378711</c:v>
                </c:pt>
                <c:pt idx="22">
                  <c:v>7.4390545312503029</c:v>
                </c:pt>
                <c:pt idx="23">
                  <c:v>7.0447806088428466</c:v>
                </c:pt>
                <c:pt idx="24">
                  <c:v>6.5804248499357341</c:v>
                </c:pt>
                <c:pt idx="25">
                  <c:v>6.0558260449879988</c:v>
                </c:pt>
                <c:pt idx="26">
                  <c:v>5.4808698523073254</c:v>
                </c:pt>
                <c:pt idx="27">
                  <c:v>4.8649645149799721</c:v>
                </c:pt>
                <c:pt idx="28">
                  <c:v>4.2166408709484147</c:v>
                </c:pt>
                <c:pt idx="29">
                  <c:v>3.5437000151460274</c:v>
                </c:pt>
                <c:pt idx="30">
                  <c:v>2.8526297667250136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A7-43CB-885A-F674377C5E2F}"/>
            </c:ext>
          </c:extLst>
        </c:ser>
        <c:ser>
          <c:idx val="3"/>
          <c:order val="3"/>
          <c:tx>
            <c:strRef>
              <c:f>S80_CO2!$A$315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S80_CO2!$H$315:$AL$315</c:f>
              <c:numCache>
                <c:formatCode>0</c:formatCode>
                <c:ptCount val="31"/>
                <c:pt idx="0">
                  <c:v>0.75008424020093711</c:v>
                </c:pt>
                <c:pt idx="1">
                  <c:v>1.0752406933302083</c:v>
                </c:pt>
                <c:pt idx="2">
                  <c:v>1.4085724725646001</c:v>
                </c:pt>
                <c:pt idx="3">
                  <c:v>1.9607310825835216</c:v>
                </c:pt>
                <c:pt idx="4">
                  <c:v>2.2785734750217945</c:v>
                </c:pt>
                <c:pt idx="5">
                  <c:v>2.5674218198551593</c:v>
                </c:pt>
                <c:pt idx="6">
                  <c:v>2.7427730394440148</c:v>
                </c:pt>
                <c:pt idx="7">
                  <c:v>2.8567575065396182</c:v>
                </c:pt>
                <c:pt idx="8">
                  <c:v>2.9097427809557947</c:v>
                </c:pt>
                <c:pt idx="9">
                  <c:v>2.9093182855963526</c:v>
                </c:pt>
                <c:pt idx="10">
                  <c:v>2.8584332489595137</c:v>
                </c:pt>
                <c:pt idx="11">
                  <c:v>2.7681004450427187</c:v>
                </c:pt>
                <c:pt idx="12">
                  <c:v>2.6353302116386756</c:v>
                </c:pt>
                <c:pt idx="13">
                  <c:v>2.4641082873445157</c:v>
                </c:pt>
                <c:pt idx="14">
                  <c:v>2.2539439779372561</c:v>
                </c:pt>
                <c:pt idx="15">
                  <c:v>2.0428661147582194</c:v>
                </c:pt>
                <c:pt idx="16">
                  <c:v>1.8310265438918751</c:v>
                </c:pt>
                <c:pt idx="17">
                  <c:v>1.6225145996697659</c:v>
                </c:pt>
                <c:pt idx="18">
                  <c:v>1.4212220809960261</c:v>
                </c:pt>
                <c:pt idx="19">
                  <c:v>1.2293356053223843</c:v>
                </c:pt>
                <c:pt idx="20">
                  <c:v>1.0512227510361132</c:v>
                </c:pt>
                <c:pt idx="21">
                  <c:v>0.88725414263000713</c:v>
                </c:pt>
                <c:pt idx="22">
                  <c:v>0.7403552241197735</c:v>
                </c:pt>
                <c:pt idx="23">
                  <c:v>0.61089197631560554</c:v>
                </c:pt>
                <c:pt idx="24">
                  <c:v>0.49878483072499641</c:v>
                </c:pt>
                <c:pt idx="25">
                  <c:v>0.40247062874219802</c:v>
                </c:pt>
                <c:pt idx="26">
                  <c:v>0.32103202151286764</c:v>
                </c:pt>
                <c:pt idx="27">
                  <c:v>0.2532287862420029</c:v>
                </c:pt>
                <c:pt idx="28">
                  <c:v>0.19858159009847381</c:v>
                </c:pt>
                <c:pt idx="29">
                  <c:v>0.15461451659523137</c:v>
                </c:pt>
                <c:pt idx="30">
                  <c:v>0.12084059967052371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A7-43CB-885A-F674377C5E2F}"/>
            </c:ext>
          </c:extLst>
        </c:ser>
        <c:ser>
          <c:idx val="4"/>
          <c:order val="4"/>
          <c:tx>
            <c:strRef>
              <c:f>S80_CO2!$A$316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S80_CO2!$H$316:$AL$316</c:f>
              <c:numCache>
                <c:formatCode>0</c:formatCode>
                <c:ptCount val="31"/>
                <c:pt idx="0">
                  <c:v>1.1344549970558655</c:v>
                </c:pt>
                <c:pt idx="1">
                  <c:v>1.7061969612930701</c:v>
                </c:pt>
                <c:pt idx="2">
                  <c:v>2.3124430309001669</c:v>
                </c:pt>
                <c:pt idx="3">
                  <c:v>2.5203305533565765</c:v>
                </c:pt>
                <c:pt idx="4">
                  <c:v>3.4056220623825051</c:v>
                </c:pt>
                <c:pt idx="5">
                  <c:v>4.3115642910220062</c:v>
                </c:pt>
                <c:pt idx="6">
                  <c:v>5.0218816976617378</c:v>
                </c:pt>
                <c:pt idx="7">
                  <c:v>5.5454232645965691</c:v>
                </c:pt>
                <c:pt idx="8">
                  <c:v>5.977615524789913</c:v>
                </c:pt>
                <c:pt idx="9">
                  <c:v>6.3114075610473686</c:v>
                </c:pt>
                <c:pt idx="10">
                  <c:v>6.7291243499257538</c:v>
                </c:pt>
                <c:pt idx="11">
                  <c:v>7.1618563404298792</c:v>
                </c:pt>
                <c:pt idx="12">
                  <c:v>7.5485051175300644</c:v>
                </c:pt>
                <c:pt idx="13">
                  <c:v>7.937332393940034</c:v>
                </c:pt>
                <c:pt idx="14">
                  <c:v>8.2726453103545303</c:v>
                </c:pt>
                <c:pt idx="15">
                  <c:v>8.5519009328566078</c:v>
                </c:pt>
                <c:pt idx="16">
                  <c:v>8.7906350968113696</c:v>
                </c:pt>
                <c:pt idx="17">
                  <c:v>8.9912463144352479</c:v>
                </c:pt>
                <c:pt idx="18">
                  <c:v>9.155530267142602</c:v>
                </c:pt>
                <c:pt idx="19">
                  <c:v>9.2922363384375934</c:v>
                </c:pt>
                <c:pt idx="20">
                  <c:v>9.4041953504721949</c:v>
                </c:pt>
                <c:pt idx="21">
                  <c:v>9.4991534706418825</c:v>
                </c:pt>
                <c:pt idx="22">
                  <c:v>9.5761089676255811</c:v>
                </c:pt>
                <c:pt idx="23">
                  <c:v>9.6369762568241075</c:v>
                </c:pt>
                <c:pt idx="24">
                  <c:v>9.6836293455104521</c:v>
                </c:pt>
                <c:pt idx="25">
                  <c:v>9.7223914424450264</c:v>
                </c:pt>
                <c:pt idx="26">
                  <c:v>9.7532556965620039</c:v>
                </c:pt>
                <c:pt idx="27">
                  <c:v>9.7763645137719841</c:v>
                </c:pt>
                <c:pt idx="28">
                  <c:v>9.7901874629213186</c:v>
                </c:pt>
                <c:pt idx="29">
                  <c:v>9.7989583706444474</c:v>
                </c:pt>
                <c:pt idx="30">
                  <c:v>9.8033435774126225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A7-43CB-885A-F674377C5E2F}"/>
            </c:ext>
          </c:extLst>
        </c:ser>
        <c:ser>
          <c:idx val="5"/>
          <c:order val="5"/>
          <c:tx>
            <c:strRef>
              <c:f>S80_CO2!$A$317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S80_CO2!$H$317:$AL$317</c:f>
              <c:numCache>
                <c:formatCode>0</c:formatCode>
                <c:ptCount val="31"/>
                <c:pt idx="0">
                  <c:v>0.48647256679340833</c:v>
                </c:pt>
                <c:pt idx="1">
                  <c:v>0.81353339691316262</c:v>
                </c:pt>
                <c:pt idx="2">
                  <c:v>1.1293434848674888</c:v>
                </c:pt>
                <c:pt idx="3">
                  <c:v>1.6034378898368729</c:v>
                </c:pt>
                <c:pt idx="4">
                  <c:v>1.9831452561592589</c:v>
                </c:pt>
                <c:pt idx="5">
                  <c:v>2.4081001360914769</c:v>
                </c:pt>
                <c:pt idx="6">
                  <c:v>2.8562724377134829</c:v>
                </c:pt>
                <c:pt idx="7">
                  <c:v>3.3196880502904205</c:v>
                </c:pt>
                <c:pt idx="8">
                  <c:v>3.6462556679030431</c:v>
                </c:pt>
                <c:pt idx="9">
                  <c:v>3.9176254742092755</c:v>
                </c:pt>
                <c:pt idx="10">
                  <c:v>4.0764854694162951</c:v>
                </c:pt>
                <c:pt idx="11">
                  <c:v>4.1576273640286905</c:v>
                </c:pt>
                <c:pt idx="12">
                  <c:v>4.1609391541020981</c:v>
                </c:pt>
                <c:pt idx="13">
                  <c:v>4.1540619343918257</c:v>
                </c:pt>
                <c:pt idx="14">
                  <c:v>4.1343672889516894</c:v>
                </c:pt>
                <c:pt idx="15">
                  <c:v>4.1017219633516966</c:v>
                </c:pt>
                <c:pt idx="16">
                  <c:v>4.0546157758743187</c:v>
                </c:pt>
                <c:pt idx="17">
                  <c:v>3.996231686487314</c:v>
                </c:pt>
                <c:pt idx="18">
                  <c:v>3.9285123130091639</c:v>
                </c:pt>
                <c:pt idx="19">
                  <c:v>3.8541568604564107</c:v>
                </c:pt>
                <c:pt idx="20">
                  <c:v>3.7771651699662661</c:v>
                </c:pt>
                <c:pt idx="21">
                  <c:v>3.7006365949092865</c:v>
                </c:pt>
                <c:pt idx="22">
                  <c:v>3.6274187321708764</c:v>
                </c:pt>
                <c:pt idx="23">
                  <c:v>3.55904298135082</c:v>
                </c:pt>
                <c:pt idx="24">
                  <c:v>3.4975792487295738</c:v>
                </c:pt>
                <c:pt idx="25">
                  <c:v>3.4431728931942143</c:v>
                </c:pt>
                <c:pt idx="26">
                  <c:v>3.3968389292277896</c:v>
                </c:pt>
                <c:pt idx="27">
                  <c:v>3.3579772822242022</c:v>
                </c:pt>
                <c:pt idx="28">
                  <c:v>3.3267927121895715</c:v>
                </c:pt>
                <c:pt idx="29">
                  <c:v>3.30148976651871</c:v>
                </c:pt>
                <c:pt idx="30">
                  <c:v>3.281534825221506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A7-43CB-885A-F674377C5E2F}"/>
            </c:ext>
          </c:extLst>
        </c:ser>
        <c:ser>
          <c:idx val="6"/>
          <c:order val="6"/>
          <c:tx>
            <c:strRef>
              <c:f>S80_CO2!$A$318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S80_CO2!$H$318:$AL$318</c:f>
              <c:numCache>
                <c:formatCode>0</c:formatCode>
                <c:ptCount val="31"/>
                <c:pt idx="0">
                  <c:v>0.1262686948719926</c:v>
                </c:pt>
                <c:pt idx="1">
                  <c:v>0.21344662659660135</c:v>
                </c:pt>
                <c:pt idx="2">
                  <c:v>0.2645982284588162</c:v>
                </c:pt>
                <c:pt idx="3">
                  <c:v>0.2985612755267753</c:v>
                </c:pt>
                <c:pt idx="4">
                  <c:v>0.66292728286086988</c:v>
                </c:pt>
                <c:pt idx="5">
                  <c:v>1.0040429224785501</c:v>
                </c:pt>
                <c:pt idx="6">
                  <c:v>1.1873782009704481</c:v>
                </c:pt>
                <c:pt idx="7">
                  <c:v>1.3547060009671685</c:v>
                </c:pt>
                <c:pt idx="8">
                  <c:v>1.5163217503235142</c:v>
                </c:pt>
                <c:pt idx="9">
                  <c:v>1.6655026612844652</c:v>
                </c:pt>
                <c:pt idx="10">
                  <c:v>1.6751644491698436</c:v>
                </c:pt>
                <c:pt idx="11">
                  <c:v>1.6821067924888387</c:v>
                </c:pt>
                <c:pt idx="12">
                  <c:v>1.5646121649478768</c:v>
                </c:pt>
                <c:pt idx="13">
                  <c:v>1.4490172404496497</c:v>
                </c:pt>
                <c:pt idx="14">
                  <c:v>1.3358023348844841</c:v>
                </c:pt>
                <c:pt idx="15">
                  <c:v>1.2248890900896081</c:v>
                </c:pt>
                <c:pt idx="16">
                  <c:v>1.1134179839494693</c:v>
                </c:pt>
                <c:pt idx="17">
                  <c:v>1.0015405063962257</c:v>
                </c:pt>
                <c:pt idx="18">
                  <c:v>0.888664163140097</c:v>
                </c:pt>
                <c:pt idx="19">
                  <c:v>0.77927965810135258</c:v>
                </c:pt>
                <c:pt idx="20">
                  <c:v>0.67324415265675441</c:v>
                </c:pt>
                <c:pt idx="21">
                  <c:v>0.57412319932504763</c:v>
                </c:pt>
                <c:pt idx="22">
                  <c:v>0.48130478133062676</c:v>
                </c:pt>
                <c:pt idx="23">
                  <c:v>0.39710825507765185</c:v>
                </c:pt>
                <c:pt idx="24">
                  <c:v>0.32310377738619822</c:v>
                </c:pt>
                <c:pt idx="25">
                  <c:v>0.26021717251904669</c:v>
                </c:pt>
                <c:pt idx="26">
                  <c:v>0.20751449320986828</c:v>
                </c:pt>
                <c:pt idx="27">
                  <c:v>0.1626534656858494</c:v>
                </c:pt>
                <c:pt idx="28">
                  <c:v>0.12558314227279571</c:v>
                </c:pt>
                <c:pt idx="29">
                  <c:v>9.5947158377856195E-2</c:v>
                </c:pt>
                <c:pt idx="30">
                  <c:v>7.271306539733105E-2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A7-43CB-885A-F674377C5E2F}"/>
            </c:ext>
          </c:extLst>
        </c:ser>
        <c:ser>
          <c:idx val="7"/>
          <c:order val="7"/>
          <c:tx>
            <c:strRef>
              <c:f>S80_CO2!$A$319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S80_CO2!$H$319:$AL$319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A7-43CB-885A-F674377C5E2F}"/>
            </c:ext>
          </c:extLst>
        </c:ser>
        <c:ser>
          <c:idx val="8"/>
          <c:order val="8"/>
          <c:tx>
            <c:strRef>
              <c:f>S80_CO2!$A$320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S80_CO2!$H$320:$AL$320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A7-43CB-885A-F674377C5E2F}"/>
            </c:ext>
          </c:extLst>
        </c:ser>
        <c:ser>
          <c:idx val="9"/>
          <c:order val="9"/>
          <c:tx>
            <c:strRef>
              <c:f>S80_CO2!$A$321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S80_CO2!$H$321:$AL$321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A7-43CB-885A-F674377C5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[million tons]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03854166666669"/>
          <c:y val="0.17473086419753087"/>
          <c:w val="0.87170798611111111"/>
          <c:h val="0.6523617283950619"/>
        </c:manualLayout>
      </c:layout>
      <c:lineChart>
        <c:grouping val="standard"/>
        <c:varyColors val="0"/>
        <c:ser>
          <c:idx val="0"/>
          <c:order val="0"/>
          <c:tx>
            <c:strRef>
              <c:f>S80_CO2!$A$42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S80_CO2!$H$42:$AL$42</c:f>
              <c:numCache>
                <c:formatCode>0%</c:formatCode>
                <c:ptCount val="31"/>
                <c:pt idx="0">
                  <c:v>0.64844436183207677</c:v>
                </c:pt>
                <c:pt idx="1">
                  <c:v>0.62929898281053476</c:v>
                </c:pt>
                <c:pt idx="2">
                  <c:v>0.60774249973481143</c:v>
                </c:pt>
                <c:pt idx="3">
                  <c:v>0.58566073348836756</c:v>
                </c:pt>
                <c:pt idx="4">
                  <c:v>0.56054979354104573</c:v>
                </c:pt>
                <c:pt idx="5">
                  <c:v>0.53521458635554953</c:v>
                </c:pt>
                <c:pt idx="6">
                  <c:v>0.51231246775858796</c:v>
                </c:pt>
                <c:pt idx="7">
                  <c:v>0.48983793159563377</c:v>
                </c:pt>
                <c:pt idx="8">
                  <c:v>0.46631696569621672</c:v>
                </c:pt>
                <c:pt idx="9">
                  <c:v>0.44171821530224287</c:v>
                </c:pt>
                <c:pt idx="10">
                  <c:v>0.41426393736419154</c:v>
                </c:pt>
                <c:pt idx="11">
                  <c:v>0.38435697620786885</c:v>
                </c:pt>
                <c:pt idx="12">
                  <c:v>0.35252700459898656</c:v>
                </c:pt>
                <c:pt idx="13">
                  <c:v>0.32043168376157649</c:v>
                </c:pt>
                <c:pt idx="14">
                  <c:v>0.28850441522346526</c:v>
                </c:pt>
                <c:pt idx="15">
                  <c:v>0.25824580378707612</c:v>
                </c:pt>
                <c:pt idx="16">
                  <c:v>0.22973006500421594</c:v>
                </c:pt>
                <c:pt idx="17">
                  <c:v>0.20322341865765409</c:v>
                </c:pt>
                <c:pt idx="18">
                  <c:v>0.17939991197718524</c:v>
                </c:pt>
                <c:pt idx="19">
                  <c:v>0.15791777862439602</c:v>
                </c:pt>
                <c:pt idx="20">
                  <c:v>0.13826581492982837</c:v>
                </c:pt>
                <c:pt idx="21">
                  <c:v>0.12050030990718896</c:v>
                </c:pt>
                <c:pt idx="22">
                  <c:v>0.10487139592113043</c:v>
                </c:pt>
                <c:pt idx="23">
                  <c:v>9.1199206869278987E-2</c:v>
                </c:pt>
                <c:pt idx="24">
                  <c:v>7.9475331006445799E-2</c:v>
                </c:pt>
                <c:pt idx="25">
                  <c:v>6.9512879061475366E-2</c:v>
                </c:pt>
                <c:pt idx="26">
                  <c:v>6.1048441071281996E-2</c:v>
                </c:pt>
                <c:pt idx="27">
                  <c:v>5.3672504454923269E-2</c:v>
                </c:pt>
                <c:pt idx="28">
                  <c:v>4.752939094169932E-2</c:v>
                </c:pt>
                <c:pt idx="29">
                  <c:v>4.232081567305597E-2</c:v>
                </c:pt>
                <c:pt idx="30">
                  <c:v>3.7967063170922973E-2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2A-4D1A-BCEF-95A1057369CB}"/>
            </c:ext>
          </c:extLst>
        </c:ser>
        <c:ser>
          <c:idx val="1"/>
          <c:order val="1"/>
          <c:tx>
            <c:strRef>
              <c:f>S80_CO2!$A$43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S80_CO2!$H$43:$AL$43</c:f>
              <c:numCache>
                <c:formatCode>0%</c:formatCode>
                <c:ptCount val="31"/>
                <c:pt idx="0">
                  <c:v>0.31065839056865269</c:v>
                </c:pt>
                <c:pt idx="1">
                  <c:v>0.3082096799735935</c:v>
                </c:pt>
                <c:pt idx="2">
                  <c:v>0.3036487504842928</c:v>
                </c:pt>
                <c:pt idx="3">
                  <c:v>0.29683780397602044</c:v>
                </c:pt>
                <c:pt idx="4">
                  <c:v>0.28660276546923746</c:v>
                </c:pt>
                <c:pt idx="5">
                  <c:v>0.27527696440481486</c:v>
                </c:pt>
                <c:pt idx="6">
                  <c:v>0.26217404341685846</c:v>
                </c:pt>
                <c:pt idx="7">
                  <c:v>0.24830944151615175</c:v>
                </c:pt>
                <c:pt idx="8">
                  <c:v>0.23432562253830067</c:v>
                </c:pt>
                <c:pt idx="9">
                  <c:v>0.2197901172643657</c:v>
                </c:pt>
                <c:pt idx="10">
                  <c:v>0.2039276424017227</c:v>
                </c:pt>
                <c:pt idx="11">
                  <c:v>0.18725037079132309</c:v>
                </c:pt>
                <c:pt idx="12">
                  <c:v>0.17051374322706514</c:v>
                </c:pt>
                <c:pt idx="13">
                  <c:v>0.15462785554063471</c:v>
                </c:pt>
                <c:pt idx="14">
                  <c:v>0.13847820556246038</c:v>
                </c:pt>
                <c:pt idx="15">
                  <c:v>0.12293857459295628</c:v>
                </c:pt>
                <c:pt idx="16">
                  <c:v>0.10807822559525272</c:v>
                </c:pt>
                <c:pt idx="17">
                  <c:v>9.4637212813021149E-2</c:v>
                </c:pt>
                <c:pt idx="18">
                  <c:v>8.2451403703729206E-2</c:v>
                </c:pt>
                <c:pt idx="19">
                  <c:v>7.1533979432303316E-2</c:v>
                </c:pt>
                <c:pt idx="20">
                  <c:v>6.1907276223734146E-2</c:v>
                </c:pt>
                <c:pt idx="21">
                  <c:v>5.3399267538351398E-2</c:v>
                </c:pt>
                <c:pt idx="22">
                  <c:v>4.5785673729294422E-2</c:v>
                </c:pt>
                <c:pt idx="23">
                  <c:v>3.9055491676160889E-2</c:v>
                </c:pt>
                <c:pt idx="24">
                  <c:v>3.3252090158674891E-2</c:v>
                </c:pt>
                <c:pt idx="25">
                  <c:v>2.8305682432903399E-2</c:v>
                </c:pt>
                <c:pt idx="26">
                  <c:v>2.405732333013853E-2</c:v>
                </c:pt>
                <c:pt idx="27">
                  <c:v>2.0367102073137064E-2</c:v>
                </c:pt>
                <c:pt idx="28">
                  <c:v>1.7260247074733608E-2</c:v>
                </c:pt>
                <c:pt idx="29">
                  <c:v>1.4660765408034751E-2</c:v>
                </c:pt>
                <c:pt idx="30">
                  <c:v>1.2475307764401346E-2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2A-4D1A-BCEF-95A1057369CB}"/>
            </c:ext>
          </c:extLst>
        </c:ser>
        <c:ser>
          <c:idx val="2"/>
          <c:order val="2"/>
          <c:tx>
            <c:strRef>
              <c:f>S80_CO2!$A$44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S80_CO2!$H$44:$AL$44</c:f>
              <c:numCache>
                <c:formatCode>0%</c:formatCode>
                <c:ptCount val="31"/>
                <c:pt idx="0">
                  <c:v>6.3756858022365115E-3</c:v>
                </c:pt>
                <c:pt idx="1">
                  <c:v>1.3634655122082453E-2</c:v>
                </c:pt>
                <c:pt idx="2">
                  <c:v>2.3493484283972021E-2</c:v>
                </c:pt>
                <c:pt idx="3">
                  <c:v>3.4902086652636687E-2</c:v>
                </c:pt>
                <c:pt idx="4">
                  <c:v>4.8196777757631565E-2</c:v>
                </c:pt>
                <c:pt idx="5">
                  <c:v>6.1911188580858957E-2</c:v>
                </c:pt>
                <c:pt idx="6">
                  <c:v>7.7284392719134287E-2</c:v>
                </c:pt>
                <c:pt idx="7">
                  <c:v>9.42512275945913E-2</c:v>
                </c:pt>
                <c:pt idx="8">
                  <c:v>0.11476768263689893</c:v>
                </c:pt>
                <c:pt idx="9">
                  <c:v>0.13882412719518239</c:v>
                </c:pt>
                <c:pt idx="10">
                  <c:v>0.16937098744536108</c:v>
                </c:pt>
                <c:pt idx="11">
                  <c:v>0.20585947951141165</c:v>
                </c:pt>
                <c:pt idx="12">
                  <c:v>0.24818409985201095</c:v>
                </c:pt>
                <c:pt idx="13">
                  <c:v>0.2918386108002714</c:v>
                </c:pt>
                <c:pt idx="14">
                  <c:v>0.33775184073428866</c:v>
                </c:pt>
                <c:pt idx="15">
                  <c:v>0.38273101606978749</c:v>
                </c:pt>
                <c:pt idx="16">
                  <c:v>0.42656448493732402</c:v>
                </c:pt>
                <c:pt idx="17">
                  <c:v>0.46789572539411334</c:v>
                </c:pt>
                <c:pt idx="18">
                  <c:v>0.50627351365962991</c:v>
                </c:pt>
                <c:pt idx="19">
                  <c:v>0.54167593718371221</c:v>
                </c:pt>
                <c:pt idx="20">
                  <c:v>0.57427392419788648</c:v>
                </c:pt>
                <c:pt idx="21">
                  <c:v>0.60395316922440012</c:v>
                </c:pt>
                <c:pt idx="22">
                  <c:v>0.63060565786797296</c:v>
                </c:pt>
                <c:pt idx="23">
                  <c:v>0.65428182445786465</c:v>
                </c:pt>
                <c:pt idx="24">
                  <c:v>0.67489077511897333</c:v>
                </c:pt>
                <c:pt idx="25">
                  <c:v>0.692561657561512</c:v>
                </c:pt>
                <c:pt idx="26">
                  <c:v>0.7076539050889048</c:v>
                </c:pt>
                <c:pt idx="27">
                  <c:v>0.72067519698017801</c:v>
                </c:pt>
                <c:pt idx="28">
                  <c:v>0.73158255229435099</c:v>
                </c:pt>
                <c:pt idx="29">
                  <c:v>0.74073959284683955</c:v>
                </c:pt>
                <c:pt idx="30">
                  <c:v>0.7483374884680335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2A-4D1A-BCEF-95A1057369CB}"/>
            </c:ext>
          </c:extLst>
        </c:ser>
        <c:ser>
          <c:idx val="3"/>
          <c:order val="3"/>
          <c:tx>
            <c:strRef>
              <c:f>S80_CO2!$A$45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S80_CO2!$H$45:$AL$45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1.6650162592163648E-2</c:v>
                </c:pt>
                <c:pt idx="2">
                  <c:v>2.268755924303157E-2</c:v>
                </c:pt>
                <c:pt idx="3">
                  <c:v>3.2477200726208397E-2</c:v>
                </c:pt>
                <c:pt idx="4">
                  <c:v>3.8792110168605912E-2</c:v>
                </c:pt>
                <c:pt idx="5">
                  <c:v>4.4780109920223597E-2</c:v>
                </c:pt>
                <c:pt idx="6">
                  <c:v>4.9569101940705636E-2</c:v>
                </c:pt>
                <c:pt idx="7">
                  <c:v>5.3739330937723963E-2</c:v>
                </c:pt>
                <c:pt idx="8">
                  <c:v>5.6986928133802614E-2</c:v>
                </c:pt>
                <c:pt idx="9">
                  <c:v>5.9316690954527782E-2</c:v>
                </c:pt>
                <c:pt idx="10">
                  <c:v>6.0388294815469742E-2</c:v>
                </c:pt>
                <c:pt idx="11">
                  <c:v>6.0132053082207162E-2</c:v>
                </c:pt>
                <c:pt idx="12">
                  <c:v>5.8610839766195251E-2</c:v>
                </c:pt>
                <c:pt idx="13">
                  <c:v>5.5872289071182059E-2</c:v>
                </c:pt>
                <c:pt idx="14">
                  <c:v>5.2037197147860884E-2</c:v>
                </c:pt>
                <c:pt idx="15">
                  <c:v>4.7981824465191544E-2</c:v>
                </c:pt>
                <c:pt idx="16">
                  <c:v>4.373197431952925E-2</c:v>
                </c:pt>
                <c:pt idx="17">
                  <c:v>3.9426657400855936E-2</c:v>
                </c:pt>
                <c:pt idx="18">
                  <c:v>3.513362535611704E-2</c:v>
                </c:pt>
                <c:pt idx="19">
                  <c:v>3.0934134201582964E-2</c:v>
                </c:pt>
                <c:pt idx="20">
                  <c:v>2.6958973174062928E-2</c:v>
                </c:pt>
                <c:pt idx="21">
                  <c:v>2.3227846488226518E-2</c:v>
                </c:pt>
                <c:pt idx="22">
                  <c:v>1.9822521781157506E-2</c:v>
                </c:pt>
                <c:pt idx="23">
                  <c:v>1.6771908862452497E-2</c:v>
                </c:pt>
                <c:pt idx="24">
                  <c:v>1.4082924329308112E-2</c:v>
                </c:pt>
                <c:pt idx="25">
                  <c:v>1.1732277756728514E-2</c:v>
                </c:pt>
                <c:pt idx="26">
                  <c:v>9.7112135121182885E-3</c:v>
                </c:pt>
                <c:pt idx="27">
                  <c:v>8.0031932963868842E-3</c:v>
                </c:pt>
                <c:pt idx="28">
                  <c:v>6.5981315906645903E-3</c:v>
                </c:pt>
                <c:pt idx="29">
                  <c:v>5.434405836170747E-3</c:v>
                </c:pt>
                <c:pt idx="30">
                  <c:v>4.5253999914106969E-3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2A-4D1A-BCEF-95A1057369CB}"/>
            </c:ext>
          </c:extLst>
        </c:ser>
        <c:ser>
          <c:idx val="4"/>
          <c:order val="4"/>
          <c:tx>
            <c:strRef>
              <c:f>S80_CO2!$A$46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S80_CO2!$H$46:$AL$46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1.7318635909092547E-2</c:v>
                </c:pt>
                <c:pt idx="2">
                  <c:v>2.4503115905431569E-2</c:v>
                </c:pt>
                <c:pt idx="3">
                  <c:v>2.7785841176524367E-2</c:v>
                </c:pt>
                <c:pt idx="4">
                  <c:v>3.8222617504753961E-2</c:v>
                </c:pt>
                <c:pt idx="5">
                  <c:v>4.9273902276635299E-2</c:v>
                </c:pt>
                <c:pt idx="6">
                  <c:v>5.9014221327607669E-2</c:v>
                </c:pt>
                <c:pt idx="7">
                  <c:v>6.7260890787349731E-2</c:v>
                </c:pt>
                <c:pt idx="8">
                  <c:v>7.4773897267685976E-2</c:v>
                </c:pt>
                <c:pt idx="9">
                  <c:v>8.1372387818277339E-2</c:v>
                </c:pt>
                <c:pt idx="10">
                  <c:v>8.8798699714806889E-2</c:v>
                </c:pt>
                <c:pt idx="11">
                  <c:v>9.6145468162113196E-2</c:v>
                </c:pt>
                <c:pt idx="12">
                  <c:v>0.10283807900222916</c:v>
                </c:pt>
                <c:pt idx="13">
                  <c:v>0.10932296341574317</c:v>
                </c:pt>
                <c:pt idx="14">
                  <c:v>0.11511191098899473</c:v>
                </c:pt>
                <c:pt idx="15">
                  <c:v>0.12013713714750762</c:v>
                </c:pt>
                <c:pt idx="16">
                  <c:v>0.12448402641399302</c:v>
                </c:pt>
                <c:pt idx="17">
                  <c:v>0.12825644173550918</c:v>
                </c:pt>
                <c:pt idx="18">
                  <c:v>0.13135567023240943</c:v>
                </c:pt>
                <c:pt idx="19">
                  <c:v>0.13394885531986708</c:v>
                </c:pt>
                <c:pt idx="20">
                  <c:v>0.13612948254771776</c:v>
                </c:pt>
                <c:pt idx="21">
                  <c:v>0.13801467099737447</c:v>
                </c:pt>
                <c:pt idx="22">
                  <c:v>0.13956787238554069</c:v>
                </c:pt>
                <c:pt idx="23">
                  <c:v>0.14084257278792348</c:v>
                </c:pt>
                <c:pt idx="24">
                  <c:v>0.14183763785159023</c:v>
                </c:pt>
                <c:pt idx="25">
                  <c:v>0.14267329192961928</c:v>
                </c:pt>
                <c:pt idx="26">
                  <c:v>0.1433897347488616</c:v>
                </c:pt>
                <c:pt idx="27">
                  <c:v>0.14404648707953902</c:v>
                </c:pt>
                <c:pt idx="28">
                  <c:v>0.14453551572540982</c:v>
                </c:pt>
                <c:pt idx="29">
                  <c:v>0.14495418066448501</c:v>
                </c:pt>
                <c:pt idx="30">
                  <c:v>0.14528295951444198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2A-4D1A-BCEF-95A1057369CB}"/>
            </c:ext>
          </c:extLst>
        </c:ser>
        <c:ser>
          <c:idx val="5"/>
          <c:order val="5"/>
          <c:tx>
            <c:strRef>
              <c:f>S80_CO2!$A$47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S80_CO2!$H$47:$AL$47</c:f>
              <c:numCache>
                <c:formatCode>0%</c:formatCode>
                <c:ptCount val="31"/>
                <c:pt idx="0">
                  <c:v>3.7206919853404259E-3</c:v>
                </c:pt>
                <c:pt idx="1">
                  <c:v>6.5374366893314146E-3</c:v>
                </c:pt>
                <c:pt idx="2">
                  <c:v>9.5599106494187545E-3</c:v>
                </c:pt>
                <c:pt idx="3">
                  <c:v>1.4087006651435089E-2</c:v>
                </c:pt>
                <c:pt idx="4">
                  <c:v>1.8033740832606133E-2</c:v>
                </c:pt>
                <c:pt idx="5">
                  <c:v>2.2544353898544985E-2</c:v>
                </c:pt>
                <c:pt idx="6">
                  <c:v>2.7864879106982918E-2</c:v>
                </c:pt>
                <c:pt idx="7">
                  <c:v>3.3978634768536402E-2</c:v>
                </c:pt>
                <c:pt idx="8">
                  <c:v>3.9289512054321081E-2</c:v>
                </c:pt>
                <c:pt idx="9">
                  <c:v>4.4499033926827747E-2</c:v>
                </c:pt>
                <c:pt idx="10">
                  <c:v>4.8648048171020267E-2</c:v>
                </c:pt>
                <c:pt idx="11">
                  <c:v>5.1612938341839845E-2</c:v>
                </c:pt>
                <c:pt idx="12">
                  <c:v>5.342173636435877E-2</c:v>
                </c:pt>
                <c:pt idx="13">
                  <c:v>5.4812775338366322E-2</c:v>
                </c:pt>
                <c:pt idx="14">
                  <c:v>5.5869357425634633E-2</c:v>
                </c:pt>
                <c:pt idx="15">
                  <c:v>5.6589781557106936E-2</c:v>
                </c:pt>
                <c:pt idx="16">
                  <c:v>5.695318581785036E-2</c:v>
                </c:pt>
                <c:pt idx="17">
                  <c:v>5.7045221319410262E-2</c:v>
                </c:pt>
                <c:pt idx="18">
                  <c:v>5.6842663614306926E-2</c:v>
                </c:pt>
                <c:pt idx="19">
                  <c:v>5.6403973498460436E-2</c:v>
                </c:pt>
                <c:pt idx="20">
                  <c:v>5.5819130856481804E-2</c:v>
                </c:pt>
                <c:pt idx="21">
                  <c:v>5.5139618877048227E-2</c:v>
                </c:pt>
                <c:pt idx="22">
                  <c:v>5.4408472112074155E-2</c:v>
                </c:pt>
                <c:pt idx="23">
                  <c:v>5.3665885499935992E-2</c:v>
                </c:pt>
                <c:pt idx="24">
                  <c:v>5.2948496294522786E-2</c:v>
                </c:pt>
                <c:pt idx="25">
                  <c:v>5.2274855289083072E-2</c:v>
                </c:pt>
                <c:pt idx="26">
                  <c:v>5.1686591253366387E-2</c:v>
                </c:pt>
                <c:pt idx="27">
                  <c:v>5.1197653569140307E-2</c:v>
                </c:pt>
                <c:pt idx="28">
                  <c:v>5.0804546204597643E-2</c:v>
                </c:pt>
                <c:pt idx="29">
                  <c:v>5.0483353706660489E-2</c:v>
                </c:pt>
                <c:pt idx="30">
                  <c:v>5.0231452763877096E-2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2A-4D1A-BCEF-95A1057369CB}"/>
            </c:ext>
          </c:extLst>
        </c:ser>
        <c:ser>
          <c:idx val="6"/>
          <c:order val="6"/>
          <c:tx>
            <c:strRef>
              <c:f>S80_CO2!$A$48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S80_CO2!$H$48:$AL$48</c:f>
              <c:numCache>
                <c:formatCode>0%</c:formatCode>
                <c:ptCount val="31"/>
                <c:pt idx="0">
                  <c:v>6.15659708793329E-4</c:v>
                </c:pt>
                <c:pt idx="1">
                  <c:v>1.091473700433982E-3</c:v>
                </c:pt>
                <c:pt idx="2">
                  <c:v>1.4411152395548037E-3</c:v>
                </c:pt>
                <c:pt idx="3">
                  <c:v>1.7102817399116588E-3</c:v>
                </c:pt>
                <c:pt idx="4">
                  <c:v>3.7647609443788948E-3</c:v>
                </c:pt>
                <c:pt idx="5">
                  <c:v>5.8118630494680534E-3</c:v>
                </c:pt>
                <c:pt idx="6">
                  <c:v>7.1429279531314456E-3</c:v>
                </c:pt>
                <c:pt idx="7">
                  <c:v>8.4691269587340023E-3</c:v>
                </c:pt>
                <c:pt idx="8">
                  <c:v>9.8254567656466344E-3</c:v>
                </c:pt>
                <c:pt idx="9">
                  <c:v>1.1161406934951074E-2</c:v>
                </c:pt>
                <c:pt idx="10">
                  <c:v>1.1660250558672095E-2</c:v>
                </c:pt>
                <c:pt idx="11">
                  <c:v>1.2057344112723934E-2</c:v>
                </c:pt>
                <c:pt idx="12">
                  <c:v>1.1649853473745437E-2</c:v>
                </c:pt>
                <c:pt idx="13">
                  <c:v>1.1138486981680011E-2</c:v>
                </c:pt>
                <c:pt idx="14">
                  <c:v>1.0560944555619184E-2</c:v>
                </c:pt>
                <c:pt idx="15">
                  <c:v>9.9277539461760083E-3</c:v>
                </c:pt>
                <c:pt idx="16">
                  <c:v>9.2280217491749368E-3</c:v>
                </c:pt>
                <c:pt idx="17">
                  <c:v>8.4750467171479313E-3</c:v>
                </c:pt>
                <c:pt idx="18">
                  <c:v>7.6635789272152151E-3</c:v>
                </c:pt>
                <c:pt idx="19">
                  <c:v>6.8432969231328952E-3</c:v>
                </c:pt>
                <c:pt idx="20">
                  <c:v>6.0227266897257851E-3</c:v>
                </c:pt>
                <c:pt idx="21">
                  <c:v>5.237542199739458E-3</c:v>
                </c:pt>
                <c:pt idx="22">
                  <c:v>4.4846389324761822E-3</c:v>
                </c:pt>
                <c:pt idx="23">
                  <c:v>3.7885319891575852E-3</c:v>
                </c:pt>
                <c:pt idx="24">
                  <c:v>3.1672163286851811E-3</c:v>
                </c:pt>
                <c:pt idx="25">
                  <c:v>2.6349555930701477E-3</c:v>
                </c:pt>
                <c:pt idx="26">
                  <c:v>2.1858088944251295E-3</c:v>
                </c:pt>
                <c:pt idx="27">
                  <c:v>1.7980651090225056E-3</c:v>
                </c:pt>
                <c:pt idx="28">
                  <c:v>1.4674037794082265E-3</c:v>
                </c:pt>
                <c:pt idx="29">
                  <c:v>1.1992985841613299E-3</c:v>
                </c:pt>
                <c:pt idx="30">
                  <c:v>9.8519627419104924E-4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E2A-4D1A-BCEF-95A1057369CB}"/>
            </c:ext>
          </c:extLst>
        </c:ser>
        <c:ser>
          <c:idx val="7"/>
          <c:order val="7"/>
          <c:tx>
            <c:strRef>
              <c:f>S80_CO2!$A$49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S80_CO2!$H$49:$AL$49</c:f>
              <c:numCache>
                <c:formatCode>0%</c:formatCode>
                <c:ptCount val="31"/>
                <c:pt idx="0">
                  <c:v>5.925771109865966E-4</c:v>
                </c:pt>
                <c:pt idx="1">
                  <c:v>5.6747728490272559E-4</c:v>
                </c:pt>
                <c:pt idx="2">
                  <c:v>5.4262993291480919E-4</c:v>
                </c:pt>
                <c:pt idx="3">
                  <c:v>5.3772963336561573E-4</c:v>
                </c:pt>
                <c:pt idx="4">
                  <c:v>4.9942255801885152E-4</c:v>
                </c:pt>
                <c:pt idx="5">
                  <c:v>4.5969652438525104E-4</c:v>
                </c:pt>
                <c:pt idx="6">
                  <c:v>4.2411781312095415E-4</c:v>
                </c:pt>
                <c:pt idx="7">
                  <c:v>3.8736688215795849E-4</c:v>
                </c:pt>
                <c:pt idx="8">
                  <c:v>3.5057972199032728E-4</c:v>
                </c:pt>
                <c:pt idx="9">
                  <c:v>3.1412959923545175E-4</c:v>
                </c:pt>
                <c:pt idx="10">
                  <c:v>2.7834418698266392E-4</c:v>
                </c:pt>
                <c:pt idx="11">
                  <c:v>2.4216467231434984E-4</c:v>
                </c:pt>
                <c:pt idx="12">
                  <c:v>2.075679982527501E-4</c:v>
                </c:pt>
                <c:pt idx="13">
                  <c:v>1.768147818122478E-4</c:v>
                </c:pt>
                <c:pt idx="14">
                  <c:v>1.4866834640379892E-4</c:v>
                </c:pt>
                <c:pt idx="15">
                  <c:v>1.2506653248675894E-4</c:v>
                </c:pt>
                <c:pt idx="16">
                  <c:v>1.0338828557747799E-4</c:v>
                </c:pt>
                <c:pt idx="17">
                  <c:v>8.4894627860298682E-5</c:v>
                </c:pt>
                <c:pt idx="18">
                  <c:v>7.0473525147910415E-5</c:v>
                </c:pt>
                <c:pt idx="19">
                  <c:v>5.9260111520552523E-5</c:v>
                </c:pt>
                <c:pt idx="20">
                  <c:v>4.8916242790912568E-5</c:v>
                </c:pt>
                <c:pt idx="21">
                  <c:v>3.9783631690157066E-5</c:v>
                </c:pt>
                <c:pt idx="22">
                  <c:v>3.1937593988279443E-5</c:v>
                </c:pt>
                <c:pt idx="23">
                  <c:v>2.6726073529437555E-5</c:v>
                </c:pt>
                <c:pt idx="24">
                  <c:v>2.2693537430403766E-5</c:v>
                </c:pt>
                <c:pt idx="25">
                  <c:v>2.0223701537358888E-5</c:v>
                </c:pt>
                <c:pt idx="26">
                  <c:v>1.6156884552671187E-5</c:v>
                </c:pt>
                <c:pt idx="27">
                  <c:v>1.4086713884869749E-5</c:v>
                </c:pt>
                <c:pt idx="28">
                  <c:v>1.26063240880811E-5</c:v>
                </c:pt>
                <c:pt idx="29">
                  <c:v>9.7558198815187885E-6</c:v>
                </c:pt>
                <c:pt idx="30">
                  <c:v>7.6747651447186121E-6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E2A-4D1A-BCEF-95A1057369CB}"/>
            </c:ext>
          </c:extLst>
        </c:ser>
        <c:ser>
          <c:idx val="8"/>
          <c:order val="8"/>
          <c:tx>
            <c:strRef>
              <c:f>S80_CO2!$A$50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S80_CO2!$H$50:$AL$50</c:f>
              <c:numCache>
                <c:formatCode>0%</c:formatCode>
                <c:ptCount val="31"/>
                <c:pt idx="0">
                  <c:v>7.1412689434331754E-3</c:v>
                </c:pt>
                <c:pt idx="1">
                  <c:v>6.6651021185634906E-3</c:v>
                </c:pt>
                <c:pt idx="2">
                  <c:v>6.3370374995522158E-3</c:v>
                </c:pt>
                <c:pt idx="3">
                  <c:v>5.9577282214683695E-3</c:v>
                </c:pt>
                <c:pt idx="4">
                  <c:v>5.2955404329966338E-3</c:v>
                </c:pt>
                <c:pt idx="5">
                  <c:v>4.6858771858155381E-3</c:v>
                </c:pt>
                <c:pt idx="6">
                  <c:v>4.1730346108147789E-3</c:v>
                </c:pt>
                <c:pt idx="7">
                  <c:v>3.7262367646667491E-3</c:v>
                </c:pt>
                <c:pt idx="8">
                  <c:v>3.3247478683505012E-3</c:v>
                </c:pt>
                <c:pt idx="9">
                  <c:v>2.9667083171331815E-3</c:v>
                </c:pt>
                <c:pt idx="10">
                  <c:v>2.6285318589505755E-3</c:v>
                </c:pt>
                <c:pt idx="11">
                  <c:v>2.3105231231376894E-3</c:v>
                </c:pt>
                <c:pt idx="12">
                  <c:v>2.0172162435150389E-3</c:v>
                </c:pt>
                <c:pt idx="13">
                  <c:v>1.7517930538566246E-3</c:v>
                </c:pt>
                <c:pt idx="14">
                  <c:v>1.5139264808530731E-3</c:v>
                </c:pt>
                <c:pt idx="15">
                  <c:v>1.3027543457975925E-3</c:v>
                </c:pt>
                <c:pt idx="16">
                  <c:v>1.1093925009333832E-3</c:v>
                </c:pt>
                <c:pt idx="17">
                  <c:v>9.4084572931968304E-4</c:v>
                </c:pt>
                <c:pt idx="18">
                  <c:v>7.9710369535958042E-4</c:v>
                </c:pt>
                <c:pt idx="19">
                  <c:v>6.7288824266809196E-4</c:v>
                </c:pt>
                <c:pt idx="20">
                  <c:v>5.6571670251375351E-4</c:v>
                </c:pt>
                <c:pt idx="21">
                  <c:v>4.8124297161728776E-4</c:v>
                </c:pt>
                <c:pt idx="22">
                  <c:v>4.1640896790743476E-4</c:v>
                </c:pt>
                <c:pt idx="23">
                  <c:v>3.6336236452096202E-4</c:v>
                </c:pt>
                <c:pt idx="24">
                  <c:v>3.1917738116950842E-4</c:v>
                </c:pt>
                <c:pt idx="25">
                  <c:v>2.8125108693688661E-4</c:v>
                </c:pt>
                <c:pt idx="26">
                  <c:v>2.4851047644337804E-4</c:v>
                </c:pt>
                <c:pt idx="27">
                  <c:v>2.2377091400719323E-4</c:v>
                </c:pt>
                <c:pt idx="28">
                  <c:v>2.079467317125334E-4</c:v>
                </c:pt>
                <c:pt idx="29">
                  <c:v>1.9633587511556563E-4</c:v>
                </c:pt>
                <c:pt idx="30">
                  <c:v>1.8621645728383122E-4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E2A-4D1A-BCEF-95A1057369CB}"/>
            </c:ext>
          </c:extLst>
        </c:ser>
        <c:ser>
          <c:idx val="9"/>
          <c:order val="9"/>
          <c:tx>
            <c:strRef>
              <c:f>S80_CO2!$A$51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S80_CO2!$H$51:$AL$51</c:f>
              <c:numCache>
                <c:formatCode>0%</c:formatCode>
                <c:ptCount val="31"/>
                <c:pt idx="0">
                  <c:v>1.6440420421774551E-5</c:v>
                </c:pt>
                <c:pt idx="1">
                  <c:v>2.6393799301550111E-5</c:v>
                </c:pt>
                <c:pt idx="2">
                  <c:v>4.3897027019980352E-5</c:v>
                </c:pt>
                <c:pt idx="3">
                  <c:v>4.3587734061870542E-5</c:v>
                </c:pt>
                <c:pt idx="4">
                  <c:v>4.2470790724843762E-5</c:v>
                </c:pt>
                <c:pt idx="5">
                  <c:v>4.145780370390217E-5</c:v>
                </c:pt>
                <c:pt idx="6">
                  <c:v>4.0813353055921978E-5</c:v>
                </c:pt>
                <c:pt idx="7">
                  <c:v>3.9812194454389803E-5</c:v>
                </c:pt>
                <c:pt idx="8">
                  <c:v>3.8607316786566697E-5</c:v>
                </c:pt>
                <c:pt idx="9">
                  <c:v>3.7182687256441227E-5</c:v>
                </c:pt>
                <c:pt idx="10">
                  <c:v>3.5263482822452725E-5</c:v>
                </c:pt>
                <c:pt idx="11">
                  <c:v>3.2681995060226031E-5</c:v>
                </c:pt>
                <c:pt idx="12">
                  <c:v>2.9859473640964282E-5</c:v>
                </c:pt>
                <c:pt idx="13">
                  <c:v>2.6727254876940049E-5</c:v>
                </c:pt>
                <c:pt idx="14">
                  <c:v>2.353353441939591E-5</c:v>
                </c:pt>
                <c:pt idx="15">
                  <c:v>2.0287555913669912E-5</c:v>
                </c:pt>
                <c:pt idx="16">
                  <c:v>1.7235376148900225E-5</c:v>
                </c:pt>
                <c:pt idx="17">
                  <c:v>1.4535605108155899E-5</c:v>
                </c:pt>
                <c:pt idx="18">
                  <c:v>1.2055308899541133E-5</c:v>
                </c:pt>
                <c:pt idx="19">
                  <c:v>9.8964623564559081E-6</c:v>
                </c:pt>
                <c:pt idx="20">
                  <c:v>8.0384352580523312E-6</c:v>
                </c:pt>
                <c:pt idx="21">
                  <c:v>6.5481643634479956E-6</c:v>
                </c:pt>
                <c:pt idx="22">
                  <c:v>5.4207084579666062E-6</c:v>
                </c:pt>
                <c:pt idx="23">
                  <c:v>4.4894191755485652E-6</c:v>
                </c:pt>
                <c:pt idx="24">
                  <c:v>3.6579931997673424E-6</c:v>
                </c:pt>
                <c:pt idx="25">
                  <c:v>2.9255871339922159E-6</c:v>
                </c:pt>
                <c:pt idx="26">
                  <c:v>2.3147399072594827E-6</c:v>
                </c:pt>
                <c:pt idx="27">
                  <c:v>1.9398097808673096E-6</c:v>
                </c:pt>
                <c:pt idx="28">
                  <c:v>1.6593333351770371E-6</c:v>
                </c:pt>
                <c:pt idx="29">
                  <c:v>1.495585595044154E-6</c:v>
                </c:pt>
                <c:pt idx="30">
                  <c:v>1.2408302928586977E-6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E2A-4D1A-BCEF-95A105736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841392"/>
        <c:axId val="321813072"/>
      </c:lineChart>
      <c:catAx>
        <c:axId val="32184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13072"/>
        <c:crosses val="autoZero"/>
        <c:auto val="1"/>
        <c:lblAlgn val="ctr"/>
        <c:lblOffset val="100"/>
        <c:noMultiLvlLbl val="0"/>
      </c:catAx>
      <c:valAx>
        <c:axId val="3218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registraions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0339756944444451E-2"/>
          <c:y val="2.3518518518518518E-2"/>
          <c:w val="0.92813975694444439"/>
          <c:h val="8.72154320987654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D100_CO2!$A$146</c:f>
              <c:strCache>
                <c:ptCount val="1"/>
                <c:pt idx="0">
                  <c:v>Total Petrol</c:v>
                </c:pt>
              </c:strCache>
            </c:strRef>
          </c:tx>
          <c:invertIfNegative val="0"/>
          <c:val>
            <c:numRef>
              <c:f>D100_CO2!$B$146:$AL$146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20393.090063160405</c:v>
                </c:pt>
                <c:pt idx="11">
                  <c:v>18273.529308023484</c:v>
                </c:pt>
                <c:pt idx="12">
                  <c:v>16339.022231898311</c:v>
                </c:pt>
                <c:pt idx="13">
                  <c:v>14554.456056655388</c:v>
                </c:pt>
                <c:pt idx="14">
                  <c:v>12881.210568679542</c:v>
                </c:pt>
                <c:pt idx="15">
                  <c:v>11328.155824260673</c:v>
                </c:pt>
                <c:pt idx="16">
                  <c:v>9886.2725746563738</c:v>
                </c:pt>
                <c:pt idx="17">
                  <c:v>8550.2461206195585</c:v>
                </c:pt>
                <c:pt idx="18">
                  <c:v>7308.2217128302163</c:v>
                </c:pt>
                <c:pt idx="19">
                  <c:v>6182.3031708737153</c:v>
                </c:pt>
                <c:pt idx="20">
                  <c:v>5171.9466507428988</c:v>
                </c:pt>
                <c:pt idx="21">
                  <c:v>4278.6412800325988</c:v>
                </c:pt>
                <c:pt idx="22">
                  <c:v>3497.2605970431596</c:v>
                </c:pt>
                <c:pt idx="23">
                  <c:v>2825.4501046405389</c:v>
                </c:pt>
                <c:pt idx="24">
                  <c:v>2271.7301313787702</c:v>
                </c:pt>
                <c:pt idx="25">
                  <c:v>1812.4884458102279</c:v>
                </c:pt>
                <c:pt idx="26">
                  <c:v>1433.335999138422</c:v>
                </c:pt>
                <c:pt idx="27">
                  <c:v>1120.4406329430087</c:v>
                </c:pt>
                <c:pt idx="28">
                  <c:v>875.97303486363296</c:v>
                </c:pt>
                <c:pt idx="29">
                  <c:v>685.29590851133048</c:v>
                </c:pt>
                <c:pt idx="30">
                  <c:v>538.08766482977035</c:v>
                </c:pt>
                <c:pt idx="31">
                  <c:v>422.69332237833788</c:v>
                </c:pt>
                <c:pt idx="32">
                  <c:v>333.92835100451424</c:v>
                </c:pt>
                <c:pt idx="33">
                  <c:v>263.7627010760844</c:v>
                </c:pt>
                <c:pt idx="34">
                  <c:v>216.93610647892302</c:v>
                </c:pt>
                <c:pt idx="35">
                  <c:v>178.90704957412692</c:v>
                </c:pt>
                <c:pt idx="36">
                  <c:v>150.15943071423803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D9-4DBF-8046-89600A348AAD}"/>
            </c:ext>
          </c:extLst>
        </c:ser>
        <c:ser>
          <c:idx val="3"/>
          <c:order val="1"/>
          <c:tx>
            <c:strRef>
              <c:f>D100_CO2!$A$147</c:f>
              <c:strCache>
                <c:ptCount val="1"/>
                <c:pt idx="0">
                  <c:v>Total Diesel</c:v>
                </c:pt>
              </c:strCache>
            </c:strRef>
          </c:tx>
          <c:invertIfNegative val="0"/>
          <c:val>
            <c:numRef>
              <c:f>D100_CO2!$B$147:$AL$147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15838.846973027787</c:v>
                </c:pt>
                <c:pt idx="11">
                  <c:v>14201.194914986656</c:v>
                </c:pt>
                <c:pt idx="12">
                  <c:v>12676.290408894398</c:v>
                </c:pt>
                <c:pt idx="13">
                  <c:v>11253.529260466732</c:v>
                </c:pt>
                <c:pt idx="14">
                  <c:v>9901.916428752209</c:v>
                </c:pt>
                <c:pt idx="15">
                  <c:v>8639.034754139715</c:v>
                </c:pt>
                <c:pt idx="16">
                  <c:v>7466.3766891079249</c:v>
                </c:pt>
                <c:pt idx="17">
                  <c:v>6389.5089936091181</c:v>
                </c:pt>
                <c:pt idx="18">
                  <c:v>5402.7236534609583</c:v>
                </c:pt>
                <c:pt idx="19">
                  <c:v>4519.2821521208816</c:v>
                </c:pt>
                <c:pt idx="20">
                  <c:v>3734.6975587432844</c:v>
                </c:pt>
                <c:pt idx="21">
                  <c:v>3050.7222051384724</c:v>
                </c:pt>
                <c:pt idx="22">
                  <c:v>2460.7905466935695</c:v>
                </c:pt>
                <c:pt idx="23">
                  <c:v>1961.9883454124135</c:v>
                </c:pt>
                <c:pt idx="24">
                  <c:v>1548.380983740469</c:v>
                </c:pt>
                <c:pt idx="25">
                  <c:v>1208.5272437294182</c:v>
                </c:pt>
                <c:pt idx="26">
                  <c:v>937.00460664851948</c:v>
                </c:pt>
                <c:pt idx="27">
                  <c:v>718.98393127758106</c:v>
                </c:pt>
                <c:pt idx="28">
                  <c:v>547.77077499140773</c:v>
                </c:pt>
                <c:pt idx="29">
                  <c:v>415.39847462687953</c:v>
                </c:pt>
                <c:pt idx="30">
                  <c:v>314.83065800280605</c:v>
                </c:pt>
                <c:pt idx="31">
                  <c:v>237.06346365817865</c:v>
                </c:pt>
                <c:pt idx="32">
                  <c:v>178.19815667159708</c:v>
                </c:pt>
                <c:pt idx="33">
                  <c:v>134.9855093964911</c:v>
                </c:pt>
                <c:pt idx="34">
                  <c:v>105.64832024073583</c:v>
                </c:pt>
                <c:pt idx="35">
                  <c:v>83.223236795490379</c:v>
                </c:pt>
                <c:pt idx="36">
                  <c:v>66.649170917054775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D9-4DBF-8046-89600A348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1751520"/>
        <c:axId val="1471743840"/>
      </c:barChart>
      <c:lineChart>
        <c:grouping val="standard"/>
        <c:varyColors val="0"/>
        <c:ser>
          <c:idx val="0"/>
          <c:order val="2"/>
          <c:tx>
            <c:strRef>
              <c:f>D100_CO2!$A$212</c:f>
              <c:strCache>
                <c:ptCount val="1"/>
                <c:pt idx="0">
                  <c:v>Total PHEV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D100_CO2!$B$212:$AL$212</c:f>
              <c:numCache>
                <c:formatCode>0</c:formatCode>
                <c:ptCount val="37"/>
                <c:pt idx="0">
                  <c:v>1.989747844931105E-2</c:v>
                </c:pt>
                <c:pt idx="1">
                  <c:v>2.2232746110678478E-2</c:v>
                </c:pt>
                <c:pt idx="2">
                  <c:v>2.7493962343129189E-2</c:v>
                </c:pt>
                <c:pt idx="3">
                  <c:v>3.7829947646551794E-2</c:v>
                </c:pt>
                <c:pt idx="4">
                  <c:v>5.2298633983486158E-2</c:v>
                </c:pt>
                <c:pt idx="5">
                  <c:v>7.8012904484365722E-2</c:v>
                </c:pt>
                <c:pt idx="6">
                  <c:v>0.12783344309330907</c:v>
                </c:pt>
                <c:pt idx="7">
                  <c:v>0.19561569966701686</c:v>
                </c:pt>
                <c:pt idx="8">
                  <c:v>0.26361214202902805</c:v>
                </c:pt>
                <c:pt idx="9">
                  <c:v>0.2890921608583073</c:v>
                </c:pt>
                <c:pt idx="10">
                  <c:v>0.27210769477083124</c:v>
                </c:pt>
                <c:pt idx="11">
                  <c:v>0.2563785615618131</c:v>
                </c:pt>
                <c:pt idx="12">
                  <c:v>0.24217387869317383</c:v>
                </c:pt>
                <c:pt idx="13">
                  <c:v>0.22805129422342316</c:v>
                </c:pt>
                <c:pt idx="14">
                  <c:v>0.21365288771658095</c:v>
                </c:pt>
                <c:pt idx="15">
                  <c:v>0.19908399424046369</c:v>
                </c:pt>
                <c:pt idx="16">
                  <c:v>0.18380460950957528</c:v>
                </c:pt>
                <c:pt idx="17">
                  <c:v>0.16743915962562675</c:v>
                </c:pt>
                <c:pt idx="18">
                  <c:v>0.15036678407343135</c:v>
                </c:pt>
                <c:pt idx="19">
                  <c:v>0.13303001244805407</c:v>
                </c:pt>
                <c:pt idx="20">
                  <c:v>0.11564537885580228</c:v>
                </c:pt>
                <c:pt idx="21">
                  <c:v>9.8722331315596185E-2</c:v>
                </c:pt>
                <c:pt idx="22">
                  <c:v>8.2811704549173429E-2</c:v>
                </c:pt>
                <c:pt idx="23">
                  <c:v>6.8530105850967665E-2</c:v>
                </c:pt>
                <c:pt idx="24">
                  <c:v>5.5868020500813596E-2</c:v>
                </c:pt>
                <c:pt idx="25">
                  <c:v>4.4840922293898522E-2</c:v>
                </c:pt>
                <c:pt idx="26">
                  <c:v>3.5536877963296618E-2</c:v>
                </c:pt>
                <c:pt idx="27">
                  <c:v>2.7991825887806611E-2</c:v>
                </c:pt>
                <c:pt idx="28">
                  <c:v>2.2094888782511254E-2</c:v>
                </c:pt>
                <c:pt idx="29">
                  <c:v>1.736077491347399E-2</c:v>
                </c:pt>
                <c:pt idx="30">
                  <c:v>1.3331775497615736E-2</c:v>
                </c:pt>
                <c:pt idx="31">
                  <c:v>9.9171478155023734E-3</c:v>
                </c:pt>
                <c:pt idx="32">
                  <c:v>7.2533426782687652E-3</c:v>
                </c:pt>
                <c:pt idx="33">
                  <c:v>5.4053975207529904E-3</c:v>
                </c:pt>
                <c:pt idx="34">
                  <c:v>4.1789115714684572E-3</c:v>
                </c:pt>
                <c:pt idx="35">
                  <c:v>3.3840421286520104E-3</c:v>
                </c:pt>
                <c:pt idx="36">
                  <c:v>2.8712293602061825E-3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D9-4DBF-8046-89600A348AAD}"/>
            </c:ext>
          </c:extLst>
        </c:ser>
        <c:ser>
          <c:idx val="1"/>
          <c:order val="3"/>
          <c:tx>
            <c:strRef>
              <c:f>D100_CO2!$A$213</c:f>
              <c:strCache>
                <c:ptCount val="1"/>
                <c:pt idx="0">
                  <c:v>Total BEV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D100_CO2!$B$213:$AL$213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12.883618130058588</c:v>
                </c:pt>
                <c:pt idx="11">
                  <c:v>20.981249660756649</c:v>
                </c:pt>
                <c:pt idx="12">
                  <c:v>28.454607589754609</c:v>
                </c:pt>
                <c:pt idx="13">
                  <c:v>35.426041276644732</c:v>
                </c:pt>
                <c:pt idx="14">
                  <c:v>42.063757621665076</c:v>
                </c:pt>
                <c:pt idx="15">
                  <c:v>48.271515182197227</c:v>
                </c:pt>
                <c:pt idx="16">
                  <c:v>54.076717065625473</c:v>
                </c:pt>
                <c:pt idx="17">
                  <c:v>59.501782525333809</c:v>
                </c:pt>
                <c:pt idx="18">
                  <c:v>64.564840472840942</c:v>
                </c:pt>
                <c:pt idx="19">
                  <c:v>69.169813297464827</c:v>
                </c:pt>
                <c:pt idx="20">
                  <c:v>73.333730253849737</c:v>
                </c:pt>
                <c:pt idx="21">
                  <c:v>77.020814705242643</c:v>
                </c:pt>
                <c:pt idx="22">
                  <c:v>80.194306284500001</c:v>
                </c:pt>
                <c:pt idx="23">
                  <c:v>82.877973516729298</c:v>
                </c:pt>
                <c:pt idx="24">
                  <c:v>85.092799630747962</c:v>
                </c:pt>
                <c:pt idx="25">
                  <c:v>86.907120397711509</c:v>
                </c:pt>
                <c:pt idx="26">
                  <c:v>88.338824767751888</c:v>
                </c:pt>
                <c:pt idx="27">
                  <c:v>89.456120765640776</c:v>
                </c:pt>
                <c:pt idx="28">
                  <c:v>90.276038189390079</c:v>
                </c:pt>
                <c:pt idx="29">
                  <c:v>90.859459686053768</c:v>
                </c:pt>
                <c:pt idx="30">
                  <c:v>91.26280588902469</c:v>
                </c:pt>
                <c:pt idx="31">
                  <c:v>91.539520575126843</c:v>
                </c:pt>
                <c:pt idx="32">
                  <c:v>91.699118258029799</c:v>
                </c:pt>
                <c:pt idx="33">
                  <c:v>91.753042570284848</c:v>
                </c:pt>
                <c:pt idx="34">
                  <c:v>91.713528044791303</c:v>
                </c:pt>
                <c:pt idx="35">
                  <c:v>91.622849931234924</c:v>
                </c:pt>
                <c:pt idx="36">
                  <c:v>91.488338681183706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D9-4DBF-8046-89600A348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893120"/>
        <c:axId val="1471883040"/>
      </c:lineChart>
      <c:catAx>
        <c:axId val="1471751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43840"/>
        <c:crosses val="autoZero"/>
        <c:auto val="1"/>
        <c:lblAlgn val="ctr"/>
        <c:lblOffset val="100"/>
        <c:noMultiLvlLbl val="0"/>
      </c:catAx>
      <c:valAx>
        <c:axId val="14717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51520"/>
        <c:crosses val="autoZero"/>
        <c:crossBetween val="between"/>
      </c:valAx>
      <c:valAx>
        <c:axId val="147188304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crossAx val="1471893120"/>
        <c:crosses val="max"/>
        <c:crossBetween val="between"/>
      </c:valAx>
      <c:catAx>
        <c:axId val="1471893120"/>
        <c:scaling>
          <c:orientation val="minMax"/>
        </c:scaling>
        <c:delete val="1"/>
        <c:axPos val="b"/>
        <c:majorTickMark val="out"/>
        <c:minorTickMark val="none"/>
        <c:tickLblPos val="nextTo"/>
        <c:crossAx val="147188304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D100_CO2!$A$276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D100_CO2!$B$276:$AL$276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165.69665868879818</c:v>
                </c:pt>
                <c:pt idx="11">
                  <c:v>147.76399757142019</c:v>
                </c:pt>
                <c:pt idx="12">
                  <c:v>131.37836723743783</c:v>
                </c:pt>
                <c:pt idx="13">
                  <c:v>116.29259883009296</c:v>
                </c:pt>
                <c:pt idx="14">
                  <c:v>102.23637250760561</c:v>
                </c:pt>
                <c:pt idx="15">
                  <c:v>89.254172096770915</c:v>
                </c:pt>
                <c:pt idx="16">
                  <c:v>77.292850368444959</c:v>
                </c:pt>
                <c:pt idx="17">
                  <c:v>66.325855473752782</c:v>
                </c:pt>
                <c:pt idx="18">
                  <c:v>56.252445554680811</c:v>
                </c:pt>
                <c:pt idx="19">
                  <c:v>47.220152357971799</c:v>
                </c:pt>
                <c:pt idx="20">
                  <c:v>39.225536607060739</c:v>
                </c:pt>
                <c:pt idx="21">
                  <c:v>32.244604785334907</c:v>
                </c:pt>
                <c:pt idx="22">
                  <c:v>26.215901868589317</c:v>
                </c:pt>
                <c:pt idx="23">
                  <c:v>21.073796319412182</c:v>
                </c:pt>
                <c:pt idx="24">
                  <c:v>16.883192052489758</c:v>
                </c:pt>
                <c:pt idx="25">
                  <c:v>13.44525554580213</c:v>
                </c:pt>
                <c:pt idx="26">
                  <c:v>10.61788839531644</c:v>
                </c:pt>
                <c:pt idx="27">
                  <c:v>8.2875152013079649</c:v>
                </c:pt>
                <c:pt idx="28">
                  <c:v>6.467808637331717</c:v>
                </c:pt>
                <c:pt idx="29">
                  <c:v>5.0533577547649866</c:v>
                </c:pt>
                <c:pt idx="30">
                  <c:v>3.9772950256466935</c:v>
                </c:pt>
                <c:pt idx="31">
                  <c:v>3.1510340347473735</c:v>
                </c:pt>
                <c:pt idx="32">
                  <c:v>2.5214575784516864</c:v>
                </c:pt>
                <c:pt idx="33">
                  <c:v>2.0132434588388337</c:v>
                </c:pt>
                <c:pt idx="34">
                  <c:v>1.6718038343327826</c:v>
                </c:pt>
                <c:pt idx="35">
                  <c:v>1.385720902729165</c:v>
                </c:pt>
                <c:pt idx="36">
                  <c:v>1.1613437804458238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04-4D80-BFFF-D9EBE3E66F47}"/>
            </c:ext>
          </c:extLst>
        </c:ser>
        <c:ser>
          <c:idx val="1"/>
          <c:order val="1"/>
          <c:tx>
            <c:strRef>
              <c:f>D100_CO2!$A$277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D100_CO2!$B$277:$AL$277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151.72939467784812</c:v>
                </c:pt>
                <c:pt idx="11">
                  <c:v>135.82586955451831</c:v>
                </c:pt>
                <c:pt idx="12">
                  <c:v>120.98163668969659</c:v>
                </c:pt>
                <c:pt idx="13">
                  <c:v>107.10907378211041</c:v>
                </c:pt>
                <c:pt idx="14">
                  <c:v>93.961551947202267</c:v>
                </c:pt>
                <c:pt idx="15">
                  <c:v>81.690558049912909</c:v>
                </c:pt>
                <c:pt idx="16">
                  <c:v>70.323876794192614</c:v>
                </c:pt>
                <c:pt idx="17">
                  <c:v>59.925322171987716</c:v>
                </c:pt>
                <c:pt idx="18">
                  <c:v>50.455630237989617</c:v>
                </c:pt>
                <c:pt idx="19">
                  <c:v>42.01959478764671</c:v>
                </c:pt>
                <c:pt idx="20">
                  <c:v>34.577501201064557</c:v>
                </c:pt>
                <c:pt idx="21">
                  <c:v>28.127536981090767</c:v>
                </c:pt>
                <c:pt idx="22">
                  <c:v>22.604135733790461</c:v>
                </c:pt>
                <c:pt idx="23">
                  <c:v>17.959759000317156</c:v>
                </c:pt>
                <c:pt idx="24">
                  <c:v>14.125918886411684</c:v>
                </c:pt>
                <c:pt idx="25">
                  <c:v>10.996156106150753</c:v>
                </c:pt>
                <c:pt idx="26">
                  <c:v>8.5044030881151098</c:v>
                </c:pt>
                <c:pt idx="27">
                  <c:v>6.5122825227609642</c:v>
                </c:pt>
                <c:pt idx="28">
                  <c:v>4.9484648596547736</c:v>
                </c:pt>
                <c:pt idx="29">
                  <c:v>3.7433891413577611</c:v>
                </c:pt>
                <c:pt idx="30">
                  <c:v>2.8339692510802079</c:v>
                </c:pt>
                <c:pt idx="31">
                  <c:v>2.1393127121355602</c:v>
                </c:pt>
                <c:pt idx="32">
                  <c:v>1.6178354248214246</c:v>
                </c:pt>
                <c:pt idx="33">
                  <c:v>1.2360107636286846</c:v>
                </c:pt>
                <c:pt idx="34">
                  <c:v>0.97336245315392589</c:v>
                </c:pt>
                <c:pt idx="35">
                  <c:v>0.76978064763843213</c:v>
                </c:pt>
                <c:pt idx="36">
                  <c:v>0.61510376700022473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04-4D80-BFFF-D9EBE3E66F47}"/>
            </c:ext>
          </c:extLst>
        </c:ser>
        <c:ser>
          <c:idx val="2"/>
          <c:order val="2"/>
          <c:tx>
            <c:strRef>
              <c:f>D100_CO2!$A$278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D100_CO2!$B$278:$AL$278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12.883618130058588</c:v>
                </c:pt>
                <c:pt idx="11">
                  <c:v>20.981249660756649</c:v>
                </c:pt>
                <c:pt idx="12">
                  <c:v>28.454607589754609</c:v>
                </c:pt>
                <c:pt idx="13">
                  <c:v>35.426041276644732</c:v>
                </c:pt>
                <c:pt idx="14">
                  <c:v>42.063757621665076</c:v>
                </c:pt>
                <c:pt idx="15">
                  <c:v>48.271515182197227</c:v>
                </c:pt>
                <c:pt idx="16">
                  <c:v>54.076717065625473</c:v>
                </c:pt>
                <c:pt idx="17">
                  <c:v>59.501782525333809</c:v>
                </c:pt>
                <c:pt idx="18">
                  <c:v>64.564840472840942</c:v>
                </c:pt>
                <c:pt idx="19">
                  <c:v>69.169813297464827</c:v>
                </c:pt>
                <c:pt idx="20">
                  <c:v>73.333730253849737</c:v>
                </c:pt>
                <c:pt idx="21">
                  <c:v>77.020814705242643</c:v>
                </c:pt>
                <c:pt idx="22">
                  <c:v>80.194306284500001</c:v>
                </c:pt>
                <c:pt idx="23">
                  <c:v>82.877973516729298</c:v>
                </c:pt>
                <c:pt idx="24">
                  <c:v>85.092799630747962</c:v>
                </c:pt>
                <c:pt idx="25">
                  <c:v>86.907120397711509</c:v>
                </c:pt>
                <c:pt idx="26">
                  <c:v>88.338824767751888</c:v>
                </c:pt>
                <c:pt idx="27">
                  <c:v>89.456120765640776</c:v>
                </c:pt>
                <c:pt idx="28">
                  <c:v>90.276038189390079</c:v>
                </c:pt>
                <c:pt idx="29">
                  <c:v>90.859459686053768</c:v>
                </c:pt>
                <c:pt idx="30">
                  <c:v>91.26280588902469</c:v>
                </c:pt>
                <c:pt idx="31">
                  <c:v>91.539520575126843</c:v>
                </c:pt>
                <c:pt idx="32">
                  <c:v>91.699118258029799</c:v>
                </c:pt>
                <c:pt idx="33">
                  <c:v>91.753042570284848</c:v>
                </c:pt>
                <c:pt idx="34">
                  <c:v>91.713528044791303</c:v>
                </c:pt>
                <c:pt idx="35">
                  <c:v>91.622849931234924</c:v>
                </c:pt>
                <c:pt idx="36">
                  <c:v>91.488338681183706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04-4D80-BFFF-D9EBE3E66F47}"/>
            </c:ext>
          </c:extLst>
        </c:ser>
        <c:ser>
          <c:idx val="3"/>
          <c:order val="3"/>
          <c:tx>
            <c:strRef>
              <c:f>D100_CO2!$A$279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D100_CO2!$B$279:$AL$279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6.9536248373883165</c:v>
                </c:pt>
                <c:pt idx="11">
                  <c:v>6.5362622781916091</c:v>
                </c:pt>
                <c:pt idx="12">
                  <c:v>6.1701478972501693</c:v>
                </c:pt>
                <c:pt idx="13">
                  <c:v>5.8393160389216829</c:v>
                </c:pt>
                <c:pt idx="14">
                  <c:v>5.4782955401674398</c:v>
                </c:pt>
                <c:pt idx="15">
                  <c:v>5.1172526161905143</c:v>
                </c:pt>
                <c:pt idx="16">
                  <c:v>4.7467132876040994</c:v>
                </c:pt>
                <c:pt idx="17">
                  <c:v>4.3585860757845794</c:v>
                </c:pt>
                <c:pt idx="18">
                  <c:v>3.9342950449000016</c:v>
                </c:pt>
                <c:pt idx="19">
                  <c:v>3.5088885727669097</c:v>
                </c:pt>
                <c:pt idx="20">
                  <c:v>3.0740071899702288</c:v>
                </c:pt>
                <c:pt idx="21">
                  <c:v>2.6521158877242224</c:v>
                </c:pt>
                <c:pt idx="22">
                  <c:v>2.2404985959834334</c:v>
                </c:pt>
                <c:pt idx="23">
                  <c:v>1.8640361201026416</c:v>
                </c:pt>
                <c:pt idx="24">
                  <c:v>1.5341908214757773</c:v>
                </c:pt>
                <c:pt idx="25">
                  <c:v>1.2393079640969766</c:v>
                </c:pt>
                <c:pt idx="26">
                  <c:v>0.99200460279018898</c:v>
                </c:pt>
                <c:pt idx="27">
                  <c:v>0.78093117043588611</c:v>
                </c:pt>
                <c:pt idx="28">
                  <c:v>0.61479253609024576</c:v>
                </c:pt>
                <c:pt idx="29">
                  <c:v>0.48405530401945107</c:v>
                </c:pt>
                <c:pt idx="30">
                  <c:v>0.37913295596901497</c:v>
                </c:pt>
                <c:pt idx="31">
                  <c:v>0.28799393935228351</c:v>
                </c:pt>
                <c:pt idx="32">
                  <c:v>0.21309392557249462</c:v>
                </c:pt>
                <c:pt idx="33">
                  <c:v>0.15609438562389835</c:v>
                </c:pt>
                <c:pt idx="34">
                  <c:v>0.12041241825239089</c:v>
                </c:pt>
                <c:pt idx="35">
                  <c:v>9.4097473451523791E-2</c:v>
                </c:pt>
                <c:pt idx="36">
                  <c:v>7.9830888469283059E-2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04-4D80-BFFF-D9EBE3E66F47}"/>
            </c:ext>
          </c:extLst>
        </c:ser>
        <c:ser>
          <c:idx val="4"/>
          <c:order val="4"/>
          <c:tx>
            <c:strRef>
              <c:f>D100_CO2!$A$280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D100_CO2!$B$280:$AL$280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8.8655209457112836</c:v>
                </c:pt>
                <c:pt idx="11">
                  <c:v>8.3611726753569027</c:v>
                </c:pt>
                <c:pt idx="12">
                  <c:v>7.904794086732597</c:v>
                </c:pt>
                <c:pt idx="13">
                  <c:v>7.4460150188890077</c:v>
                </c:pt>
                <c:pt idx="14">
                  <c:v>6.9771109093170516</c:v>
                </c:pt>
                <c:pt idx="15">
                  <c:v>6.50240186288244</c:v>
                </c:pt>
                <c:pt idx="16">
                  <c:v>6.0038382435232656</c:v>
                </c:pt>
                <c:pt idx="17">
                  <c:v>5.4684605934502342</c:v>
                </c:pt>
                <c:pt idx="18">
                  <c:v>4.9106033510783238</c:v>
                </c:pt>
                <c:pt idx="19">
                  <c:v>4.3445607897029248</c:v>
                </c:pt>
                <c:pt idx="20">
                  <c:v>3.7774966168702524</c:v>
                </c:pt>
                <c:pt idx="21">
                  <c:v>3.2245953464333468</c:v>
                </c:pt>
                <c:pt idx="22">
                  <c:v>2.7049879051443031</c:v>
                </c:pt>
                <c:pt idx="23">
                  <c:v>2.2390608813786468</c:v>
                </c:pt>
                <c:pt idx="24">
                  <c:v>1.8261682400258261</c:v>
                </c:pt>
                <c:pt idx="25">
                  <c:v>1.4669290424800421</c:v>
                </c:pt>
                <c:pt idx="26">
                  <c:v>1.1629693194144284</c:v>
                </c:pt>
                <c:pt idx="27">
                  <c:v>0.9163164760521969</c:v>
                </c:pt>
                <c:pt idx="28">
                  <c:v>0.72380341658168379</c:v>
                </c:pt>
                <c:pt idx="29">
                  <c:v>0.56983460992399371</c:v>
                </c:pt>
                <c:pt idx="30">
                  <c:v>0.43868323485080785</c:v>
                </c:pt>
                <c:pt idx="31">
                  <c:v>0.32728043523633638</c:v>
                </c:pt>
                <c:pt idx="32">
                  <c:v>0.24033361369223891</c:v>
                </c:pt>
                <c:pt idx="33">
                  <c:v>0.18019096228866879</c:v>
                </c:pt>
                <c:pt idx="34">
                  <c:v>0.13996548520687241</c:v>
                </c:pt>
                <c:pt idx="35">
                  <c:v>0.11359993955868247</c:v>
                </c:pt>
                <c:pt idx="36">
                  <c:v>9.6230526828780347E-2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04-4D80-BFFF-D9EBE3E66F47}"/>
            </c:ext>
          </c:extLst>
        </c:ser>
        <c:ser>
          <c:idx val="5"/>
          <c:order val="5"/>
          <c:tx>
            <c:strRef>
              <c:f>D100_CO2!$A$281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D100_CO2!$B$281:$AL$281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5.6412183130363385</c:v>
                </c:pt>
                <c:pt idx="11">
                  <c:v>5.2366657932665737</c:v>
                </c:pt>
                <c:pt idx="12">
                  <c:v>4.8931753646219125</c:v>
                </c:pt>
                <c:pt idx="13">
                  <c:v>4.5941766688871972</c:v>
                </c:pt>
                <c:pt idx="14">
                  <c:v>4.2811512561229232</c:v>
                </c:pt>
                <c:pt idx="15">
                  <c:v>3.9791573702822061</c:v>
                </c:pt>
                <c:pt idx="16">
                  <c:v>3.6767872044476895</c:v>
                </c:pt>
                <c:pt idx="17">
                  <c:v>3.366419609479236</c:v>
                </c:pt>
                <c:pt idx="18">
                  <c:v>3.0307093354369763</c:v>
                </c:pt>
                <c:pt idx="19">
                  <c:v>2.6957989146369226</c:v>
                </c:pt>
                <c:pt idx="20">
                  <c:v>2.3559058213860626</c:v>
                </c:pt>
                <c:pt idx="21">
                  <c:v>2.0271137210609265</c:v>
                </c:pt>
                <c:pt idx="22">
                  <c:v>1.7085235379096215</c:v>
                </c:pt>
                <c:pt idx="23">
                  <c:v>1.4166594989420651</c:v>
                </c:pt>
                <c:pt idx="24">
                  <c:v>1.1604289020442207</c:v>
                </c:pt>
                <c:pt idx="25">
                  <c:v>0.93194491916750655</c:v>
                </c:pt>
                <c:pt idx="26">
                  <c:v>0.74158061859080138</c:v>
                </c:pt>
                <c:pt idx="27">
                  <c:v>0.58010802157633312</c:v>
                </c:pt>
                <c:pt idx="28">
                  <c:v>0.45286185296592185</c:v>
                </c:pt>
                <c:pt idx="29">
                  <c:v>0.35171038210571537</c:v>
                </c:pt>
                <c:pt idx="30">
                  <c:v>0.27025261646051513</c:v>
                </c:pt>
                <c:pt idx="31">
                  <c:v>0.19947783721346077</c:v>
                </c:pt>
                <c:pt idx="32">
                  <c:v>0.14177110783389532</c:v>
                </c:pt>
                <c:pt idx="33">
                  <c:v>9.8190105789820278E-2</c:v>
                </c:pt>
                <c:pt idx="34">
                  <c:v>7.164451145105713E-2</c:v>
                </c:pt>
                <c:pt idx="35">
                  <c:v>5.3410871749184907E-2</c:v>
                </c:pt>
                <c:pt idx="36">
                  <c:v>4.357663009191988E-2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04-4D80-BFFF-D9EBE3E66F47}"/>
            </c:ext>
          </c:extLst>
        </c:ser>
        <c:ser>
          <c:idx val="6"/>
          <c:order val="6"/>
          <c:tx>
            <c:strRef>
              <c:f>D100_CO2!$A$282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D100_CO2!$B$282:$AL$282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1.0460716348034313</c:v>
                </c:pt>
                <c:pt idx="11">
                  <c:v>0.97573146555023904</c:v>
                </c:pt>
                <c:pt idx="12">
                  <c:v>0.91270986432747858</c:v>
                </c:pt>
                <c:pt idx="13">
                  <c:v>0.85510628581518211</c:v>
                </c:pt>
                <c:pt idx="14">
                  <c:v>0.79798451419708649</c:v>
                </c:pt>
                <c:pt idx="15">
                  <c:v>0.74060797747128215</c:v>
                </c:pt>
                <c:pt idx="16">
                  <c:v>0.68148404376617688</c:v>
                </c:pt>
                <c:pt idx="17">
                  <c:v>0.62007291010277743</c:v>
                </c:pt>
                <c:pt idx="18">
                  <c:v>0.5558905753103266</c:v>
                </c:pt>
                <c:pt idx="19">
                  <c:v>0.49066207425352032</c:v>
                </c:pt>
                <c:pt idx="20">
                  <c:v>0.42503264765145665</c:v>
                </c:pt>
                <c:pt idx="21">
                  <c:v>0.36234459467924418</c:v>
                </c:pt>
                <c:pt idx="22">
                  <c:v>0.30343039267359867</c:v>
                </c:pt>
                <c:pt idx="23">
                  <c:v>0.25021378107164616</c:v>
                </c:pt>
                <c:pt idx="24">
                  <c:v>0.20293567882508518</c:v>
                </c:pt>
                <c:pt idx="25">
                  <c:v>0.16152818909269953</c:v>
                </c:pt>
                <c:pt idx="26">
                  <c:v>0.12750135700749629</c:v>
                </c:pt>
                <c:pt idx="27">
                  <c:v>0.10015003935701761</c:v>
                </c:pt>
                <c:pt idx="28">
                  <c:v>7.8498312637873477E-2</c:v>
                </c:pt>
                <c:pt idx="29">
                  <c:v>6.0517515777744141E-2</c:v>
                </c:pt>
                <c:pt idx="30">
                  <c:v>4.5306736671951113E-2</c:v>
                </c:pt>
                <c:pt idx="31">
                  <c:v>3.2726802408611921E-2</c:v>
                </c:pt>
                <c:pt idx="32">
                  <c:v>2.2995267951515495E-2</c:v>
                </c:pt>
                <c:pt idx="33">
                  <c:v>1.6088158214286486E-2</c:v>
                </c:pt>
                <c:pt idx="34">
                  <c:v>1.1794358061113669E-2</c:v>
                </c:pt>
                <c:pt idx="35">
                  <c:v>9.2914600599177822E-3</c:v>
                </c:pt>
                <c:pt idx="36">
                  <c:v>8.027840932393393E-3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04-4D80-BFFF-D9EBE3E66F47}"/>
            </c:ext>
          </c:extLst>
        </c:ser>
        <c:ser>
          <c:idx val="7"/>
          <c:order val="7"/>
          <c:tx>
            <c:strRef>
              <c:f>D100_CO2!$A$283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D100_CO2!$B$283:$AL$283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F04-4D80-BFFF-D9EBE3E66F47}"/>
            </c:ext>
          </c:extLst>
        </c:ser>
        <c:ser>
          <c:idx val="8"/>
          <c:order val="8"/>
          <c:tx>
            <c:strRef>
              <c:f>D100_CO2!$A$284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D100_CO2!$B$284:$AL$284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F04-4D80-BFFF-D9EBE3E66F47}"/>
            </c:ext>
          </c:extLst>
        </c:ser>
        <c:ser>
          <c:idx val="9"/>
          <c:order val="9"/>
          <c:tx>
            <c:strRef>
              <c:f>D100_CO2!$A$285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D100_CO2!$B$285:$AL$285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F04-4D80-BFFF-D9EBE3E66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Energy Demand [TWh]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D100_CO2!$A$24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D100_CO2!$H$24:$AL$24</c:f>
              <c:numCache>
                <c:formatCode>_-* #,##0_-;\-* #,##0_-;_-* "-"??_-;_-@_-</c:formatCode>
                <c:ptCount val="31"/>
                <c:pt idx="0">
                  <c:v>31435337</c:v>
                </c:pt>
                <c:pt idx="1">
                  <c:v>29684140</c:v>
                </c:pt>
                <c:pt idx="2">
                  <c:v>27924821</c:v>
                </c:pt>
                <c:pt idx="3">
                  <c:v>26456204</c:v>
                </c:pt>
                <c:pt idx="4">
                  <c:v>24139828</c:v>
                </c:pt>
                <c:pt idx="5">
                  <c:v>21944976</c:v>
                </c:pt>
                <c:pt idx="6">
                  <c:v>19884859</c:v>
                </c:pt>
                <c:pt idx="7">
                  <c:v>17936216</c:v>
                </c:pt>
                <c:pt idx="8">
                  <c:v>16085056</c:v>
                </c:pt>
                <c:pt idx="9">
                  <c:v>14340075</c:v>
                </c:pt>
                <c:pt idx="10">
                  <c:v>12698700</c:v>
                </c:pt>
                <c:pt idx="11">
                  <c:v>11167363</c:v>
                </c:pt>
                <c:pt idx="12">
                  <c:v>9740501</c:v>
                </c:pt>
                <c:pt idx="13">
                  <c:v>8439256</c:v>
                </c:pt>
                <c:pt idx="14">
                  <c:v>7270540</c:v>
                </c:pt>
                <c:pt idx="15">
                  <c:v>6236293</c:v>
                </c:pt>
                <c:pt idx="16">
                  <c:v>5333724</c:v>
                </c:pt>
                <c:pt idx="17">
                  <c:v>4539782</c:v>
                </c:pt>
                <c:pt idx="18">
                  <c:v>3886979</c:v>
                </c:pt>
                <c:pt idx="19">
                  <c:v>3342747</c:v>
                </c:pt>
                <c:pt idx="20">
                  <c:v>2879142</c:v>
                </c:pt>
                <c:pt idx="21">
                  <c:v>2486203</c:v>
                </c:pt>
                <c:pt idx="22">
                  <c:v>2174232</c:v>
                </c:pt>
                <c:pt idx="23">
                  <c:v>1924177</c:v>
                </c:pt>
                <c:pt idx="24">
                  <c:v>1727731</c:v>
                </c:pt>
                <c:pt idx="25">
                  <c:v>1568491</c:v>
                </c:pt>
                <c:pt idx="26">
                  <c:v>1438688</c:v>
                </c:pt>
                <c:pt idx="27">
                  <c:v>1324765</c:v>
                </c:pt>
                <c:pt idx="28">
                  <c:v>1238867</c:v>
                </c:pt>
                <c:pt idx="29">
                  <c:v>1163498</c:v>
                </c:pt>
                <c:pt idx="30">
                  <c:v>1099893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F-4D64-B253-6B7339713644}"/>
            </c:ext>
          </c:extLst>
        </c:ser>
        <c:ser>
          <c:idx val="1"/>
          <c:order val="1"/>
          <c:tx>
            <c:strRef>
              <c:f>D100_CO2!$A$25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D100_CO2!$H$25:$AL$25</c:f>
              <c:numCache>
                <c:formatCode>_-* #,##0_-;\-* #,##0_-;_-* "-"??_-;_-@_-</c:formatCode>
                <c:ptCount val="31"/>
                <c:pt idx="0">
                  <c:v>15060122</c:v>
                </c:pt>
                <c:pt idx="1">
                  <c:v>14538303</c:v>
                </c:pt>
                <c:pt idx="2">
                  <c:v>13952187</c:v>
                </c:pt>
                <c:pt idx="3">
                  <c:v>13409131</c:v>
                </c:pt>
                <c:pt idx="4">
                  <c:v>12368842</c:v>
                </c:pt>
                <c:pt idx="5">
                  <c:v>11329385</c:v>
                </c:pt>
                <c:pt idx="6">
                  <c:v>10315123</c:v>
                </c:pt>
                <c:pt idx="7">
                  <c:v>9330441</c:v>
                </c:pt>
                <c:pt idx="8">
                  <c:v>8365006</c:v>
                </c:pt>
                <c:pt idx="9">
                  <c:v>7436034</c:v>
                </c:pt>
                <c:pt idx="10">
                  <c:v>6550172</c:v>
                </c:pt>
                <c:pt idx="11">
                  <c:v>5720698</c:v>
                </c:pt>
                <c:pt idx="12">
                  <c:v>4948201</c:v>
                </c:pt>
                <c:pt idx="13">
                  <c:v>4246923</c:v>
                </c:pt>
                <c:pt idx="14">
                  <c:v>3613632</c:v>
                </c:pt>
                <c:pt idx="15">
                  <c:v>3052826</c:v>
                </c:pt>
                <c:pt idx="16">
                  <c:v>2562953</c:v>
                </c:pt>
                <c:pt idx="17">
                  <c:v>2141830</c:v>
                </c:pt>
                <c:pt idx="18">
                  <c:v>1785507</c:v>
                </c:pt>
                <c:pt idx="19">
                  <c:v>1485659</c:v>
                </c:pt>
                <c:pt idx="20">
                  <c:v>1240421</c:v>
                </c:pt>
                <c:pt idx="21">
                  <c:v>1038514</c:v>
                </c:pt>
                <c:pt idx="22">
                  <c:v>871187</c:v>
                </c:pt>
                <c:pt idx="23">
                  <c:v>733041</c:v>
                </c:pt>
                <c:pt idx="24">
                  <c:v>622034</c:v>
                </c:pt>
                <c:pt idx="25">
                  <c:v>531136</c:v>
                </c:pt>
                <c:pt idx="26">
                  <c:v>456130</c:v>
                </c:pt>
                <c:pt idx="27">
                  <c:v>392973</c:v>
                </c:pt>
                <c:pt idx="28">
                  <c:v>344504</c:v>
                </c:pt>
                <c:pt idx="29">
                  <c:v>304240</c:v>
                </c:pt>
                <c:pt idx="30">
                  <c:v>269667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AF-4D64-B253-6B7339713644}"/>
            </c:ext>
          </c:extLst>
        </c:ser>
        <c:ser>
          <c:idx val="2"/>
          <c:order val="2"/>
          <c:tx>
            <c:strRef>
              <c:f>D100_CO2!$A$26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D100_CO2!$H$26:$AL$26</c:f>
              <c:numCache>
                <c:formatCode>_-* #,##0_-;\-* #,##0_-;_-* "-"??_-;_-@_-</c:formatCode>
                <c:ptCount val="31"/>
                <c:pt idx="0">
                  <c:v>309081</c:v>
                </c:pt>
                <c:pt idx="1">
                  <c:v>643149</c:v>
                </c:pt>
                <c:pt idx="2">
                  <c:v>1079489</c:v>
                </c:pt>
                <c:pt idx="3">
                  <c:v>1576641</c:v>
                </c:pt>
                <c:pt idx="4">
                  <c:v>4645340</c:v>
                </c:pt>
                <c:pt idx="5">
                  <c:v>7674594</c:v>
                </c:pt>
                <c:pt idx="6">
                  <c:v>10586499</c:v>
                </c:pt>
                <c:pt idx="7">
                  <c:v>13405936</c:v>
                </c:pt>
                <c:pt idx="8">
                  <c:v>16182588</c:v>
                </c:pt>
                <c:pt idx="9">
                  <c:v>18862006</c:v>
                </c:pt>
                <c:pt idx="10">
                  <c:v>21440809</c:v>
                </c:pt>
                <c:pt idx="11">
                  <c:v>23915413</c:v>
                </c:pt>
                <c:pt idx="12">
                  <c:v>26282701</c:v>
                </c:pt>
                <c:pt idx="13">
                  <c:v>28488689</c:v>
                </c:pt>
                <c:pt idx="14">
                  <c:v>30531499</c:v>
                </c:pt>
                <c:pt idx="15">
                  <c:v>32385657</c:v>
                </c:pt>
                <c:pt idx="16">
                  <c:v>34052333</c:v>
                </c:pt>
                <c:pt idx="17">
                  <c:v>35508338</c:v>
                </c:pt>
                <c:pt idx="18">
                  <c:v>36756423</c:v>
                </c:pt>
                <c:pt idx="19">
                  <c:v>37825236</c:v>
                </c:pt>
                <c:pt idx="20">
                  <c:v>38718677</c:v>
                </c:pt>
                <c:pt idx="21">
                  <c:v>39466587</c:v>
                </c:pt>
                <c:pt idx="22">
                  <c:v>40072433</c:v>
                </c:pt>
                <c:pt idx="23">
                  <c:v>40564022</c:v>
                </c:pt>
                <c:pt idx="24">
                  <c:v>40968248</c:v>
                </c:pt>
                <c:pt idx="25">
                  <c:v>41312294</c:v>
                </c:pt>
                <c:pt idx="26">
                  <c:v>41597970</c:v>
                </c:pt>
                <c:pt idx="27">
                  <c:v>41827587</c:v>
                </c:pt>
                <c:pt idx="28">
                  <c:v>42002228</c:v>
                </c:pt>
                <c:pt idx="29">
                  <c:v>42148555</c:v>
                </c:pt>
                <c:pt idx="30">
                  <c:v>42267583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AF-4D64-B253-6B7339713644}"/>
            </c:ext>
          </c:extLst>
        </c:ser>
        <c:ser>
          <c:idx val="3"/>
          <c:order val="3"/>
          <c:tx>
            <c:strRef>
              <c:f>D100_CO2!$A$27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D100_CO2!$H$27:$AL$27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785391</c:v>
                </c:pt>
                <c:pt idx="2">
                  <c:v>1042458</c:v>
                </c:pt>
                <c:pt idx="3">
                  <c:v>1467101</c:v>
                </c:pt>
                <c:pt idx="4">
                  <c:v>1426391</c:v>
                </c:pt>
                <c:pt idx="5">
                  <c:v>1375314</c:v>
                </c:pt>
                <c:pt idx="6">
                  <c:v>1328318</c:v>
                </c:pt>
                <c:pt idx="7">
                  <c:v>1283317</c:v>
                </c:pt>
                <c:pt idx="8">
                  <c:v>1226948</c:v>
                </c:pt>
                <c:pt idx="9">
                  <c:v>1166153</c:v>
                </c:pt>
                <c:pt idx="10">
                  <c:v>1099356</c:v>
                </c:pt>
                <c:pt idx="11">
                  <c:v>1025135</c:v>
                </c:pt>
                <c:pt idx="12">
                  <c:v>939368</c:v>
                </c:pt>
                <c:pt idx="13">
                  <c:v>850509</c:v>
                </c:pt>
                <c:pt idx="14">
                  <c:v>756787</c:v>
                </c:pt>
                <c:pt idx="15">
                  <c:v>663772</c:v>
                </c:pt>
                <c:pt idx="16">
                  <c:v>570943</c:v>
                </c:pt>
                <c:pt idx="17">
                  <c:v>484656</c:v>
                </c:pt>
                <c:pt idx="18">
                  <c:v>408098</c:v>
                </c:pt>
                <c:pt idx="19">
                  <c:v>338529</c:v>
                </c:pt>
                <c:pt idx="20">
                  <c:v>279497</c:v>
                </c:pt>
                <c:pt idx="21">
                  <c:v>228245</c:v>
                </c:pt>
                <c:pt idx="22">
                  <c:v>187559</c:v>
                </c:pt>
                <c:pt idx="23">
                  <c:v>155247</c:v>
                </c:pt>
                <c:pt idx="24">
                  <c:v>128814</c:v>
                </c:pt>
                <c:pt idx="25">
                  <c:v>104897</c:v>
                </c:pt>
                <c:pt idx="26">
                  <c:v>84427</c:v>
                </c:pt>
                <c:pt idx="27">
                  <c:v>68341</c:v>
                </c:pt>
                <c:pt idx="28">
                  <c:v>58125</c:v>
                </c:pt>
                <c:pt idx="29">
                  <c:v>49668</c:v>
                </c:pt>
                <c:pt idx="30">
                  <c:v>44930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AF-4D64-B253-6B7339713644}"/>
            </c:ext>
          </c:extLst>
        </c:ser>
        <c:ser>
          <c:idx val="4"/>
          <c:order val="4"/>
          <c:tx>
            <c:strRef>
              <c:f>D100_CO2!$A$28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D100_CO2!$H$28:$AL$28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816923</c:v>
                </c:pt>
                <c:pt idx="2">
                  <c:v>1125880</c:v>
                </c:pt>
                <c:pt idx="3">
                  <c:v>1255177</c:v>
                </c:pt>
                <c:pt idx="4">
                  <c:v>1214369</c:v>
                </c:pt>
                <c:pt idx="5">
                  <c:v>1173153</c:v>
                </c:pt>
                <c:pt idx="6">
                  <c:v>1133495</c:v>
                </c:pt>
                <c:pt idx="7">
                  <c:v>1088918</c:v>
                </c:pt>
                <c:pt idx="8">
                  <c:v>1038844</c:v>
                </c:pt>
                <c:pt idx="9">
                  <c:v>984344</c:v>
                </c:pt>
                <c:pt idx="10">
                  <c:v>923211</c:v>
                </c:pt>
                <c:pt idx="11">
                  <c:v>853609</c:v>
                </c:pt>
                <c:pt idx="12">
                  <c:v>778019</c:v>
                </c:pt>
                <c:pt idx="13">
                  <c:v>698813</c:v>
                </c:pt>
                <c:pt idx="14">
                  <c:v>617366</c:v>
                </c:pt>
                <c:pt idx="15">
                  <c:v>536102</c:v>
                </c:pt>
                <c:pt idx="16">
                  <c:v>458277</c:v>
                </c:pt>
                <c:pt idx="17">
                  <c:v>387515</c:v>
                </c:pt>
                <c:pt idx="18">
                  <c:v>323862</c:v>
                </c:pt>
                <c:pt idx="19">
                  <c:v>267719</c:v>
                </c:pt>
                <c:pt idx="20">
                  <c:v>219494</c:v>
                </c:pt>
                <c:pt idx="21">
                  <c:v>179886</c:v>
                </c:pt>
                <c:pt idx="22">
                  <c:v>148746</c:v>
                </c:pt>
                <c:pt idx="23">
                  <c:v>123566</c:v>
                </c:pt>
                <c:pt idx="24">
                  <c:v>101329</c:v>
                </c:pt>
                <c:pt idx="25">
                  <c:v>81609</c:v>
                </c:pt>
                <c:pt idx="26">
                  <c:v>65651</c:v>
                </c:pt>
                <c:pt idx="27">
                  <c:v>54599</c:v>
                </c:pt>
                <c:pt idx="28">
                  <c:v>46796</c:v>
                </c:pt>
                <c:pt idx="29">
                  <c:v>40960</c:v>
                </c:pt>
                <c:pt idx="30">
                  <c:v>35700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AF-4D64-B253-6B7339713644}"/>
            </c:ext>
          </c:extLst>
        </c:ser>
        <c:ser>
          <c:idx val="5"/>
          <c:order val="5"/>
          <c:tx>
            <c:strRef>
              <c:f>D100_CO2!$A$29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D100_CO2!$H$29:$AL$29</c:f>
              <c:numCache>
                <c:formatCode>_-* #,##0_-;\-* #,##0_-;_-* "-"??_-;_-@_-</c:formatCode>
                <c:ptCount val="31"/>
                <c:pt idx="0">
                  <c:v>180372</c:v>
                </c:pt>
                <c:pt idx="1">
                  <c:v>308372</c:v>
                </c:pt>
                <c:pt idx="2">
                  <c:v>439263</c:v>
                </c:pt>
                <c:pt idx="3">
                  <c:v>636356</c:v>
                </c:pt>
                <c:pt idx="4">
                  <c:v>621100</c:v>
                </c:pt>
                <c:pt idx="5">
                  <c:v>601580</c:v>
                </c:pt>
                <c:pt idx="6">
                  <c:v>584205</c:v>
                </c:pt>
                <c:pt idx="7">
                  <c:v>567939</c:v>
                </c:pt>
                <c:pt idx="8">
                  <c:v>546283</c:v>
                </c:pt>
                <c:pt idx="9">
                  <c:v>522503</c:v>
                </c:pt>
                <c:pt idx="10">
                  <c:v>495530</c:v>
                </c:pt>
                <c:pt idx="11">
                  <c:v>464685</c:v>
                </c:pt>
                <c:pt idx="12">
                  <c:v>427833</c:v>
                </c:pt>
                <c:pt idx="13">
                  <c:v>388786</c:v>
                </c:pt>
                <c:pt idx="14">
                  <c:v>346999</c:v>
                </c:pt>
                <c:pt idx="15">
                  <c:v>305027</c:v>
                </c:pt>
                <c:pt idx="16">
                  <c:v>262949</c:v>
                </c:pt>
                <c:pt idx="17">
                  <c:v>223428</c:v>
                </c:pt>
                <c:pt idx="18">
                  <c:v>188064</c:v>
                </c:pt>
                <c:pt idx="19">
                  <c:v>155843</c:v>
                </c:pt>
                <c:pt idx="20">
                  <c:v>128658</c:v>
                </c:pt>
                <c:pt idx="21">
                  <c:v>105202</c:v>
                </c:pt>
                <c:pt idx="22">
                  <c:v>86581</c:v>
                </c:pt>
                <c:pt idx="23">
                  <c:v>71534</c:v>
                </c:pt>
                <c:pt idx="24">
                  <c:v>59186</c:v>
                </c:pt>
                <c:pt idx="25">
                  <c:v>47987</c:v>
                </c:pt>
                <c:pt idx="26">
                  <c:v>38547</c:v>
                </c:pt>
                <c:pt idx="27">
                  <c:v>31030</c:v>
                </c:pt>
                <c:pt idx="28">
                  <c:v>26546</c:v>
                </c:pt>
                <c:pt idx="29">
                  <c:v>22998</c:v>
                </c:pt>
                <c:pt idx="30">
                  <c:v>20870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AF-4D64-B253-6B7339713644}"/>
            </c:ext>
          </c:extLst>
        </c:ser>
        <c:ser>
          <c:idx val="6"/>
          <c:order val="6"/>
          <c:tx>
            <c:strRef>
              <c:f>D100_CO2!$A$30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D100_CO2!$H$30:$AL$30</c:f>
              <c:numCache>
                <c:formatCode>_-* #,##0_-;\-* #,##0_-;_-* "-"??_-;_-@_-</c:formatCode>
                <c:ptCount val="31"/>
                <c:pt idx="0">
                  <c:v>29846</c:v>
                </c:pt>
                <c:pt idx="1">
                  <c:v>51485</c:v>
                </c:pt>
                <c:pt idx="2">
                  <c:v>66217</c:v>
                </c:pt>
                <c:pt idx="3">
                  <c:v>77259</c:v>
                </c:pt>
                <c:pt idx="4">
                  <c:v>75341</c:v>
                </c:pt>
                <c:pt idx="5">
                  <c:v>73201</c:v>
                </c:pt>
                <c:pt idx="6">
                  <c:v>71056</c:v>
                </c:pt>
                <c:pt idx="7">
                  <c:v>68835</c:v>
                </c:pt>
                <c:pt idx="8">
                  <c:v>66214</c:v>
                </c:pt>
                <c:pt idx="9">
                  <c:v>63157</c:v>
                </c:pt>
                <c:pt idx="10">
                  <c:v>59586</c:v>
                </c:pt>
                <c:pt idx="11">
                  <c:v>55480</c:v>
                </c:pt>
                <c:pt idx="12">
                  <c:v>50833</c:v>
                </c:pt>
                <c:pt idx="13">
                  <c:v>45820</c:v>
                </c:pt>
                <c:pt idx="14">
                  <c:v>40535</c:v>
                </c:pt>
                <c:pt idx="15">
                  <c:v>35314</c:v>
                </c:pt>
                <c:pt idx="16">
                  <c:v>30265</c:v>
                </c:pt>
                <c:pt idx="17">
                  <c:v>25604</c:v>
                </c:pt>
                <c:pt idx="18">
                  <c:v>21371</c:v>
                </c:pt>
                <c:pt idx="19">
                  <c:v>17589</c:v>
                </c:pt>
                <c:pt idx="20">
                  <c:v>14445</c:v>
                </c:pt>
                <c:pt idx="21">
                  <c:v>11903</c:v>
                </c:pt>
                <c:pt idx="22">
                  <c:v>9877</c:v>
                </c:pt>
                <c:pt idx="23">
                  <c:v>8147</c:v>
                </c:pt>
                <c:pt idx="24">
                  <c:v>6617</c:v>
                </c:pt>
                <c:pt idx="25">
                  <c:v>5302</c:v>
                </c:pt>
                <c:pt idx="26">
                  <c:v>4280</c:v>
                </c:pt>
                <c:pt idx="27">
                  <c:v>3566</c:v>
                </c:pt>
                <c:pt idx="28">
                  <c:v>3053</c:v>
                </c:pt>
                <c:pt idx="29">
                  <c:v>2696</c:v>
                </c:pt>
                <c:pt idx="30">
                  <c:v>2462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AF-4D64-B253-6B7339713644}"/>
            </c:ext>
          </c:extLst>
        </c:ser>
        <c:ser>
          <c:idx val="7"/>
          <c:order val="7"/>
          <c:tx>
            <c:strRef>
              <c:f>D100_CO2!$A$31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D100_CO2!$H$31:$AL$31</c:f>
              <c:numCache>
                <c:formatCode>_-* #,##0_-;\-* #,##0_-;_-* "-"??_-;_-@_-</c:formatCode>
                <c:ptCount val="31"/>
                <c:pt idx="0">
                  <c:v>28727</c:v>
                </c:pt>
                <c:pt idx="1">
                  <c:v>26768</c:v>
                </c:pt>
                <c:pt idx="2">
                  <c:v>24933</c:v>
                </c:pt>
                <c:pt idx="3">
                  <c:v>24291</c:v>
                </c:pt>
                <c:pt idx="4">
                  <c:v>22366</c:v>
                </c:pt>
                <c:pt idx="5">
                  <c:v>20469</c:v>
                </c:pt>
                <c:pt idx="6">
                  <c:v>18653</c:v>
                </c:pt>
                <c:pt idx="7">
                  <c:v>16784</c:v>
                </c:pt>
                <c:pt idx="8">
                  <c:v>14974</c:v>
                </c:pt>
                <c:pt idx="9">
                  <c:v>13230</c:v>
                </c:pt>
                <c:pt idx="10">
                  <c:v>11611</c:v>
                </c:pt>
                <c:pt idx="11">
                  <c:v>10055</c:v>
                </c:pt>
                <c:pt idx="12">
                  <c:v>8599</c:v>
                </c:pt>
                <c:pt idx="13">
                  <c:v>7330</c:v>
                </c:pt>
                <c:pt idx="14">
                  <c:v>6172</c:v>
                </c:pt>
                <c:pt idx="15">
                  <c:v>5203</c:v>
                </c:pt>
                <c:pt idx="16">
                  <c:v>4313</c:v>
                </c:pt>
                <c:pt idx="17">
                  <c:v>3551</c:v>
                </c:pt>
                <c:pt idx="18">
                  <c:v>2958</c:v>
                </c:pt>
                <c:pt idx="19">
                  <c:v>2497</c:v>
                </c:pt>
                <c:pt idx="20">
                  <c:v>2069</c:v>
                </c:pt>
                <c:pt idx="21">
                  <c:v>1689</c:v>
                </c:pt>
                <c:pt idx="22">
                  <c:v>1361</c:v>
                </c:pt>
                <c:pt idx="23">
                  <c:v>1143</c:v>
                </c:pt>
                <c:pt idx="24">
                  <c:v>974</c:v>
                </c:pt>
                <c:pt idx="25">
                  <c:v>871</c:v>
                </c:pt>
                <c:pt idx="26">
                  <c:v>698</c:v>
                </c:pt>
                <c:pt idx="27">
                  <c:v>610</c:v>
                </c:pt>
                <c:pt idx="28">
                  <c:v>547</c:v>
                </c:pt>
                <c:pt idx="29">
                  <c:v>424</c:v>
                </c:pt>
                <c:pt idx="30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AF-4D64-B253-6B7339713644}"/>
            </c:ext>
          </c:extLst>
        </c:ser>
        <c:ser>
          <c:idx val="8"/>
          <c:order val="8"/>
          <c:tx>
            <c:strRef>
              <c:f>D100_CO2!$A$32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D100_CO2!$H$32:$AL$32</c:f>
              <c:numCache>
                <c:formatCode>_-* #,##0_-;\-* #,##0_-;_-* "-"??_-;_-@_-</c:formatCode>
                <c:ptCount val="31"/>
                <c:pt idx="0">
                  <c:v>346195</c:v>
                </c:pt>
                <c:pt idx="1">
                  <c:v>314394</c:v>
                </c:pt>
                <c:pt idx="2">
                  <c:v>291177</c:v>
                </c:pt>
                <c:pt idx="3">
                  <c:v>269130</c:v>
                </c:pt>
                <c:pt idx="4">
                  <c:v>237154</c:v>
                </c:pt>
                <c:pt idx="5">
                  <c:v>208649</c:v>
                </c:pt>
                <c:pt idx="6">
                  <c:v>183533</c:v>
                </c:pt>
                <c:pt idx="7">
                  <c:v>161452</c:v>
                </c:pt>
                <c:pt idx="8">
                  <c:v>142007</c:v>
                </c:pt>
                <c:pt idx="9">
                  <c:v>124947</c:v>
                </c:pt>
                <c:pt idx="10">
                  <c:v>109648</c:v>
                </c:pt>
                <c:pt idx="11">
                  <c:v>95936</c:v>
                </c:pt>
                <c:pt idx="12">
                  <c:v>83568</c:v>
                </c:pt>
                <c:pt idx="13">
                  <c:v>72622</c:v>
                </c:pt>
                <c:pt idx="14">
                  <c:v>62851</c:v>
                </c:pt>
                <c:pt idx="15">
                  <c:v>54197</c:v>
                </c:pt>
                <c:pt idx="16">
                  <c:v>46280</c:v>
                </c:pt>
                <c:pt idx="17">
                  <c:v>39354</c:v>
                </c:pt>
                <c:pt idx="18">
                  <c:v>33457</c:v>
                </c:pt>
                <c:pt idx="19">
                  <c:v>28353</c:v>
                </c:pt>
                <c:pt idx="20">
                  <c:v>23928</c:v>
                </c:pt>
                <c:pt idx="21">
                  <c:v>20431</c:v>
                </c:pt>
                <c:pt idx="22">
                  <c:v>17745</c:v>
                </c:pt>
                <c:pt idx="23">
                  <c:v>15540</c:v>
                </c:pt>
                <c:pt idx="24">
                  <c:v>13699</c:v>
                </c:pt>
                <c:pt idx="25">
                  <c:v>12113</c:v>
                </c:pt>
                <c:pt idx="26">
                  <c:v>10736</c:v>
                </c:pt>
                <c:pt idx="27">
                  <c:v>9690</c:v>
                </c:pt>
                <c:pt idx="28">
                  <c:v>9023</c:v>
                </c:pt>
                <c:pt idx="29">
                  <c:v>8533</c:v>
                </c:pt>
                <c:pt idx="30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6AF-4D64-B253-6B7339713644}"/>
            </c:ext>
          </c:extLst>
        </c:ser>
        <c:ser>
          <c:idx val="9"/>
          <c:order val="9"/>
          <c:tx>
            <c:strRef>
              <c:f>D100_CO2!$A$33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D100_CO2!$H$33:$AL$33</c:f>
              <c:numCache>
                <c:formatCode>_-* #,##0_-;\-* #,##0_-;_-* "-"??_-;_-@_-</c:formatCode>
                <c:ptCount val="31"/>
                <c:pt idx="0">
                  <c:v>797</c:v>
                </c:pt>
                <c:pt idx="1">
                  <c:v>1245</c:v>
                </c:pt>
                <c:pt idx="2">
                  <c:v>2017</c:v>
                </c:pt>
                <c:pt idx="3">
                  <c:v>1969</c:v>
                </c:pt>
                <c:pt idx="4">
                  <c:v>1902</c:v>
                </c:pt>
                <c:pt idx="5">
                  <c:v>1846</c:v>
                </c:pt>
                <c:pt idx="6">
                  <c:v>1795</c:v>
                </c:pt>
                <c:pt idx="7">
                  <c:v>1725</c:v>
                </c:pt>
                <c:pt idx="8">
                  <c:v>1649</c:v>
                </c:pt>
                <c:pt idx="9">
                  <c:v>1566</c:v>
                </c:pt>
                <c:pt idx="10">
                  <c:v>1471</c:v>
                </c:pt>
                <c:pt idx="11">
                  <c:v>1357</c:v>
                </c:pt>
                <c:pt idx="12">
                  <c:v>1237</c:v>
                </c:pt>
                <c:pt idx="13">
                  <c:v>1108</c:v>
                </c:pt>
                <c:pt idx="14">
                  <c:v>977</c:v>
                </c:pt>
                <c:pt idx="15">
                  <c:v>844</c:v>
                </c:pt>
                <c:pt idx="16">
                  <c:v>719</c:v>
                </c:pt>
                <c:pt idx="17">
                  <c:v>608</c:v>
                </c:pt>
                <c:pt idx="18">
                  <c:v>506</c:v>
                </c:pt>
                <c:pt idx="19">
                  <c:v>417</c:v>
                </c:pt>
                <c:pt idx="20">
                  <c:v>340</c:v>
                </c:pt>
                <c:pt idx="21">
                  <c:v>278</c:v>
                </c:pt>
                <c:pt idx="22">
                  <c:v>231</c:v>
                </c:pt>
                <c:pt idx="23">
                  <c:v>192</c:v>
                </c:pt>
                <c:pt idx="24">
                  <c:v>157</c:v>
                </c:pt>
                <c:pt idx="25">
                  <c:v>126</c:v>
                </c:pt>
                <c:pt idx="26">
                  <c:v>100</c:v>
                </c:pt>
                <c:pt idx="27">
                  <c:v>84</c:v>
                </c:pt>
                <c:pt idx="28">
                  <c:v>72</c:v>
                </c:pt>
                <c:pt idx="29">
                  <c:v>65</c:v>
                </c:pt>
                <c:pt idx="3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6AF-4D64-B253-6B7339713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 [millions]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D100_CO2!$A$312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D100_CO2!$H$312:$AL$312</c:f>
              <c:numCache>
                <c:formatCode>0</c:formatCode>
                <c:ptCount val="31"/>
                <c:pt idx="0">
                  <c:v>61.197623794676645</c:v>
                </c:pt>
                <c:pt idx="1">
                  <c:v>56.720031963794284</c:v>
                </c:pt>
                <c:pt idx="2">
                  <c:v>52.656572009095768</c:v>
                </c:pt>
                <c:pt idx="3">
                  <c:v>49.347786246546193</c:v>
                </c:pt>
                <c:pt idx="4">
                  <c:v>44.178871622900814</c:v>
                </c:pt>
                <c:pt idx="5">
                  <c:v>39.39757585247991</c:v>
                </c:pt>
                <c:pt idx="6">
                  <c:v>35.028757164681863</c:v>
                </c:pt>
                <c:pt idx="7">
                  <c:v>31.006514163073536</c:v>
                </c:pt>
                <c:pt idx="8">
                  <c:v>27.258772819840349</c:v>
                </c:pt>
                <c:pt idx="9">
                  <c:v>23.797393635301546</c:v>
                </c:pt>
                <c:pt idx="10">
                  <c:v>20.608206229486633</c:v>
                </c:pt>
                <c:pt idx="11">
                  <c:v>17.684131215689334</c:v>
                </c:pt>
                <c:pt idx="12">
                  <c:v>14.998308296016777</c:v>
                </c:pt>
                <c:pt idx="13">
                  <c:v>12.590073122444229</c:v>
                </c:pt>
                <c:pt idx="14">
                  <c:v>10.458508697857571</c:v>
                </c:pt>
                <c:pt idx="15">
                  <c:v>8.5972177508899179</c:v>
                </c:pt>
                <c:pt idx="16">
                  <c:v>6.9898148357126253</c:v>
                </c:pt>
                <c:pt idx="17">
                  <c:v>5.6188009436632722</c:v>
                </c:pt>
                <c:pt idx="18">
                  <c:v>4.5014810809950809</c:v>
                </c:pt>
                <c:pt idx="19">
                  <c:v>3.5848412598994925</c:v>
                </c:pt>
                <c:pt idx="20">
                  <c:v>2.8309944934012456</c:v>
                </c:pt>
                <c:pt idx="21">
                  <c:v>2.2096587405487362</c:v>
                </c:pt>
                <c:pt idx="22">
                  <c:v>1.7244794779285693</c:v>
                </c:pt>
                <c:pt idx="23">
                  <c:v>1.3473515113642143</c:v>
                </c:pt>
                <c:pt idx="24">
                  <c:v>1.0604462862130495</c:v>
                </c:pt>
                <c:pt idx="25">
                  <c:v>0.84014444951451872</c:v>
                </c:pt>
                <c:pt idx="26">
                  <c:v>0.67228362685468079</c:v>
                </c:pt>
                <c:pt idx="27">
                  <c:v>0.53678103721290404</c:v>
                </c:pt>
                <c:pt idx="28">
                  <c:v>0.44574469732897809</c:v>
                </c:pt>
                <c:pt idx="29">
                  <c:v>0.36946783569016367</c:v>
                </c:pt>
                <c:pt idx="30">
                  <c:v>0.30964328546136777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9-47AA-BB6D-618A2336DF2A}"/>
            </c:ext>
          </c:extLst>
        </c:ser>
        <c:ser>
          <c:idx val="1"/>
          <c:order val="1"/>
          <c:tx>
            <c:strRef>
              <c:f>D100_CO2!$A$313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D100_CO2!$H$313:$AL$313</c:f>
              <c:numCache>
                <c:formatCode>0</c:formatCode>
                <c:ptCount val="31"/>
                <c:pt idx="0">
                  <c:v>52.278843882690396</c:v>
                </c:pt>
                <c:pt idx="1">
                  <c:v>49.71488840560113</c:v>
                </c:pt>
                <c:pt idx="2">
                  <c:v>46.996912599596847</c:v>
                </c:pt>
                <c:pt idx="3">
                  <c:v>44.639536246359285</c:v>
                </c:pt>
                <c:pt idx="4">
                  <c:v>40.208289589629736</c:v>
                </c:pt>
                <c:pt idx="5">
                  <c:v>35.99385543194736</c:v>
                </c:pt>
                <c:pt idx="6">
                  <c:v>32.060133722769599</c:v>
                </c:pt>
                <c:pt idx="7">
                  <c:v>28.38390455225926</c:v>
                </c:pt>
                <c:pt idx="8">
                  <c:v>24.899811266008594</c:v>
                </c:pt>
                <c:pt idx="9">
                  <c:v>21.647997883226921</c:v>
                </c:pt>
                <c:pt idx="10">
                  <c:v>18.635827350461042</c:v>
                </c:pt>
                <c:pt idx="11">
                  <c:v>15.880210375576745</c:v>
                </c:pt>
                <c:pt idx="12">
                  <c:v>13.370742013067247</c:v>
                </c:pt>
                <c:pt idx="13">
                  <c:v>11.135192618726379</c:v>
                </c:pt>
                <c:pt idx="14">
                  <c:v>9.1630378182821097</c:v>
                </c:pt>
                <c:pt idx="15">
                  <c:v>7.4537972999890547</c:v>
                </c:pt>
                <c:pt idx="16">
                  <c:v>5.9900959694544706</c:v>
                </c:pt>
                <c:pt idx="17">
                  <c:v>4.7593361350840473</c:v>
                </c:pt>
                <c:pt idx="18">
                  <c:v>3.7433685048990961</c:v>
                </c:pt>
                <c:pt idx="19">
                  <c:v>2.9139813681299493</c:v>
                </c:pt>
                <c:pt idx="20">
                  <c:v>2.2536668183505042</c:v>
                </c:pt>
                <c:pt idx="21">
                  <c:v>1.7257548685316557</c:v>
                </c:pt>
                <c:pt idx="22">
                  <c:v>1.3113431878085151</c:v>
                </c:pt>
                <c:pt idx="23">
                  <c:v>0.99199812245980679</c:v>
                </c:pt>
                <c:pt idx="24">
                  <c:v>0.75100185153625509</c:v>
                </c:pt>
                <c:pt idx="25">
                  <c:v>0.56691786871592342</c:v>
                </c:pt>
                <c:pt idx="26">
                  <c:v>0.42872638757767756</c:v>
                </c:pt>
                <c:pt idx="27">
                  <c:v>0.3275428523616013</c:v>
                </c:pt>
                <c:pt idx="28">
                  <c:v>0.25794105008579038</c:v>
                </c:pt>
                <c:pt idx="29">
                  <c:v>0.20399187162418447</c:v>
                </c:pt>
                <c:pt idx="30">
                  <c:v>0.16300249825505955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9-47AA-BB6D-618A2336DF2A}"/>
            </c:ext>
          </c:extLst>
        </c:ser>
        <c:ser>
          <c:idx val="2"/>
          <c:order val="2"/>
          <c:tx>
            <c:strRef>
              <c:f>D100_CO2!$A$314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D100_CO2!$H$314:$AL$314</c:f>
              <c:numCache>
                <c:formatCode>0</c:formatCode>
                <c:ptCount val="31"/>
                <c:pt idx="0">
                  <c:v>0.29876597449706299</c:v>
                </c:pt>
                <c:pt idx="1">
                  <c:v>0.60565141583883375</c:v>
                </c:pt>
                <c:pt idx="2">
                  <c:v>0.96372196579899283</c:v>
                </c:pt>
                <c:pt idx="3">
                  <c:v>1.3382847227785803</c:v>
                </c:pt>
                <c:pt idx="4">
                  <c:v>3.8651495427504132</c:v>
                </c:pt>
                <c:pt idx="5">
                  <c:v>6.0846169584377829</c:v>
                </c:pt>
                <c:pt idx="6">
                  <c:v>7.9673355958329433</c:v>
                </c:pt>
                <c:pt idx="7">
                  <c:v>9.5650663248574421</c:v>
                </c:pt>
                <c:pt idx="8">
                  <c:v>10.936603928690737</c:v>
                </c:pt>
                <c:pt idx="9">
                  <c:v>12.067898387397278</c:v>
                </c:pt>
                <c:pt idx="10">
                  <c:v>12.978426542523229</c:v>
                </c:pt>
                <c:pt idx="11">
                  <c:v>13.68542202258568</c:v>
                </c:pt>
                <c:pt idx="12">
                  <c:v>14.204275482521314</c:v>
                </c:pt>
                <c:pt idx="13">
                  <c:v>14.525668832166598</c:v>
                </c:pt>
                <c:pt idx="14">
                  <c:v>14.666751288236529</c:v>
                </c:pt>
                <c:pt idx="15">
                  <c:v>14.633958491880023</c:v>
                </c:pt>
                <c:pt idx="16">
                  <c:v>14.434978610436216</c:v>
                </c:pt>
                <c:pt idx="17">
                  <c:v>14.089258786277647</c:v>
                </c:pt>
                <c:pt idx="18">
                  <c:v>13.614851038269281</c:v>
                </c:pt>
                <c:pt idx="19">
                  <c:v>13.036070965630328</c:v>
                </c:pt>
                <c:pt idx="20">
                  <c:v>12.367438181790474</c:v>
                </c:pt>
                <c:pt idx="21">
                  <c:v>11.629298221877296</c:v>
                </c:pt>
                <c:pt idx="22">
                  <c:v>10.833126912816322</c:v>
                </c:pt>
                <c:pt idx="23">
                  <c:v>9.9945427030072462</c:v>
                </c:pt>
                <c:pt idx="24">
                  <c:v>9.1262825336014686</c:v>
                </c:pt>
                <c:pt idx="25">
                  <c:v>8.2385586033234919</c:v>
                </c:pt>
                <c:pt idx="26">
                  <c:v>7.3359310187725022</c:v>
                </c:pt>
                <c:pt idx="27">
                  <c:v>6.4227143443226273</c:v>
                </c:pt>
                <c:pt idx="28">
                  <c:v>5.502812853066815</c:v>
                </c:pt>
                <c:pt idx="29">
                  <c:v>4.581143472621366</c:v>
                </c:pt>
                <c:pt idx="30">
                  <c:v>3.6595343286904454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79-47AA-BB6D-618A2336DF2A}"/>
            </c:ext>
          </c:extLst>
        </c:ser>
        <c:ser>
          <c:idx val="3"/>
          <c:order val="3"/>
          <c:tx>
            <c:strRef>
              <c:f>D100_CO2!$A$315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D100_CO2!$H$315:$AL$315</c:f>
              <c:numCache>
                <c:formatCode>0</c:formatCode>
                <c:ptCount val="31"/>
                <c:pt idx="0">
                  <c:v>0.75008424020093711</c:v>
                </c:pt>
                <c:pt idx="1">
                  <c:v>1.0752406933302083</c:v>
                </c:pt>
                <c:pt idx="2">
                  <c:v>1.4085724725646001</c:v>
                </c:pt>
                <c:pt idx="3">
                  <c:v>1.9607310825835216</c:v>
                </c:pt>
                <c:pt idx="4">
                  <c:v>1.8540102222686599</c:v>
                </c:pt>
                <c:pt idx="5">
                  <c:v>1.7427309299228377</c:v>
                </c:pt>
                <c:pt idx="6">
                  <c:v>1.6451156831043263</c:v>
                </c:pt>
                <c:pt idx="7">
                  <c:v>1.5569076388774938</c:v>
                </c:pt>
                <c:pt idx="8">
                  <c:v>1.4606505483971437</c:v>
                </c:pt>
                <c:pt idx="9">
                  <c:v>1.3643874787917958</c:v>
                </c:pt>
                <c:pt idx="10">
                  <c:v>1.2655924303074431</c:v>
                </c:pt>
                <c:pt idx="11">
                  <c:v>1.1621080124560634</c:v>
                </c:pt>
                <c:pt idx="12">
                  <c:v>1.048981416346463</c:v>
                </c:pt>
                <c:pt idx="13">
                  <c:v>0.93555741571397721</c:v>
                </c:pt>
                <c:pt idx="14">
                  <c:v>0.81960716702581227</c:v>
                </c:pt>
                <c:pt idx="15">
                  <c:v>0.70712039856447073</c:v>
                </c:pt>
                <c:pt idx="16">
                  <c:v>0.59737293815408299</c:v>
                </c:pt>
                <c:pt idx="17">
                  <c:v>0.49699863052236692</c:v>
                </c:pt>
                <c:pt idx="18">
                  <c:v>0.40905362777597909</c:v>
                </c:pt>
                <c:pt idx="19">
                  <c:v>0.33043048592735641</c:v>
                </c:pt>
                <c:pt idx="20">
                  <c:v>0.26449322721893409</c:v>
                </c:pt>
                <c:pt idx="21">
                  <c:v>0.20821577331746816</c:v>
                </c:pt>
                <c:pt idx="22">
                  <c:v>0.16391905993506178</c:v>
                </c:pt>
                <c:pt idx="23">
                  <c:v>0.12906124543418612</c:v>
                </c:pt>
                <c:pt idx="24">
                  <c:v>0.10108632438523862</c:v>
                </c:pt>
                <c:pt idx="25">
                  <c:v>7.6786384079802594E-2</c:v>
                </c:pt>
                <c:pt idx="26">
                  <c:v>5.6816167905766379E-2</c:v>
                </c:pt>
                <c:pt idx="27">
                  <c:v>4.1618665566971899E-2</c:v>
                </c:pt>
                <c:pt idx="28">
                  <c:v>3.2104961016543726E-2</c:v>
                </c:pt>
                <c:pt idx="29">
                  <c:v>2.5088738859012531E-2</c:v>
                </c:pt>
                <c:pt idx="30">
                  <c:v>2.1284910638122594E-2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79-47AA-BB6D-618A2336DF2A}"/>
            </c:ext>
          </c:extLst>
        </c:ser>
        <c:ser>
          <c:idx val="4"/>
          <c:order val="4"/>
          <c:tx>
            <c:strRef>
              <c:f>D100_CO2!$A$316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D100_CO2!$H$316:$AL$316</c:f>
              <c:numCache>
                <c:formatCode>0</c:formatCode>
                <c:ptCount val="31"/>
                <c:pt idx="0">
                  <c:v>1.1344549970558655</c:v>
                </c:pt>
                <c:pt idx="1">
                  <c:v>1.7061969612930701</c:v>
                </c:pt>
                <c:pt idx="2">
                  <c:v>2.3124430309001669</c:v>
                </c:pt>
                <c:pt idx="3">
                  <c:v>2.5203305533565765</c:v>
                </c:pt>
                <c:pt idx="4">
                  <c:v>2.3719098523054813</c:v>
                </c:pt>
                <c:pt idx="5">
                  <c:v>2.2346756572906394</c:v>
                </c:pt>
                <c:pt idx="6">
                  <c:v>2.1105257717465924</c:v>
                </c:pt>
                <c:pt idx="7">
                  <c:v>1.9859857262339213</c:v>
                </c:pt>
                <c:pt idx="8">
                  <c:v>1.858999449584599</c:v>
                </c:pt>
                <c:pt idx="9">
                  <c:v>1.7307253281032127</c:v>
                </c:pt>
                <c:pt idx="10">
                  <c:v>1.5963690603459899</c:v>
                </c:pt>
                <c:pt idx="11">
                  <c:v>1.452508466493587</c:v>
                </c:pt>
                <c:pt idx="12">
                  <c:v>1.3029779045862551</c:v>
                </c:pt>
                <c:pt idx="13">
                  <c:v>1.1515851336568002</c:v>
                </c:pt>
                <c:pt idx="14">
                  <c:v>1.0002339921389396</c:v>
                </c:pt>
                <c:pt idx="15">
                  <c:v>0.85294204232723492</c:v>
                </c:pt>
                <c:pt idx="16">
                  <c:v>0.71475282250422179</c:v>
                </c:pt>
                <c:pt idx="17">
                  <c:v>0.59102001980016039</c:v>
                </c:pt>
                <c:pt idx="18">
                  <c:v>0.48152883189178897</c:v>
                </c:pt>
                <c:pt idx="19">
                  <c:v>0.38639851765970157</c:v>
                </c:pt>
                <c:pt idx="20">
                  <c:v>0.30601232412249219</c:v>
                </c:pt>
                <c:pt idx="21">
                  <c:v>0.24085758017584791</c:v>
                </c:pt>
                <c:pt idx="22">
                  <c:v>0.19005488853371491</c:v>
                </c:pt>
                <c:pt idx="23">
                  <c:v>0.14946869787924888</c:v>
                </c:pt>
                <c:pt idx="24">
                  <c:v>0.11494614700359818</c:v>
                </c:pt>
                <c:pt idx="25">
                  <c:v>8.5665454533127475E-2</c:v>
                </c:pt>
                <c:pt idx="26">
                  <c:v>6.2841059303085034E-2</c:v>
                </c:pt>
                <c:pt idx="27">
                  <c:v>4.7065913044039578E-2</c:v>
                </c:pt>
                <c:pt idx="28">
                  <c:v>3.6520571613663851E-2</c:v>
                </c:pt>
                <c:pt idx="29">
                  <c:v>2.9609812917582887E-2</c:v>
                </c:pt>
                <c:pt idx="30">
                  <c:v>2.5055849474101593E-2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79-47AA-BB6D-618A2336DF2A}"/>
            </c:ext>
          </c:extLst>
        </c:ser>
        <c:ser>
          <c:idx val="5"/>
          <c:order val="5"/>
          <c:tx>
            <c:strRef>
              <c:f>D100_CO2!$A$317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D100_CO2!$H$317:$AL$317</c:f>
              <c:numCache>
                <c:formatCode>0</c:formatCode>
                <c:ptCount val="31"/>
                <c:pt idx="0">
                  <c:v>0.48647256679340833</c:v>
                </c:pt>
                <c:pt idx="1">
                  <c:v>0.81353339691316262</c:v>
                </c:pt>
                <c:pt idx="2">
                  <c:v>1.1293434848674888</c:v>
                </c:pt>
                <c:pt idx="3">
                  <c:v>1.6034378898368729</c:v>
                </c:pt>
                <c:pt idx="4">
                  <c:v>1.4949228529546295</c:v>
                </c:pt>
                <c:pt idx="5">
                  <c:v>1.3877164352156421</c:v>
                </c:pt>
                <c:pt idx="6">
                  <c:v>1.2966914716248066</c:v>
                </c:pt>
                <c:pt idx="7">
                  <c:v>1.2174568172551075</c:v>
                </c:pt>
                <c:pt idx="8">
                  <c:v>1.1345050828725745</c:v>
                </c:pt>
                <c:pt idx="9">
                  <c:v>1.0544767031247846</c:v>
                </c:pt>
                <c:pt idx="10">
                  <c:v>0.97434860917863753</c:v>
                </c:pt>
                <c:pt idx="11">
                  <c:v>0.8921011965119976</c:v>
                </c:pt>
                <c:pt idx="12">
                  <c:v>0.80313797389079888</c:v>
                </c:pt>
                <c:pt idx="13">
                  <c:v>0.71438671237878437</c:v>
                </c:pt>
                <c:pt idx="14">
                  <c:v>0.62431504266730664</c:v>
                </c:pt>
                <c:pt idx="15">
                  <c:v>0.53718513608114549</c:v>
                </c:pt>
                <c:pt idx="16">
                  <c:v>0.45275873754604978</c:v>
                </c:pt>
                <c:pt idx="17">
                  <c:v>0.37541476721964728</c:v>
                </c:pt>
                <c:pt idx="18">
                  <c:v>0.30751365904171846</c:v>
                </c:pt>
                <c:pt idx="19">
                  <c:v>0.24696540357938926</c:v>
                </c:pt>
                <c:pt idx="20">
                  <c:v>0.19651886392656237</c:v>
                </c:pt>
                <c:pt idx="21">
                  <c:v>0.15372862571772827</c:v>
                </c:pt>
                <c:pt idx="22">
                  <c:v>0.12000839103596928</c:v>
                </c:pt>
                <c:pt idx="23">
                  <c:v>9.3203251258014569E-2</c:v>
                </c:pt>
                <c:pt idx="24">
                  <c:v>7.1616943362036514E-2</c:v>
                </c:pt>
                <c:pt idx="25">
                  <c:v>5.2861626861567104E-2</c:v>
                </c:pt>
                <c:pt idx="26">
                  <c:v>3.7569343575982267E-2</c:v>
                </c:pt>
                <c:pt idx="27">
                  <c:v>2.6020378034302377E-2</c:v>
                </c:pt>
                <c:pt idx="28">
                  <c:v>1.8985795534530135E-2</c:v>
                </c:pt>
                <c:pt idx="29">
                  <c:v>1.4153881013534E-2</c:v>
                </c:pt>
                <c:pt idx="30">
                  <c:v>1.1547806974358768E-2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79-47AA-BB6D-618A2336DF2A}"/>
            </c:ext>
          </c:extLst>
        </c:ser>
        <c:ser>
          <c:idx val="6"/>
          <c:order val="6"/>
          <c:tx>
            <c:strRef>
              <c:f>D100_CO2!$A$318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D100_CO2!$H$318:$AL$318</c:f>
              <c:numCache>
                <c:formatCode>0</c:formatCode>
                <c:ptCount val="31"/>
                <c:pt idx="0">
                  <c:v>0.1262686948719926</c:v>
                </c:pt>
                <c:pt idx="1">
                  <c:v>0.21344662659660135</c:v>
                </c:pt>
                <c:pt idx="2">
                  <c:v>0.2645982284588162</c:v>
                </c:pt>
                <c:pt idx="3">
                  <c:v>0.2985612755267753</c:v>
                </c:pt>
                <c:pt idx="4">
                  <c:v>0.27819650456225986</c:v>
                </c:pt>
                <c:pt idx="5">
                  <c:v>0.2592267799575273</c:v>
                </c:pt>
                <c:pt idx="6">
                  <c:v>0.24223738149231192</c:v>
                </c:pt>
                <c:pt idx="7">
                  <c:v>0.22671848640175055</c:v>
                </c:pt>
                <c:pt idx="8">
                  <c:v>0.21135827911222693</c:v>
                </c:pt>
                <c:pt idx="9">
                  <c:v>0.19596147618585097</c:v>
                </c:pt>
                <c:pt idx="10">
                  <c:v>0.18013374281485584</c:v>
                </c:pt>
                <c:pt idx="11">
                  <c:v>0.16373395473548674</c:v>
                </c:pt>
                <c:pt idx="12">
                  <c:v>0.14663628982150637</c:v>
                </c:pt>
                <c:pt idx="13">
                  <c:v>0.12929756563412403</c:v>
                </c:pt>
                <c:pt idx="14">
                  <c:v>0.11188848625413575</c:v>
                </c:pt>
                <c:pt idx="15">
                  <c:v>9.5288324181533421E-2</c:v>
                </c:pt>
                <c:pt idx="16">
                  <c:v>7.9713397276275008E-2</c:v>
                </c:pt>
                <c:pt idx="17">
                  <c:v>6.5665513494346614E-2</c:v>
                </c:pt>
                <c:pt idx="18">
                  <c:v>5.3203223751636011E-2</c:v>
                </c:pt>
                <c:pt idx="19">
                  <c:v>4.2303940741136158E-2</c:v>
                </c:pt>
                <c:pt idx="20">
                  <c:v>3.3357984953459839E-2</c:v>
                </c:pt>
                <c:pt idx="21">
                  <c:v>2.6175088855611508E-2</c:v>
                </c:pt>
                <c:pt idx="22">
                  <c:v>2.0495047924085318E-2</c:v>
                </c:pt>
                <c:pt idx="23">
                  <c:v>1.5784136270376274E-2</c:v>
                </c:pt>
                <c:pt idx="24">
                  <c:v>1.180465122760577E-2</c:v>
                </c:pt>
                <c:pt idx="25">
                  <c:v>8.5181274825090695E-3</c:v>
                </c:pt>
                <c:pt idx="26">
                  <c:v>5.979002737341638E-3</c:v>
                </c:pt>
                <c:pt idx="27">
                  <c:v>4.1787448615492415E-3</c:v>
                </c:pt>
                <c:pt idx="28">
                  <c:v>3.0602902331537422E-3</c:v>
                </c:pt>
                <c:pt idx="29">
                  <c:v>2.4083554449625699E-3</c:v>
                </c:pt>
                <c:pt idx="30">
                  <c:v>2.0786588549364347E-3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79-47AA-BB6D-618A2336DF2A}"/>
            </c:ext>
          </c:extLst>
        </c:ser>
        <c:ser>
          <c:idx val="7"/>
          <c:order val="7"/>
          <c:tx>
            <c:strRef>
              <c:f>D100_CO2!$A$319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D100_CO2!$H$319:$AL$319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79-47AA-BB6D-618A2336DF2A}"/>
            </c:ext>
          </c:extLst>
        </c:ser>
        <c:ser>
          <c:idx val="8"/>
          <c:order val="8"/>
          <c:tx>
            <c:strRef>
              <c:f>D100_CO2!$A$320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D100_CO2!$H$320:$AL$320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79-47AA-BB6D-618A2336DF2A}"/>
            </c:ext>
          </c:extLst>
        </c:ser>
        <c:ser>
          <c:idx val="9"/>
          <c:order val="9"/>
          <c:tx>
            <c:strRef>
              <c:f>D100_CO2!$A$321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D100_CO2!$H$321:$AL$321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79-47AA-BB6D-618A2336D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[million tons]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03854166666669"/>
          <c:y val="0.17473086419753087"/>
          <c:w val="0.87170798611111111"/>
          <c:h val="0.6523617283950619"/>
        </c:manualLayout>
      </c:layout>
      <c:lineChart>
        <c:grouping val="standard"/>
        <c:varyColors val="0"/>
        <c:ser>
          <c:idx val="0"/>
          <c:order val="0"/>
          <c:tx>
            <c:strRef>
              <c:f>D100_CO2!$A$42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D100_CO2!$H$42:$AL$42</c:f>
              <c:numCache>
                <c:formatCode>0%</c:formatCode>
                <c:ptCount val="31"/>
                <c:pt idx="0">
                  <c:v>0.64844436183207677</c:v>
                </c:pt>
                <c:pt idx="1">
                  <c:v>0.62929898281053476</c:v>
                </c:pt>
                <c:pt idx="2">
                  <c:v>0.60774249973481143</c:v>
                </c:pt>
                <c:pt idx="3">
                  <c:v>0.58566073348836756</c:v>
                </c:pt>
                <c:pt idx="4">
                  <c:v>0.53940575965664417</c:v>
                </c:pt>
                <c:pt idx="5">
                  <c:v>0.49422096401367049</c:v>
                </c:pt>
                <c:pt idx="6">
                  <c:v>0.4508267929543831</c:v>
                </c:pt>
                <c:pt idx="7">
                  <c:v>0.40892788065942837</c:v>
                </c:pt>
                <c:pt idx="8">
                  <c:v>0.36833557940542072</c:v>
                </c:pt>
                <c:pt idx="9">
                  <c:v>0.32955072061265778</c:v>
                </c:pt>
                <c:pt idx="10">
                  <c:v>0.29266357431721629</c:v>
                </c:pt>
                <c:pt idx="11">
                  <c:v>0.25784881924110775</c:v>
                </c:pt>
                <c:pt idx="12">
                  <c:v>0.22515735933127543</c:v>
                </c:pt>
                <c:pt idx="13">
                  <c:v>0.19517308290758414</c:v>
                </c:pt>
                <c:pt idx="14">
                  <c:v>0.16811524070441483</c:v>
                </c:pt>
                <c:pt idx="15">
                  <c:v>0.14410766342458914</c:v>
                </c:pt>
                <c:pt idx="16">
                  <c:v>0.12311599012768255</c:v>
                </c:pt>
                <c:pt idx="17">
                  <c:v>0.10471265076750909</c:v>
                </c:pt>
                <c:pt idx="18">
                  <c:v>8.9546820834550012E-2</c:v>
                </c:pt>
                <c:pt idx="19">
                  <c:v>7.690736475156823E-2</c:v>
                </c:pt>
                <c:pt idx="20">
                  <c:v>6.6177023748840727E-2</c:v>
                </c:pt>
                <c:pt idx="21">
                  <c:v>5.7102977569181868E-2</c:v>
                </c:pt>
                <c:pt idx="22">
                  <c:v>4.9902097665840896E-2</c:v>
                </c:pt>
                <c:pt idx="23">
                  <c:v>4.4135932682287285E-2</c:v>
                </c:pt>
                <c:pt idx="24">
                  <c:v>3.9600709522329393E-2</c:v>
                </c:pt>
                <c:pt idx="25">
                  <c:v>3.5921155394046458E-2</c:v>
                </c:pt>
                <c:pt idx="26">
                  <c:v>3.2924011402371139E-2</c:v>
                </c:pt>
                <c:pt idx="27">
                  <c:v>3.0305803195347314E-2</c:v>
                </c:pt>
                <c:pt idx="28">
                  <c:v>2.8330065650255899E-2</c:v>
                </c:pt>
                <c:pt idx="29">
                  <c:v>2.6599324574889595E-2</c:v>
                </c:pt>
                <c:pt idx="30">
                  <c:v>2.5140643009808752E-2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A5-40A6-B592-3A13681B6320}"/>
            </c:ext>
          </c:extLst>
        </c:ser>
        <c:ser>
          <c:idx val="1"/>
          <c:order val="1"/>
          <c:tx>
            <c:strRef>
              <c:f>D100_CO2!$A$43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D100_CO2!$H$43:$AL$43</c:f>
              <c:numCache>
                <c:formatCode>0%</c:formatCode>
                <c:ptCount val="31"/>
                <c:pt idx="0">
                  <c:v>0.31065839056865269</c:v>
                </c:pt>
                <c:pt idx="1">
                  <c:v>0.3082096799735935</c:v>
                </c:pt>
                <c:pt idx="2">
                  <c:v>0.3036487504842928</c:v>
                </c:pt>
                <c:pt idx="3">
                  <c:v>0.29683780397602044</c:v>
                </c:pt>
                <c:pt idx="4">
                  <c:v>0.27638244212357294</c:v>
                </c:pt>
                <c:pt idx="5">
                  <c:v>0.25514812941158005</c:v>
                </c:pt>
                <c:pt idx="6">
                  <c:v>0.23386305233645335</c:v>
                </c:pt>
                <c:pt idx="7">
                  <c:v>0.21272477225674791</c:v>
                </c:pt>
                <c:pt idx="8">
                  <c:v>0.19155229125343554</c:v>
                </c:pt>
                <c:pt idx="9">
                  <c:v>0.17088825289966922</c:v>
                </c:pt>
                <c:pt idx="10">
                  <c:v>0.15096007858383528</c:v>
                </c:pt>
                <c:pt idx="11">
                  <c:v>0.13208805198997889</c:v>
                </c:pt>
                <c:pt idx="12">
                  <c:v>0.11438055091831277</c:v>
                </c:pt>
                <c:pt idx="13">
                  <c:v>9.8217787774316362E-2</c:v>
                </c:pt>
                <c:pt idx="14">
                  <c:v>8.3557289210591773E-2</c:v>
                </c:pt>
                <c:pt idx="15">
                  <c:v>7.0544411832772255E-2</c:v>
                </c:pt>
                <c:pt idx="16">
                  <c:v>5.9159509611992366E-2</c:v>
                </c:pt>
                <c:pt idx="17">
                  <c:v>4.9402525670478009E-2</c:v>
                </c:pt>
                <c:pt idx="18">
                  <c:v>4.1133866539498895E-2</c:v>
                </c:pt>
                <c:pt idx="19">
                  <c:v>3.4180905288210592E-2</c:v>
                </c:pt>
                <c:pt idx="20">
                  <c:v>2.8511052937146123E-2</c:v>
                </c:pt>
                <c:pt idx="21">
                  <c:v>2.3852534023682433E-2</c:v>
                </c:pt>
                <c:pt idx="22">
                  <c:v>1.9995133343272905E-2</c:v>
                </c:pt>
                <c:pt idx="23">
                  <c:v>1.6814174698770723E-2</c:v>
                </c:pt>
                <c:pt idx="24">
                  <c:v>1.4257420713648505E-2</c:v>
                </c:pt>
                <c:pt idx="25">
                  <c:v>1.2163932589585952E-2</c:v>
                </c:pt>
                <c:pt idx="26">
                  <c:v>1.0438419810941322E-2</c:v>
                </c:pt>
                <c:pt idx="27">
                  <c:v>8.9897924530654271E-3</c:v>
                </c:pt>
                <c:pt idx="28">
                  <c:v>7.8780215606483652E-3</c:v>
                </c:pt>
                <c:pt idx="29">
                  <c:v>6.9553866948326602E-3</c:v>
                </c:pt>
                <c:pt idx="30">
                  <c:v>6.1638739209414891E-3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A5-40A6-B592-3A13681B6320}"/>
            </c:ext>
          </c:extLst>
        </c:ser>
        <c:ser>
          <c:idx val="2"/>
          <c:order val="2"/>
          <c:tx>
            <c:strRef>
              <c:f>D100_CO2!$A$44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D100_CO2!$H$44:$AL$44</c:f>
              <c:numCache>
                <c:formatCode>0%</c:formatCode>
                <c:ptCount val="31"/>
                <c:pt idx="0">
                  <c:v>6.3756858022365115E-3</c:v>
                </c:pt>
                <c:pt idx="1">
                  <c:v>1.3634655122082453E-2</c:v>
                </c:pt>
                <c:pt idx="2">
                  <c:v>2.3493484283972021E-2</c:v>
                </c:pt>
                <c:pt idx="3">
                  <c:v>3.4902086652636687E-2</c:v>
                </c:pt>
                <c:pt idx="4">
                  <c:v>0.10380037304173813</c:v>
                </c:pt>
                <c:pt idx="5">
                  <c:v>0.17283888782077189</c:v>
                </c:pt>
                <c:pt idx="6">
                  <c:v>0.24001565174713002</c:v>
                </c:pt>
                <c:pt idx="7">
                  <c:v>0.30564200368327049</c:v>
                </c:pt>
                <c:pt idx="8">
                  <c:v>0.37056898821236361</c:v>
                </c:pt>
                <c:pt idx="9">
                  <c:v>0.43346967637897815</c:v>
                </c:pt>
                <c:pt idx="10">
                  <c:v>0.49414064417560377</c:v>
                </c:pt>
                <c:pt idx="11">
                  <c:v>0.55219490973056373</c:v>
                </c:pt>
                <c:pt idx="12">
                  <c:v>0.60753995644099534</c:v>
                </c:pt>
                <c:pt idx="13">
                  <c:v>0.65885254104454005</c:v>
                </c:pt>
                <c:pt idx="14">
                  <c:v>0.70597373832639676</c:v>
                </c:pt>
                <c:pt idx="15">
                  <c:v>0.7483646709255305</c:v>
                </c:pt>
                <c:pt idx="16">
                  <c:v>0.78601492942877416</c:v>
                </c:pt>
                <c:pt idx="17">
                  <c:v>0.81901998737575332</c:v>
                </c:pt>
                <c:pt idx="18">
                  <c:v>0.84678122132893774</c:v>
                </c:pt>
                <c:pt idx="19">
                  <c:v>0.87025408200684928</c:v>
                </c:pt>
                <c:pt idx="20">
                  <c:v>0.88994804957612128</c:v>
                </c:pt>
                <c:pt idx="21">
                  <c:v>0.90646645997658459</c:v>
                </c:pt>
                <c:pt idx="22">
                  <c:v>0.91972635177564577</c:v>
                </c:pt>
                <c:pt idx="23">
                  <c:v>0.93043984223635379</c:v>
                </c:pt>
                <c:pt idx="24">
                  <c:v>0.93901868328272875</c:v>
                </c:pt>
                <c:pt idx="25">
                  <c:v>0.94612295031245519</c:v>
                </c:pt>
                <c:pt idx="26">
                  <c:v>0.95195903392222114</c:v>
                </c:pt>
                <c:pt idx="27">
                  <c:v>0.95686300570913918</c:v>
                </c:pt>
                <c:pt idx="28">
                  <c:v>0.96049525630839827</c:v>
                </c:pt>
                <c:pt idx="29">
                  <c:v>0.96357973525316398</c:v>
                </c:pt>
                <c:pt idx="30">
                  <c:v>0.96612508224932903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A5-40A6-B592-3A13681B6320}"/>
            </c:ext>
          </c:extLst>
        </c:ser>
        <c:ser>
          <c:idx val="3"/>
          <c:order val="3"/>
          <c:tx>
            <c:strRef>
              <c:f>D100_CO2!$A$45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D100_CO2!$H$45:$AL$45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1.6650162592163648E-2</c:v>
                </c:pt>
                <c:pt idx="2">
                  <c:v>2.268755924303157E-2</c:v>
                </c:pt>
                <c:pt idx="3">
                  <c:v>3.2477200726208397E-2</c:v>
                </c:pt>
                <c:pt idx="4">
                  <c:v>3.1872783887374849E-2</c:v>
                </c:pt>
                <c:pt idx="5">
                  <c:v>3.0973331249097614E-2</c:v>
                </c:pt>
                <c:pt idx="6">
                  <c:v>3.0115443311093143E-2</c:v>
                </c:pt>
                <c:pt idx="7">
                  <c:v>2.9258350870898057E-2</c:v>
                </c:pt>
                <c:pt idx="8">
                  <c:v>2.8096178370800959E-2</c:v>
                </c:pt>
                <c:pt idx="9">
                  <c:v>2.67994805811415E-2</c:v>
                </c:pt>
                <c:pt idx="10">
                  <c:v>2.5336566452241381E-2</c:v>
                </c:pt>
                <c:pt idx="11">
                  <c:v>2.3669853779512046E-2</c:v>
                </c:pt>
                <c:pt idx="12">
                  <c:v>2.1714038971948315E-2</c:v>
                </c:pt>
                <c:pt idx="13">
                  <c:v>1.9669561341739899E-2</c:v>
                </c:pt>
                <c:pt idx="14">
                  <c:v>1.7499034276267235E-2</c:v>
                </c:pt>
                <c:pt idx="15">
                  <c:v>1.5338380022661921E-2</c:v>
                </c:pt>
                <c:pt idx="16">
                  <c:v>1.3178824542002822E-2</c:v>
                </c:pt>
                <c:pt idx="17">
                  <c:v>1.1178865961047883E-2</c:v>
                </c:pt>
                <c:pt idx="18">
                  <c:v>9.4016145929623467E-3</c:v>
                </c:pt>
                <c:pt idx="19">
                  <c:v>7.7886161537153841E-3</c:v>
                </c:pt>
                <c:pt idx="20">
                  <c:v>6.4242331940313245E-3</c:v>
                </c:pt>
                <c:pt idx="21">
                  <c:v>5.2423189559653478E-3</c:v>
                </c:pt>
                <c:pt idx="22">
                  <c:v>4.3047786694830415E-3</c:v>
                </c:pt>
                <c:pt idx="23">
                  <c:v>3.5609879658300946E-3</c:v>
                </c:pt>
                <c:pt idx="24">
                  <c:v>2.9525000109446083E-3</c:v>
                </c:pt>
                <c:pt idx="25">
                  <c:v>2.4023226383634278E-3</c:v>
                </c:pt>
                <c:pt idx="26">
                  <c:v>1.9320905649230329E-3</c:v>
                </c:pt>
                <c:pt idx="27">
                  <c:v>1.5633934291540241E-3</c:v>
                </c:pt>
                <c:pt idx="28">
                  <c:v>1.3291863177573736E-3</c:v>
                </c:pt>
                <c:pt idx="29">
                  <c:v>1.135485624372037E-3</c:v>
                </c:pt>
                <c:pt idx="30">
                  <c:v>1.0269808885325275E-3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A5-40A6-B592-3A13681B6320}"/>
            </c:ext>
          </c:extLst>
        </c:ser>
        <c:ser>
          <c:idx val="4"/>
          <c:order val="4"/>
          <c:tx>
            <c:strRef>
              <c:f>D100_CO2!$A$46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D100_CO2!$H$46:$AL$46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1.7318635909092547E-2</c:v>
                </c:pt>
                <c:pt idx="2">
                  <c:v>2.4503115905431569E-2</c:v>
                </c:pt>
                <c:pt idx="3">
                  <c:v>2.7785841176524367E-2</c:v>
                </c:pt>
                <c:pt idx="4">
                  <c:v>2.7135140853053272E-2</c:v>
                </c:pt>
                <c:pt idx="5">
                  <c:v>2.6420480322946333E-2</c:v>
                </c:pt>
                <c:pt idx="6">
                  <c:v>2.5698443005295057E-2</c:v>
                </c:pt>
                <c:pt idx="7">
                  <c:v>2.482624707195227E-2</c:v>
                </c:pt>
                <c:pt idx="8">
                  <c:v>2.3788739476682263E-2</c:v>
                </c:pt>
                <c:pt idx="9">
                  <c:v>2.262130947925628E-2</c:v>
                </c:pt>
                <c:pt idx="10">
                  <c:v>2.1276999307722172E-2</c:v>
                </c:pt>
                <c:pt idx="11">
                  <c:v>1.9709404336868314E-2</c:v>
                </c:pt>
                <c:pt idx="12">
                  <c:v>1.798436277041187E-2</c:v>
                </c:pt>
                <c:pt idx="13">
                  <c:v>1.6161316540924651E-2</c:v>
                </c:pt>
                <c:pt idx="14">
                  <c:v>1.4275230408294537E-2</c:v>
                </c:pt>
                <c:pt idx="15">
                  <c:v>1.2388193848051893E-2</c:v>
                </c:pt>
                <c:pt idx="16">
                  <c:v>1.0578205135425825E-2</c:v>
                </c:pt>
                <c:pt idx="17">
                  <c:v>8.9382536126561326E-3</c:v>
                </c:pt>
                <c:pt idx="18">
                  <c:v>7.4610159944571439E-3</c:v>
                </c:pt>
                <c:pt idx="19">
                  <c:v>6.1594738650352816E-3</c:v>
                </c:pt>
                <c:pt idx="20">
                  <c:v>5.0450653877884616E-3</c:v>
                </c:pt>
                <c:pt idx="21">
                  <c:v>4.1316120296733009E-3</c:v>
                </c:pt>
                <c:pt idx="22">
                  <c:v>3.4139583169611938E-3</c:v>
                </c:pt>
                <c:pt idx="23">
                  <c:v>2.8343030073738076E-3</c:v>
                </c:pt>
                <c:pt idx="24">
                  <c:v>2.3225260733228236E-3</c:v>
                </c:pt>
                <c:pt idx="25">
                  <c:v>1.8689871797496686E-3</c:v>
                </c:pt>
                <c:pt idx="26">
                  <c:v>1.5024065485894562E-3</c:v>
                </c:pt>
                <c:pt idx="27">
                  <c:v>1.2490264678360072E-3</c:v>
                </c:pt>
                <c:pt idx="28">
                  <c:v>1.0701178997982632E-3</c:v>
                </c:pt>
                <c:pt idx="29">
                  <c:v>9.3640756974870416E-4</c:v>
                </c:pt>
                <c:pt idx="30">
                  <c:v>8.160075165949529E-4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A5-40A6-B592-3A13681B6320}"/>
            </c:ext>
          </c:extLst>
        </c:ser>
        <c:ser>
          <c:idx val="5"/>
          <c:order val="5"/>
          <c:tx>
            <c:strRef>
              <c:f>D100_CO2!$A$47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D100_CO2!$H$47:$AL$47</c:f>
              <c:numCache>
                <c:formatCode>0%</c:formatCode>
                <c:ptCount val="31"/>
                <c:pt idx="0">
                  <c:v>3.7206919853404259E-3</c:v>
                </c:pt>
                <c:pt idx="1">
                  <c:v>6.5374366893314146E-3</c:v>
                </c:pt>
                <c:pt idx="2">
                  <c:v>9.5599106494187545E-3</c:v>
                </c:pt>
                <c:pt idx="3">
                  <c:v>1.4087006651435089E-2</c:v>
                </c:pt>
                <c:pt idx="4">
                  <c:v>1.3878513025144241E-2</c:v>
                </c:pt>
                <c:pt idx="5">
                  <c:v>1.3548132726658888E-2</c:v>
                </c:pt>
                <c:pt idx="6">
                  <c:v>1.3245015545642813E-2</c:v>
                </c:pt>
                <c:pt idx="7">
                  <c:v>1.2948444176510535E-2</c:v>
                </c:pt>
                <c:pt idx="8">
                  <c:v>1.2509466260131856E-2</c:v>
                </c:pt>
                <c:pt idx="9">
                  <c:v>1.200769453243972E-2</c:v>
                </c:pt>
                <c:pt idx="10">
                  <c:v>1.1420348616898595E-2</c:v>
                </c:pt>
                <c:pt idx="11">
                  <c:v>1.0729343943512371E-2</c:v>
                </c:pt>
                <c:pt idx="12">
                  <c:v>9.8896092218231438E-3</c:v>
                </c:pt>
                <c:pt idx="13">
                  <c:v>8.9913805448380776E-3</c:v>
                </c:pt>
                <c:pt idx="14">
                  <c:v>8.0235884004752379E-3</c:v>
                </c:pt>
                <c:pt idx="15">
                  <c:v>7.0485348028728207E-3</c:v>
                </c:pt>
                <c:pt idx="16">
                  <c:v>6.0695353730496737E-3</c:v>
                </c:pt>
                <c:pt idx="17">
                  <c:v>5.1534937439029057E-3</c:v>
                </c:pt>
                <c:pt idx="18">
                  <c:v>4.3325506295322953E-3</c:v>
                </c:pt>
                <c:pt idx="19">
                  <c:v>3.5855164764125574E-3</c:v>
                </c:pt>
                <c:pt idx="20">
                  <c:v>2.9572016668432295E-3</c:v>
                </c:pt>
                <c:pt idx="21">
                  <c:v>2.4162739109529958E-3</c:v>
                </c:pt>
                <c:pt idx="22">
                  <c:v>1.9871722603687974E-3</c:v>
                </c:pt>
                <c:pt idx="23">
                  <c:v>1.6408156882109799E-3</c:v>
                </c:pt>
                <c:pt idx="24">
                  <c:v>1.356581316066325E-3</c:v>
                </c:pt>
                <c:pt idx="25">
                  <c:v>1.0989852564624899E-3</c:v>
                </c:pt>
                <c:pt idx="26">
                  <c:v>8.8213835628517116E-4</c:v>
                </c:pt>
                <c:pt idx="27">
                  <c:v>7.0985350092403346E-4</c:v>
                </c:pt>
                <c:pt idx="28">
                  <c:v>6.0704653748279121E-4</c:v>
                </c:pt>
                <c:pt idx="29">
                  <c:v>5.2576907444044679E-4</c:v>
                </c:pt>
                <c:pt idx="30">
                  <c:v>4.7703296558366013E-4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A5-40A6-B592-3A13681B6320}"/>
            </c:ext>
          </c:extLst>
        </c:ser>
        <c:ser>
          <c:idx val="6"/>
          <c:order val="6"/>
          <c:tx>
            <c:strRef>
              <c:f>D100_CO2!$A$48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D100_CO2!$H$48:$AL$48</c:f>
              <c:numCache>
                <c:formatCode>0%</c:formatCode>
                <c:ptCount val="31"/>
                <c:pt idx="0">
                  <c:v>6.15659708793329E-4</c:v>
                </c:pt>
                <c:pt idx="1">
                  <c:v>1.091473700433982E-3</c:v>
                </c:pt>
                <c:pt idx="2">
                  <c:v>1.4411152395548037E-3</c:v>
                </c:pt>
                <c:pt idx="3">
                  <c:v>1.7102817399116588E-3</c:v>
                </c:pt>
                <c:pt idx="4">
                  <c:v>1.6834987116847405E-3</c:v>
                </c:pt>
                <c:pt idx="5">
                  <c:v>1.6485535817749215E-3</c:v>
                </c:pt>
                <c:pt idx="6">
                  <c:v>1.6109718756450145E-3</c:v>
                </c:pt>
                <c:pt idx="7">
                  <c:v>1.5693695183639489E-3</c:v>
                </c:pt>
                <c:pt idx="8">
                  <c:v>1.5162503664737338E-3</c:v>
                </c:pt>
                <c:pt idx="9">
                  <c:v>1.4514174341301303E-3</c:v>
                </c:pt>
                <c:pt idx="10">
                  <c:v>1.3732627543973515E-3</c:v>
                </c:pt>
                <c:pt idx="11">
                  <c:v>1.2810054165425318E-3</c:v>
                </c:pt>
                <c:pt idx="12">
                  <c:v>1.1750344306608791E-3</c:v>
                </c:pt>
                <c:pt idx="13">
                  <c:v>1.0596705039905775E-3</c:v>
                </c:pt>
                <c:pt idx="14">
                  <c:v>9.3728268903732806E-4</c:v>
                </c:pt>
                <c:pt idx="15">
                  <c:v>8.160325414755113E-4</c:v>
                </c:pt>
                <c:pt idx="16">
                  <c:v>6.9859359824661204E-4</c:v>
                </c:pt>
                <c:pt idx="17">
                  <c:v>5.9057080499709069E-4</c:v>
                </c:pt>
                <c:pt idx="18">
                  <c:v>4.9233739314134915E-4</c:v>
                </c:pt>
                <c:pt idx="19">
                  <c:v>4.0467425103225986E-4</c:v>
                </c:pt>
                <c:pt idx="20">
                  <c:v>3.320180484505468E-4</c:v>
                </c:pt>
                <c:pt idx="21">
                  <c:v>2.7338746755834972E-4</c:v>
                </c:pt>
                <c:pt idx="22">
                  <c:v>2.2669292819051074E-4</c:v>
                </c:pt>
                <c:pt idx="23">
                  <c:v>1.8687233220363538E-4</c:v>
                </c:pt>
                <c:pt idx="24">
                  <c:v>1.5166591032357099E-4</c:v>
                </c:pt>
                <c:pt idx="25">
                  <c:v>1.2142496571496701E-4</c:v>
                </c:pt>
                <c:pt idx="26">
                  <c:v>9.794671867851019E-5</c:v>
                </c:pt>
                <c:pt idx="27">
                  <c:v>8.157710552030626E-5</c:v>
                </c:pt>
                <c:pt idx="28">
                  <c:v>6.9815154032056107E-5</c:v>
                </c:pt>
                <c:pt idx="29">
                  <c:v>6.1634638868225263E-5</c:v>
                </c:pt>
                <c:pt idx="30">
                  <c:v>5.6274804085623921E-5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A5-40A6-B592-3A13681B6320}"/>
            </c:ext>
          </c:extLst>
        </c:ser>
        <c:ser>
          <c:idx val="7"/>
          <c:order val="7"/>
          <c:tx>
            <c:strRef>
              <c:f>D100_CO2!$A$49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D100_CO2!$H$49:$AL$49</c:f>
              <c:numCache>
                <c:formatCode>0%</c:formatCode>
                <c:ptCount val="31"/>
                <c:pt idx="0">
                  <c:v>5.925771109865966E-4</c:v>
                </c:pt>
                <c:pt idx="1">
                  <c:v>5.6747728490272559E-4</c:v>
                </c:pt>
                <c:pt idx="2">
                  <c:v>5.4262993291480919E-4</c:v>
                </c:pt>
                <c:pt idx="3">
                  <c:v>5.3772963336561573E-4</c:v>
                </c:pt>
                <c:pt idx="4">
                  <c:v>4.9976947725064575E-4</c:v>
                </c:pt>
                <c:pt idx="5">
                  <c:v>4.6098063230489843E-4</c:v>
                </c:pt>
                <c:pt idx="6">
                  <c:v>4.2289825484697219E-4</c:v>
                </c:pt>
                <c:pt idx="7">
                  <c:v>3.8265850216053632E-4</c:v>
                </c:pt>
                <c:pt idx="8">
                  <c:v>3.428932399126724E-4</c:v>
                </c:pt>
                <c:pt idx="9">
                  <c:v>3.0403997424737752E-4</c:v>
                </c:pt>
                <c:pt idx="10">
                  <c:v>2.675956406086606E-4</c:v>
                </c:pt>
                <c:pt idx="11">
                  <c:v>2.3216491462392134E-4</c:v>
                </c:pt>
                <c:pt idx="12">
                  <c:v>1.987708982207011E-4</c:v>
                </c:pt>
                <c:pt idx="13">
                  <c:v>1.6951952846466463E-4</c:v>
                </c:pt>
                <c:pt idx="14">
                  <c:v>1.4271392023531242E-4</c:v>
                </c:pt>
                <c:pt idx="15">
                  <c:v>1.2023042740264727E-4</c:v>
                </c:pt>
                <c:pt idx="16">
                  <c:v>9.9555069857513225E-5</c:v>
                </c:pt>
                <c:pt idx="17">
                  <c:v>8.1905832234989429E-5</c:v>
                </c:pt>
                <c:pt idx="18">
                  <c:v>6.8145337556132642E-5</c:v>
                </c:pt>
                <c:pt idx="19">
                  <c:v>5.7449065030846144E-5</c:v>
                </c:pt>
                <c:pt idx="20">
                  <c:v>4.7555925389005287E-5</c:v>
                </c:pt>
                <c:pt idx="21">
                  <c:v>3.8792861690838668E-5</c:v>
                </c:pt>
                <c:pt idx="22">
                  <c:v>3.1237124153820504E-5</c:v>
                </c:pt>
                <c:pt idx="23">
                  <c:v>2.6217635412882687E-5</c:v>
                </c:pt>
                <c:pt idx="24">
                  <c:v>2.2324708577173663E-5</c:v>
                </c:pt>
                <c:pt idx="25">
                  <c:v>1.9947405721941958E-5</c:v>
                </c:pt>
                <c:pt idx="26">
                  <c:v>1.5973553653644887E-5</c:v>
                </c:pt>
                <c:pt idx="27">
                  <c:v>1.3954580585358053E-5</c:v>
                </c:pt>
                <c:pt idx="28">
                  <c:v>1.2508643712916702E-5</c:v>
                </c:pt>
                <c:pt idx="29">
                  <c:v>9.6932814837268202E-6</c:v>
                </c:pt>
                <c:pt idx="30">
                  <c:v>7.6343560376110434E-6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A5-40A6-B592-3A13681B6320}"/>
            </c:ext>
          </c:extLst>
        </c:ser>
        <c:ser>
          <c:idx val="8"/>
          <c:order val="8"/>
          <c:tx>
            <c:strRef>
              <c:f>D100_CO2!$A$50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D100_CO2!$H$50:$AL$50</c:f>
              <c:numCache>
                <c:formatCode>0%</c:formatCode>
                <c:ptCount val="31"/>
                <c:pt idx="0">
                  <c:v>7.1412689434331754E-3</c:v>
                </c:pt>
                <c:pt idx="1">
                  <c:v>6.6651021185634906E-3</c:v>
                </c:pt>
                <c:pt idx="2">
                  <c:v>6.3370374995522158E-3</c:v>
                </c:pt>
                <c:pt idx="3">
                  <c:v>5.9577282214683695E-3</c:v>
                </c:pt>
                <c:pt idx="4">
                  <c:v>5.2992189308727379E-3</c:v>
                </c:pt>
                <c:pt idx="5">
                  <c:v>4.6989666300153773E-3</c:v>
                </c:pt>
                <c:pt idx="6">
                  <c:v>4.1610349759732667E-3</c:v>
                </c:pt>
                <c:pt idx="7">
                  <c:v>3.6809449768126137E-3</c:v>
                </c:pt>
                <c:pt idx="8">
                  <c:v>3.2518525657993097E-3</c:v>
                </c:pt>
                <c:pt idx="9">
                  <c:v>2.8714197023648586E-3</c:v>
                </c:pt>
                <c:pt idx="10">
                  <c:v>2.527028404225167E-3</c:v>
                </c:pt>
                <c:pt idx="11">
                  <c:v>2.2151141968533585E-3</c:v>
                </c:pt>
                <c:pt idx="12">
                  <c:v>1.9317230401799687E-3</c:v>
                </c:pt>
                <c:pt idx="13">
                  <c:v>1.679515306433953E-3</c:v>
                </c:pt>
                <c:pt idx="14">
                  <c:v>1.4532910889030492E-3</c:v>
                </c:pt>
                <c:pt idx="15">
                  <c:v>1.2523791031983998E-3</c:v>
                </c:pt>
                <c:pt idx="16">
                  <c:v>1.0682607542327179E-3</c:v>
                </c:pt>
                <c:pt idx="17">
                  <c:v>9.077223660309135E-4</c:v>
                </c:pt>
                <c:pt idx="18">
                  <c:v>7.707703037915923E-4</c:v>
                </c:pt>
                <c:pt idx="19">
                  <c:v>6.5232412527816612E-4</c:v>
                </c:pt>
                <c:pt idx="20">
                  <c:v>5.4998462189855891E-4</c:v>
                </c:pt>
                <c:pt idx="21">
                  <c:v>4.6925811557461505E-4</c:v>
                </c:pt>
                <c:pt idx="22">
                  <c:v>4.0727609706799766E-4</c:v>
                </c:pt>
                <c:pt idx="23">
                  <c:v>3.564497413090087E-4</c:v>
                </c:pt>
                <c:pt idx="24">
                  <c:v>3.1398992073788706E-4</c:v>
                </c:pt>
                <c:pt idx="25">
                  <c:v>2.77408640080233E-4</c:v>
                </c:pt>
                <c:pt idx="26">
                  <c:v>2.45690647601048E-4</c:v>
                </c:pt>
                <c:pt idx="27">
                  <c:v>2.2167194405265498E-4</c:v>
                </c:pt>
                <c:pt idx="28">
                  <c:v>2.0633545195913603E-4</c:v>
                </c:pt>
                <c:pt idx="29">
                  <c:v>1.9507728986000225E-4</c:v>
                </c:pt>
                <c:pt idx="30">
                  <c:v>1.852359920023949E-4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7A5-40A6-B592-3A13681B6320}"/>
            </c:ext>
          </c:extLst>
        </c:ser>
        <c:ser>
          <c:idx val="9"/>
          <c:order val="9"/>
          <c:tx>
            <c:strRef>
              <c:f>D100_CO2!$A$51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D100_CO2!$H$51:$AL$51</c:f>
              <c:numCache>
                <c:formatCode>0%</c:formatCode>
                <c:ptCount val="31"/>
                <c:pt idx="0">
                  <c:v>1.6440420421774551E-5</c:v>
                </c:pt>
                <c:pt idx="1">
                  <c:v>2.6393799301550111E-5</c:v>
                </c:pt>
                <c:pt idx="2">
                  <c:v>4.3897027019980352E-5</c:v>
                </c:pt>
                <c:pt idx="3">
                  <c:v>4.3587734061870542E-5</c:v>
                </c:pt>
                <c:pt idx="4">
                  <c:v>4.2500292664344463E-5</c:v>
                </c:pt>
                <c:pt idx="5">
                  <c:v>4.1573611179580954E-5</c:v>
                </c:pt>
                <c:pt idx="6">
                  <c:v>4.0695993537249511E-5</c:v>
                </c:pt>
                <c:pt idx="7">
                  <c:v>3.9328283855274376E-5</c:v>
                </c:pt>
                <c:pt idx="8">
                  <c:v>3.7760848979297234E-5</c:v>
                </c:pt>
                <c:pt idx="9">
                  <c:v>3.598840511499571E-5</c:v>
                </c:pt>
                <c:pt idx="10">
                  <c:v>3.3901747251342671E-5</c:v>
                </c:pt>
                <c:pt idx="11">
                  <c:v>3.1332450437062287E-5</c:v>
                </c:pt>
                <c:pt idx="12">
                  <c:v>2.8593976171532421E-5</c:v>
                </c:pt>
                <c:pt idx="13">
                  <c:v>2.5624507167646442E-5</c:v>
                </c:pt>
                <c:pt idx="14">
                  <c:v>2.2590975383976057E-5</c:v>
                </c:pt>
                <c:pt idx="15">
                  <c:v>1.9503071444903765E-5</c:v>
                </c:pt>
                <c:pt idx="16">
                  <c:v>1.6596358735810807E-5</c:v>
                </c:pt>
                <c:pt idx="17">
                  <c:v>1.4023865389713763E-5</c:v>
                </c:pt>
                <c:pt idx="18">
                  <c:v>1.1657045572482461E-5</c:v>
                </c:pt>
                <c:pt idx="19">
                  <c:v>9.5940168673860008E-6</c:v>
                </c:pt>
                <c:pt idx="20">
                  <c:v>7.8148934907016899E-6</c:v>
                </c:pt>
                <c:pt idx="21">
                  <c:v>6.3850891356146538E-6</c:v>
                </c:pt>
                <c:pt idx="22">
                  <c:v>5.3018190150863608E-6</c:v>
                </c:pt>
                <c:pt idx="23">
                  <c:v>4.4040122478333116E-6</c:v>
                </c:pt>
                <c:pt idx="24">
                  <c:v>3.5985413209612578E-6</c:v>
                </c:pt>
                <c:pt idx="25">
                  <c:v>2.8856178197068735E-6</c:v>
                </c:pt>
                <c:pt idx="26">
                  <c:v>2.2884747354792103E-6</c:v>
                </c:pt>
                <c:pt idx="27">
                  <c:v>1.9216143756886502E-6</c:v>
                </c:pt>
                <c:pt idx="28">
                  <c:v>1.6464759548994563E-6</c:v>
                </c:pt>
                <c:pt idx="29">
                  <c:v>1.4859983406656683E-6</c:v>
                </c:pt>
                <c:pt idx="30">
                  <c:v>1.2342970839251388E-6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7A5-40A6-B592-3A13681B6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841392"/>
        <c:axId val="321813072"/>
      </c:lineChart>
      <c:catAx>
        <c:axId val="32184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13072"/>
        <c:crosses val="autoZero"/>
        <c:auto val="1"/>
        <c:lblAlgn val="ctr"/>
        <c:lblOffset val="100"/>
        <c:noMultiLvlLbl val="0"/>
      </c:catAx>
      <c:valAx>
        <c:axId val="3218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registraions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0339756944444451E-2"/>
          <c:y val="2.3518518518518518E-2"/>
          <c:w val="0.92813975694444439"/>
          <c:h val="8.72154320987654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Linear100_CO2!$A$146</c:f>
              <c:strCache>
                <c:ptCount val="1"/>
                <c:pt idx="0">
                  <c:v>Total Petrol</c:v>
                </c:pt>
              </c:strCache>
            </c:strRef>
          </c:tx>
          <c:invertIfNegative val="0"/>
          <c:val>
            <c:numRef>
              <c:f>Linear100_CO2!$B$146:$AL$146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21829.247285680249</c:v>
                </c:pt>
                <c:pt idx="11">
                  <c:v>21000.789245007643</c:v>
                </c:pt>
                <c:pt idx="12">
                  <c:v>20223.886403557637</c:v>
                </c:pt>
                <c:pt idx="13">
                  <c:v>19544.512538686504</c:v>
                </c:pt>
                <c:pt idx="14">
                  <c:v>18789.010025905241</c:v>
                </c:pt>
                <c:pt idx="15">
                  <c:v>17927.413215520133</c:v>
                </c:pt>
                <c:pt idx="16">
                  <c:v>16900.134517102597</c:v>
                </c:pt>
                <c:pt idx="17">
                  <c:v>15661.855177900017</c:v>
                </c:pt>
                <c:pt idx="18">
                  <c:v>14258.521425896248</c:v>
                </c:pt>
                <c:pt idx="19">
                  <c:v>12822.412048635386</c:v>
                </c:pt>
                <c:pt idx="20">
                  <c:v>11444.248619905682</c:v>
                </c:pt>
                <c:pt idx="21">
                  <c:v>10142.049643903752</c:v>
                </c:pt>
                <c:pt idx="22">
                  <c:v>8934.579886416006</c:v>
                </c:pt>
                <c:pt idx="23">
                  <c:v>7811.0174880807781</c:v>
                </c:pt>
                <c:pt idx="24">
                  <c:v>6782.6492286820185</c:v>
                </c:pt>
                <c:pt idx="25">
                  <c:v>5841.0873404777312</c:v>
                </c:pt>
                <c:pt idx="26">
                  <c:v>4976.7288469772948</c:v>
                </c:pt>
                <c:pt idx="27">
                  <c:v>4192.2390197475943</c:v>
                </c:pt>
                <c:pt idx="28">
                  <c:v>3494.7390888807872</c:v>
                </c:pt>
                <c:pt idx="29">
                  <c:v>2882.5475442202946</c:v>
                </c:pt>
                <c:pt idx="30">
                  <c:v>2356.5812860677893</c:v>
                </c:pt>
                <c:pt idx="31">
                  <c:v>1912.4085377130236</c:v>
                </c:pt>
                <c:pt idx="32">
                  <c:v>1541.2849873206746</c:v>
                </c:pt>
                <c:pt idx="33">
                  <c:v>1230.4537490369337</c:v>
                </c:pt>
                <c:pt idx="34">
                  <c:v>979.6460683590617</c:v>
                </c:pt>
                <c:pt idx="35">
                  <c:v>775.24580691121196</c:v>
                </c:pt>
                <c:pt idx="36">
                  <c:v>610.88672234283854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8F-455A-A3B2-A95C7425C5C6}"/>
            </c:ext>
          </c:extLst>
        </c:ser>
        <c:ser>
          <c:idx val="3"/>
          <c:order val="1"/>
          <c:tx>
            <c:strRef>
              <c:f>Linear100_CO2!$A$147</c:f>
              <c:strCache>
                <c:ptCount val="1"/>
                <c:pt idx="0">
                  <c:v>Total Diesel</c:v>
                </c:pt>
              </c:strCache>
            </c:strRef>
          </c:tx>
          <c:invertIfNegative val="0"/>
          <c:val>
            <c:numRef>
              <c:f>Linear100_CO2!$B$147:$AL$147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16976.574554236264</c:v>
                </c:pt>
                <c:pt idx="11">
                  <c:v>16417.099143711352</c:v>
                </c:pt>
                <c:pt idx="12">
                  <c:v>15755.029262407808</c:v>
                </c:pt>
                <c:pt idx="13">
                  <c:v>14866.40473344051</c:v>
                </c:pt>
                <c:pt idx="14">
                  <c:v>13941.403791960611</c:v>
                </c:pt>
                <c:pt idx="15">
                  <c:v>12862.305885023359</c:v>
                </c:pt>
                <c:pt idx="16">
                  <c:v>11758.070873879382</c:v>
                </c:pt>
                <c:pt idx="17">
                  <c:v>10695.414794798749</c:v>
                </c:pt>
                <c:pt idx="18">
                  <c:v>9623.6623552964666</c:v>
                </c:pt>
                <c:pt idx="19">
                  <c:v>8548.2790425882922</c:v>
                </c:pt>
                <c:pt idx="20">
                  <c:v>7519.5204201683537</c:v>
                </c:pt>
                <c:pt idx="21">
                  <c:v>6541.6967783488881</c:v>
                </c:pt>
                <c:pt idx="22">
                  <c:v>5657.7353583943313</c:v>
                </c:pt>
                <c:pt idx="23">
                  <c:v>4857.555736517581</c:v>
                </c:pt>
                <c:pt idx="24">
                  <c:v>4138.3826994712699</c:v>
                </c:pt>
                <c:pt idx="25">
                  <c:v>3497.1652644802234</c:v>
                </c:pt>
                <c:pt idx="26">
                  <c:v>2931.6808598230609</c:v>
                </c:pt>
                <c:pt idx="27">
                  <c:v>2434.7011797506079</c:v>
                </c:pt>
                <c:pt idx="28">
                  <c:v>2000.1098390439629</c:v>
                </c:pt>
                <c:pt idx="29">
                  <c:v>1626.5902768006426</c:v>
                </c:pt>
                <c:pt idx="30">
                  <c:v>1311.3917816732337</c:v>
                </c:pt>
                <c:pt idx="31">
                  <c:v>1049.7861536920914</c:v>
                </c:pt>
                <c:pt idx="32">
                  <c:v>834.19602879668241</c:v>
                </c:pt>
                <c:pt idx="33">
                  <c:v>657.40168877903693</c:v>
                </c:pt>
                <c:pt idx="34">
                  <c:v>513.91681868331784</c:v>
                </c:pt>
                <c:pt idx="35">
                  <c:v>397.75636636474201</c:v>
                </c:pt>
                <c:pt idx="36">
                  <c:v>304.59408186804092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F-455A-A3B2-A95C7425C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1751520"/>
        <c:axId val="1471743840"/>
      </c:barChart>
      <c:lineChart>
        <c:grouping val="standard"/>
        <c:varyColors val="0"/>
        <c:ser>
          <c:idx val="0"/>
          <c:order val="2"/>
          <c:tx>
            <c:strRef>
              <c:f>Linear100_CO2!$A$212</c:f>
              <c:strCache>
                <c:ptCount val="1"/>
                <c:pt idx="0">
                  <c:v>Total PHEV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Linear100_CO2!$B$212:$AL$212</c:f>
              <c:numCache>
                <c:formatCode>0</c:formatCode>
                <c:ptCount val="37"/>
                <c:pt idx="0">
                  <c:v>1.989747844931105E-2</c:v>
                </c:pt>
                <c:pt idx="1">
                  <c:v>2.2232746110678478E-2</c:v>
                </c:pt>
                <c:pt idx="2">
                  <c:v>2.7493962343129189E-2</c:v>
                </c:pt>
                <c:pt idx="3">
                  <c:v>3.7829947646551794E-2</c:v>
                </c:pt>
                <c:pt idx="4">
                  <c:v>5.2298633983486158E-2</c:v>
                </c:pt>
                <c:pt idx="5">
                  <c:v>7.8012904484365722E-2</c:v>
                </c:pt>
                <c:pt idx="6">
                  <c:v>0.12783344309330907</c:v>
                </c:pt>
                <c:pt idx="7">
                  <c:v>0.19561569966701686</c:v>
                </c:pt>
                <c:pt idx="8">
                  <c:v>0.26361214202902805</c:v>
                </c:pt>
                <c:pt idx="9">
                  <c:v>0.2890921608583073</c:v>
                </c:pt>
                <c:pt idx="10">
                  <c:v>0.35159751036486692</c:v>
                </c:pt>
                <c:pt idx="11">
                  <c:v>0.41158094043095428</c:v>
                </c:pt>
                <c:pt idx="12">
                  <c:v>0.4936612866207053</c:v>
                </c:pt>
                <c:pt idx="13">
                  <c:v>0.60284602731359871</c:v>
                </c:pt>
                <c:pt idx="14">
                  <c:v>0.72483559476422155</c:v>
                </c:pt>
                <c:pt idx="15">
                  <c:v>0.80581485462258162</c:v>
                </c:pt>
                <c:pt idx="16">
                  <c:v>0.86028466973761486</c:v>
                </c:pt>
                <c:pt idx="17">
                  <c:v>0.8771677265518889</c:v>
                </c:pt>
                <c:pt idx="18">
                  <c:v>0.8652949076322014</c:v>
                </c:pt>
                <c:pt idx="19">
                  <c:v>0.83212642677945314</c:v>
                </c:pt>
                <c:pt idx="20">
                  <c:v>0.79218277888129496</c:v>
                </c:pt>
                <c:pt idx="21">
                  <c:v>0.73238506006018178</c:v>
                </c:pt>
                <c:pt idx="22">
                  <c:v>0.67294927283729933</c:v>
                </c:pt>
                <c:pt idx="23">
                  <c:v>0.6136940070747513</c:v>
                </c:pt>
                <c:pt idx="24">
                  <c:v>0.55452624049490185</c:v>
                </c:pt>
                <c:pt idx="25">
                  <c:v>0.49553705004724891</c:v>
                </c:pt>
                <c:pt idx="26">
                  <c:v>0.43747769633275002</c:v>
                </c:pt>
                <c:pt idx="27">
                  <c:v>0.38138856495727091</c:v>
                </c:pt>
                <c:pt idx="28">
                  <c:v>0.3280497221778379</c:v>
                </c:pt>
                <c:pt idx="29">
                  <c:v>0.27816654938162072</c:v>
                </c:pt>
                <c:pt idx="30">
                  <c:v>0.23241965814974402</c:v>
                </c:pt>
                <c:pt idx="31">
                  <c:v>0.19151742235408109</c:v>
                </c:pt>
                <c:pt idx="32">
                  <c:v>0.15575264261924091</c:v>
                </c:pt>
                <c:pt idx="33">
                  <c:v>0.12531815864112703</c:v>
                </c:pt>
                <c:pt idx="34">
                  <c:v>9.9873022849056789E-2</c:v>
                </c:pt>
                <c:pt idx="35">
                  <c:v>7.9080758952589175E-2</c:v>
                </c:pt>
                <c:pt idx="36">
                  <c:v>6.1978620501950972E-2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8F-455A-A3B2-A95C7425C5C6}"/>
            </c:ext>
          </c:extLst>
        </c:ser>
        <c:ser>
          <c:idx val="1"/>
          <c:order val="3"/>
          <c:tx>
            <c:strRef>
              <c:f>Linear100_CO2!$A$213</c:f>
              <c:strCache>
                <c:ptCount val="1"/>
                <c:pt idx="0">
                  <c:v>Total BEV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Linear100_CO2!$B$213:$AL$213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8F-455A-A3B2-A95C7425C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893120"/>
        <c:axId val="1471883040"/>
      </c:lineChart>
      <c:catAx>
        <c:axId val="1471751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43840"/>
        <c:crosses val="autoZero"/>
        <c:auto val="1"/>
        <c:lblAlgn val="ctr"/>
        <c:lblOffset val="100"/>
        <c:noMultiLvlLbl val="0"/>
      </c:catAx>
      <c:valAx>
        <c:axId val="14717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51520"/>
        <c:crosses val="autoZero"/>
        <c:crossBetween val="between"/>
      </c:valAx>
      <c:valAx>
        <c:axId val="147188304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crossAx val="1471893120"/>
        <c:crosses val="max"/>
        <c:crossBetween val="between"/>
      </c:valAx>
      <c:catAx>
        <c:axId val="1471893120"/>
        <c:scaling>
          <c:orientation val="minMax"/>
        </c:scaling>
        <c:delete val="1"/>
        <c:axPos val="b"/>
        <c:majorTickMark val="out"/>
        <c:minorTickMark val="none"/>
        <c:tickLblPos val="nextTo"/>
        <c:crossAx val="147188304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Linear100_CO2!$A$276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Linear100_CO2!$B$276:$AL$276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174.82484631308202</c:v>
                </c:pt>
                <c:pt idx="11">
                  <c:v>164.77913502809486</c:v>
                </c:pt>
                <c:pt idx="12">
                  <c:v>155.13005958967335</c:v>
                </c:pt>
                <c:pt idx="13">
                  <c:v>146.07284111729899</c:v>
                </c:pt>
                <c:pt idx="14">
                  <c:v>136.80048378545152</c:v>
                </c:pt>
                <c:pt idx="15">
                  <c:v>127.01799742786892</c:v>
                </c:pt>
                <c:pt idx="16">
                  <c:v>116.79828518634636</c:v>
                </c:pt>
                <c:pt idx="17">
                  <c:v>106.22860104744558</c:v>
                </c:pt>
                <c:pt idx="18">
                  <c:v>95.290746494278224</c:v>
                </c:pt>
                <c:pt idx="19">
                  <c:v>84.309633344886123</c:v>
                </c:pt>
                <c:pt idx="20">
                  <c:v>74.085775672840995</c:v>
                </c:pt>
                <c:pt idx="21">
                  <c:v>64.783617790572137</c:v>
                </c:pt>
                <c:pt idx="22">
                  <c:v>56.334999122945035</c:v>
                </c:pt>
                <c:pt idx="23">
                  <c:v>48.614778939356057</c:v>
                </c:pt>
                <c:pt idx="24">
                  <c:v>41.721820459104983</c:v>
                </c:pt>
                <c:pt idx="25">
                  <c:v>35.556112719499303</c:v>
                </c:pt>
                <c:pt idx="26">
                  <c:v>29.996615012941504</c:v>
                </c:pt>
                <c:pt idx="27">
                  <c:v>25.026094612884592</c:v>
                </c:pt>
                <c:pt idx="28">
                  <c:v>20.683609559485642</c:v>
                </c:pt>
                <c:pt idx="29">
                  <c:v>16.937139949870438</c:v>
                </c:pt>
                <c:pt idx="30">
                  <c:v>13.778420986081052</c:v>
                </c:pt>
                <c:pt idx="31">
                  <c:v>11.158141152862473</c:v>
                </c:pt>
                <c:pt idx="32">
                  <c:v>8.996689453964219</c:v>
                </c:pt>
                <c:pt idx="33">
                  <c:v>7.1873075814831848</c:v>
                </c:pt>
                <c:pt idx="34">
                  <c:v>5.7415672790229983</c:v>
                </c:pt>
                <c:pt idx="35">
                  <c:v>4.5572219169720602</c:v>
                </c:pt>
                <c:pt idx="36">
                  <c:v>3.6006700947955328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4A-4D11-9A53-AB94F6B5D006}"/>
            </c:ext>
          </c:extLst>
        </c:ser>
        <c:ser>
          <c:idx val="1"/>
          <c:order val="1"/>
          <c:tx>
            <c:strRef>
              <c:f>Linear100_CO2!$A$277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Linear100_CO2!$B$277:$AL$277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141.27004388615825</c:v>
                </c:pt>
                <c:pt idx="13">
                  <c:v>131.08294701752448</c:v>
                </c:pt>
                <c:pt idx="14">
                  <c:v>120.45429420995004</c:v>
                </c:pt>
                <c:pt idx="15">
                  <c:v>110.02276318279506</c:v>
                </c:pt>
                <c:pt idx="16">
                  <c:v>99.342020898931111</c:v>
                </c:pt>
                <c:pt idx="17">
                  <c:v>89.075538132776728</c:v>
                </c:pt>
                <c:pt idx="18">
                  <c:v>78.725463789402653</c:v>
                </c:pt>
                <c:pt idx="19">
                  <c:v>68.865263883152977</c:v>
                </c:pt>
                <c:pt idx="20">
                  <c:v>59.490577924553982</c:v>
                </c:pt>
                <c:pt idx="21">
                  <c:v>51.105836735019984</c:v>
                </c:pt>
                <c:pt idx="22">
                  <c:v>43.642396828329147</c:v>
                </c:pt>
                <c:pt idx="23">
                  <c:v>37.013325581013682</c:v>
                </c:pt>
                <c:pt idx="24">
                  <c:v>31.151256359147897</c:v>
                </c:pt>
                <c:pt idx="25">
                  <c:v>26.028964728465755</c:v>
                </c:pt>
                <c:pt idx="26">
                  <c:v>21.58750090914824</c:v>
                </c:pt>
                <c:pt idx="27">
                  <c:v>17.746549078478921</c:v>
                </c:pt>
                <c:pt idx="28">
                  <c:v>14.435841605789765</c:v>
                </c:pt>
                <c:pt idx="29">
                  <c:v>11.631324135870774</c:v>
                </c:pt>
                <c:pt idx="30">
                  <c:v>9.3054097702575618</c:v>
                </c:pt>
                <c:pt idx="31">
                  <c:v>7.4006498319155876</c:v>
                </c:pt>
                <c:pt idx="32">
                  <c:v>5.8521309966536927</c:v>
                </c:pt>
                <c:pt idx="33">
                  <c:v>4.594311166107035</c:v>
                </c:pt>
                <c:pt idx="34">
                  <c:v>3.5865780015332285</c:v>
                </c:pt>
                <c:pt idx="35">
                  <c:v>2.7737468972153403</c:v>
                </c:pt>
                <c:pt idx="36">
                  <c:v>2.1280542088206249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4A-4D11-9A53-AB94F6B5D006}"/>
            </c:ext>
          </c:extLst>
        </c:ser>
        <c:ser>
          <c:idx val="2"/>
          <c:order val="2"/>
          <c:tx>
            <c:strRef>
              <c:f>Linear100_CO2!$A$278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Linear100_CO2!$B$278:$AL$278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4A-4D11-9A53-AB94F6B5D006}"/>
            </c:ext>
          </c:extLst>
        </c:ser>
        <c:ser>
          <c:idx val="3"/>
          <c:order val="3"/>
          <c:tx>
            <c:strRef>
              <c:f>Linear100_CO2!$A$279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Linear100_CO2!$B$279:$AL$279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9.1829302433119508</c:v>
                </c:pt>
                <c:pt idx="11">
                  <c:v>10.552692736002532</c:v>
                </c:pt>
                <c:pt idx="12">
                  <c:v>11.603469992065437</c:v>
                </c:pt>
                <c:pt idx="13">
                  <c:v>12.385009326550003</c:v>
                </c:pt>
                <c:pt idx="14">
                  <c:v>12.635393994227506</c:v>
                </c:pt>
                <c:pt idx="15">
                  <c:v>12.410828805275623</c:v>
                </c:pt>
                <c:pt idx="16">
                  <c:v>12.020397787963148</c:v>
                </c:pt>
                <c:pt idx="17">
                  <c:v>11.377250593939376</c:v>
                </c:pt>
                <c:pt idx="18">
                  <c:v>10.586847829420007</c:v>
                </c:pt>
                <c:pt idx="19">
                  <c:v>9.7765563048819946</c:v>
                </c:pt>
                <c:pt idx="20">
                  <c:v>8.946616601109536</c:v>
                </c:pt>
                <c:pt idx="21">
                  <c:v>8.0997920999920048</c:v>
                </c:pt>
                <c:pt idx="22">
                  <c:v>7.2395115758587885</c:v>
                </c:pt>
                <c:pt idx="23">
                  <c:v>6.3833657182664894</c:v>
                </c:pt>
                <c:pt idx="24">
                  <c:v>5.5530959485588332</c:v>
                </c:pt>
                <c:pt idx="25">
                  <c:v>4.7607986544076253</c:v>
                </c:pt>
                <c:pt idx="26">
                  <c:v>4.0248566345805985</c:v>
                </c:pt>
                <c:pt idx="27">
                  <c:v>3.3546323993580209</c:v>
                </c:pt>
                <c:pt idx="28">
                  <c:v>2.7597638707346097</c:v>
                </c:pt>
                <c:pt idx="29">
                  <c:v>2.2429073706305735</c:v>
                </c:pt>
                <c:pt idx="30">
                  <c:v>1.8036647949235642</c:v>
                </c:pt>
                <c:pt idx="31">
                  <c:v>1.4358902265199303</c:v>
                </c:pt>
                <c:pt idx="32">
                  <c:v>1.1309472893849513</c:v>
                </c:pt>
                <c:pt idx="33">
                  <c:v>0.88196148788219308</c:v>
                </c:pt>
                <c:pt idx="34">
                  <c:v>0.68333327800719457</c:v>
                </c:pt>
                <c:pt idx="35">
                  <c:v>0.52625154595313595</c:v>
                </c:pt>
                <c:pt idx="36">
                  <c:v>0.40566322524481463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4A-4D11-9A53-AB94F6B5D006}"/>
            </c:ext>
          </c:extLst>
        </c:ser>
        <c:ser>
          <c:idx val="4"/>
          <c:order val="4"/>
          <c:tx>
            <c:strRef>
              <c:f>Linear100_CO2!$A$280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Linear100_CO2!$B$280:$AL$280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10.314340028744379</c:v>
                </c:pt>
                <c:pt idx="11">
                  <c:v>11.664478209488141</c:v>
                </c:pt>
                <c:pt idx="12">
                  <c:v>13.406594541501251</c:v>
                </c:pt>
                <c:pt idx="13">
                  <c:v>15.709332031982107</c:v>
                </c:pt>
                <c:pt idx="14">
                  <c:v>18.084217773261962</c:v>
                </c:pt>
                <c:pt idx="15">
                  <c:v>20.502931993178983</c:v>
                </c:pt>
                <c:pt idx="16">
                  <c:v>22.026774576139768</c:v>
                </c:pt>
                <c:pt idx="17">
                  <c:v>22.24018143403049</c:v>
                </c:pt>
                <c:pt idx="18">
                  <c:v>21.473502965202901</c:v>
                </c:pt>
                <c:pt idx="19">
                  <c:v>20.471840761590116</c:v>
                </c:pt>
                <c:pt idx="20">
                  <c:v>19.240947830699351</c:v>
                </c:pt>
                <c:pt idx="21">
                  <c:v>17.773485273038766</c:v>
                </c:pt>
                <c:pt idx="22">
                  <c:v>16.308007172954564</c:v>
                </c:pt>
                <c:pt idx="23">
                  <c:v>14.856191677144988</c:v>
                </c:pt>
                <c:pt idx="24">
                  <c:v>13.397150936929146</c:v>
                </c:pt>
                <c:pt idx="25">
                  <c:v>11.944613569326107</c:v>
                </c:pt>
                <c:pt idx="26">
                  <c:v>10.516385610873998</c:v>
                </c:pt>
                <c:pt idx="27">
                  <c:v>9.1449459909763249</c:v>
                </c:pt>
                <c:pt idx="28">
                  <c:v>7.8453329336975512</c:v>
                </c:pt>
                <c:pt idx="29">
                  <c:v>6.6324028035684863</c:v>
                </c:pt>
                <c:pt idx="30">
                  <c:v>5.5234842392632002</c:v>
                </c:pt>
                <c:pt idx="31">
                  <c:v>4.5351193027198891</c:v>
                </c:pt>
                <c:pt idx="32">
                  <c:v>3.6781423114705785</c:v>
                </c:pt>
                <c:pt idx="33">
                  <c:v>2.9528045739169011</c:v>
                </c:pt>
                <c:pt idx="34">
                  <c:v>2.3505166231194958</c:v>
                </c:pt>
                <c:pt idx="35">
                  <c:v>1.8610171107019142</c:v>
                </c:pt>
                <c:pt idx="36">
                  <c:v>1.4658516801462329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4A-4D11-9A53-AB94F6B5D006}"/>
            </c:ext>
          </c:extLst>
        </c:ser>
        <c:ser>
          <c:idx val="5"/>
          <c:order val="5"/>
          <c:tx>
            <c:strRef>
              <c:f>Linear100_CO2!$A$281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Linear100_CO2!$B$281:$AL$281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7.7906251195975988</c:v>
                </c:pt>
                <c:pt idx="11">
                  <c:v>9.9811077993226931</c:v>
                </c:pt>
                <c:pt idx="12">
                  <c:v>11.900136614316068</c:v>
                </c:pt>
                <c:pt idx="13">
                  <c:v>11.640824686086095</c:v>
                </c:pt>
                <c:pt idx="14">
                  <c:v>11.089497802530143</c:v>
                </c:pt>
                <c:pt idx="15">
                  <c:v>10.344829439527503</c:v>
                </c:pt>
                <c:pt idx="16">
                  <c:v>9.6439606463506369</c:v>
                </c:pt>
                <c:pt idx="17">
                  <c:v>8.9454950559512767</c:v>
                </c:pt>
                <c:pt idx="18">
                  <c:v>8.2539035269875054</c:v>
                </c:pt>
                <c:pt idx="19">
                  <c:v>7.5593434786480449</c:v>
                </c:pt>
                <c:pt idx="20">
                  <c:v>6.8482811791519058</c:v>
                </c:pt>
                <c:pt idx="21">
                  <c:v>6.1205452497373756</c:v>
                </c:pt>
                <c:pt idx="22">
                  <c:v>5.3981612302279069</c:v>
                </c:pt>
                <c:pt idx="23">
                  <c:v>4.6854329352971336</c:v>
                </c:pt>
                <c:pt idx="24">
                  <c:v>4.0033197839814907</c:v>
                </c:pt>
                <c:pt idx="25">
                  <c:v>3.3586699132141238</c:v>
                </c:pt>
                <c:pt idx="26">
                  <c:v>2.7794287899850811</c:v>
                </c:pt>
                <c:pt idx="27">
                  <c:v>2.2691928269586548</c:v>
                </c:pt>
                <c:pt idx="28">
                  <c:v>1.8245945101678664</c:v>
                </c:pt>
                <c:pt idx="29">
                  <c:v>1.4469323353260768</c:v>
                </c:pt>
                <c:pt idx="30">
                  <c:v>1.1303300831789522</c:v>
                </c:pt>
                <c:pt idx="31">
                  <c:v>0.87665088537286662</c:v>
                </c:pt>
                <c:pt idx="32">
                  <c:v>0.67580502458854075</c:v>
                </c:pt>
                <c:pt idx="33">
                  <c:v>0.51465132381107448</c:v>
                </c:pt>
                <c:pt idx="34">
                  <c:v>0.38300136459537942</c:v>
                </c:pt>
                <c:pt idx="35">
                  <c:v>0.27798309047562941</c:v>
                </c:pt>
                <c:pt idx="36">
                  <c:v>0.20006969822550003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4A-4D11-9A53-AB94F6B5D006}"/>
            </c:ext>
          </c:extLst>
        </c:ser>
        <c:ser>
          <c:idx val="6"/>
          <c:order val="6"/>
          <c:tx>
            <c:strRef>
              <c:f>Linear100_CO2!$A$282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Linear100_CO2!$B$282:$AL$282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4.5015284297189879</c:v>
                </c:pt>
                <c:pt idx="13">
                  <c:v>6.104939526157076</c:v>
                </c:pt>
                <c:pt idx="14">
                  <c:v>8.0884084014401925</c:v>
                </c:pt>
                <c:pt idx="15">
                  <c:v>8.4843069941668521</c:v>
                </c:pt>
                <c:pt idx="16">
                  <c:v>8.8329722426012705</c:v>
                </c:pt>
                <c:pt idx="17">
                  <c:v>9.1807398806183187</c:v>
                </c:pt>
                <c:pt idx="18">
                  <c:v>9.5138665299389054</c:v>
                </c:pt>
                <c:pt idx="19">
                  <c:v>9.3092750673732141</c:v>
                </c:pt>
                <c:pt idx="20">
                  <c:v>9.101842171370679</c:v>
                </c:pt>
                <c:pt idx="21">
                  <c:v>8.4176280854443739</c:v>
                </c:pt>
                <c:pt idx="22">
                  <c:v>7.7457148057185607</c:v>
                </c:pt>
                <c:pt idx="23">
                  <c:v>7.0674230818902393</c:v>
                </c:pt>
                <c:pt idx="24">
                  <c:v>6.401925113547648</c:v>
                </c:pt>
                <c:pt idx="25">
                  <c:v>5.738806469738627</c:v>
                </c:pt>
                <c:pt idx="26">
                  <c:v>5.0870890879432267</c:v>
                </c:pt>
                <c:pt idx="27">
                  <c:v>4.4513322960076822</c:v>
                </c:pt>
                <c:pt idx="28">
                  <c:v>3.8443530894601472</c:v>
                </c:pt>
                <c:pt idx="29">
                  <c:v>3.2760075596354308</c:v>
                </c:pt>
                <c:pt idx="30">
                  <c:v>2.7524168106692124</c:v>
                </c:pt>
                <c:pt idx="31">
                  <c:v>2.2821145617777927</c:v>
                </c:pt>
                <c:pt idx="32">
                  <c:v>1.8643088529300793</c:v>
                </c:pt>
                <c:pt idx="33">
                  <c:v>1.5056655713371869</c:v>
                </c:pt>
                <c:pt idx="34">
                  <c:v>1.2020097154844884</c:v>
                </c:pt>
                <c:pt idx="35">
                  <c:v>0.95149770049270266</c:v>
                </c:pt>
                <c:pt idx="36">
                  <c:v>0.73771473055266412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4A-4D11-9A53-AB94F6B5D006}"/>
            </c:ext>
          </c:extLst>
        </c:ser>
        <c:ser>
          <c:idx val="7"/>
          <c:order val="7"/>
          <c:tx>
            <c:strRef>
              <c:f>Linear100_CO2!$A$283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Linear100_CO2!$B$283:$AL$283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4A-4D11-9A53-AB94F6B5D006}"/>
            </c:ext>
          </c:extLst>
        </c:ser>
        <c:ser>
          <c:idx val="8"/>
          <c:order val="8"/>
          <c:tx>
            <c:strRef>
              <c:f>Linear100_CO2!$A$284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Linear100_CO2!$B$284:$AL$284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4A-4D11-9A53-AB94F6B5D006}"/>
            </c:ext>
          </c:extLst>
        </c:ser>
        <c:ser>
          <c:idx val="9"/>
          <c:order val="9"/>
          <c:tx>
            <c:strRef>
              <c:f>Linear100_CO2!$A$285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Linear100_CO2!$B$285:$AL$285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4A-4D11-9A53-AB94F6B5D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Energy Demand [TWh]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Linear100_CO2!$A$24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Linear100_CO2!$H$24:$AL$24</c:f>
              <c:numCache>
                <c:formatCode>_-* #,##0_-;\-* #,##0_-;_-* "-"??_-;_-@_-</c:formatCode>
                <c:ptCount val="31"/>
                <c:pt idx="0">
                  <c:v>31435337</c:v>
                </c:pt>
                <c:pt idx="1">
                  <c:v>29684140</c:v>
                </c:pt>
                <c:pt idx="2">
                  <c:v>27924821</c:v>
                </c:pt>
                <c:pt idx="3">
                  <c:v>26456204</c:v>
                </c:pt>
                <c:pt idx="4">
                  <c:v>25227850</c:v>
                </c:pt>
                <c:pt idx="5">
                  <c:v>24016882</c:v>
                </c:pt>
                <c:pt idx="6">
                  <c:v>22835887</c:v>
                </c:pt>
                <c:pt idx="7">
                  <c:v>21706992</c:v>
                </c:pt>
                <c:pt idx="8">
                  <c:v>20545948</c:v>
                </c:pt>
                <c:pt idx="9">
                  <c:v>19308297</c:v>
                </c:pt>
                <c:pt idx="10">
                  <c:v>17997059</c:v>
                </c:pt>
                <c:pt idx="11">
                  <c:v>16624262</c:v>
                </c:pt>
                <c:pt idx="12">
                  <c:v>15187142</c:v>
                </c:pt>
                <c:pt idx="13">
                  <c:v>13720207</c:v>
                </c:pt>
                <c:pt idx="14">
                  <c:v>12329845</c:v>
                </c:pt>
                <c:pt idx="15">
                  <c:v>11041934</c:v>
                </c:pt>
                <c:pt idx="16">
                  <c:v>9854924</c:v>
                </c:pt>
                <c:pt idx="17">
                  <c:v>8738306</c:v>
                </c:pt>
                <c:pt idx="18">
                  <c:v>7730808</c:v>
                </c:pt>
                <c:pt idx="19">
                  <c:v>6816337</c:v>
                </c:pt>
                <c:pt idx="20">
                  <c:v>5970991</c:v>
                </c:pt>
                <c:pt idx="21">
                  <c:v>5200975</c:v>
                </c:pt>
                <c:pt idx="22">
                  <c:v>4520942</c:v>
                </c:pt>
                <c:pt idx="23">
                  <c:v>3924584</c:v>
                </c:pt>
                <c:pt idx="24">
                  <c:v>3414477</c:v>
                </c:pt>
                <c:pt idx="25">
                  <c:v>2982609</c:v>
                </c:pt>
                <c:pt idx="26">
                  <c:v>2617482</c:v>
                </c:pt>
                <c:pt idx="27">
                  <c:v>2300566</c:v>
                </c:pt>
                <c:pt idx="28">
                  <c:v>2038097</c:v>
                </c:pt>
                <c:pt idx="29">
                  <c:v>1817244</c:v>
                </c:pt>
                <c:pt idx="30">
                  <c:v>1632403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99-40CE-B41C-1E0341940FD1}"/>
            </c:ext>
          </c:extLst>
        </c:ser>
        <c:ser>
          <c:idx val="1"/>
          <c:order val="1"/>
          <c:tx>
            <c:strRef>
              <c:f>Linear100_CO2!$A$25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Linear100_CO2!$H$25:$AL$25</c:f>
              <c:numCache>
                <c:formatCode>_-* #,##0_-;\-* #,##0_-;_-* "-"??_-;_-@_-</c:formatCode>
                <c:ptCount val="31"/>
                <c:pt idx="0">
                  <c:v>15060122</c:v>
                </c:pt>
                <c:pt idx="1">
                  <c:v>14538303</c:v>
                </c:pt>
                <c:pt idx="2">
                  <c:v>13952187</c:v>
                </c:pt>
                <c:pt idx="3">
                  <c:v>13409131</c:v>
                </c:pt>
                <c:pt idx="4">
                  <c:v>12835138</c:v>
                </c:pt>
                <c:pt idx="5">
                  <c:v>12257313</c:v>
                </c:pt>
                <c:pt idx="6">
                  <c:v>11592772</c:v>
                </c:pt>
                <c:pt idx="7">
                  <c:v>10882583</c:v>
                </c:pt>
                <c:pt idx="8">
                  <c:v>10129157</c:v>
                </c:pt>
                <c:pt idx="9">
                  <c:v>9373026</c:v>
                </c:pt>
                <c:pt idx="10">
                  <c:v>8589438</c:v>
                </c:pt>
                <c:pt idx="11">
                  <c:v>7824312</c:v>
                </c:pt>
                <c:pt idx="12">
                  <c:v>7049018</c:v>
                </c:pt>
                <c:pt idx="13">
                  <c:v>6301110</c:v>
                </c:pt>
                <c:pt idx="14">
                  <c:v>5578600</c:v>
                </c:pt>
                <c:pt idx="15">
                  <c:v>4915520</c:v>
                </c:pt>
                <c:pt idx="16">
                  <c:v>4311561</c:v>
                </c:pt>
                <c:pt idx="17">
                  <c:v>3762362</c:v>
                </c:pt>
                <c:pt idx="18">
                  <c:v>3265217</c:v>
                </c:pt>
                <c:pt idx="19">
                  <c:v>2819886</c:v>
                </c:pt>
                <c:pt idx="20">
                  <c:v>2426055</c:v>
                </c:pt>
                <c:pt idx="21">
                  <c:v>2078664</c:v>
                </c:pt>
                <c:pt idx="22">
                  <c:v>1769582</c:v>
                </c:pt>
                <c:pt idx="23">
                  <c:v>1498387</c:v>
                </c:pt>
                <c:pt idx="24">
                  <c:v>1267386</c:v>
                </c:pt>
                <c:pt idx="25">
                  <c:v>1072971</c:v>
                </c:pt>
                <c:pt idx="26">
                  <c:v>909058</c:v>
                </c:pt>
                <c:pt idx="27">
                  <c:v>768496</c:v>
                </c:pt>
                <c:pt idx="28">
                  <c:v>651948</c:v>
                </c:pt>
                <c:pt idx="29">
                  <c:v>555107</c:v>
                </c:pt>
                <c:pt idx="30">
                  <c:v>473904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99-40CE-B41C-1E0341940FD1}"/>
            </c:ext>
          </c:extLst>
        </c:ser>
        <c:ser>
          <c:idx val="2"/>
          <c:order val="2"/>
          <c:tx>
            <c:strRef>
              <c:f>Linear100_CO2!$A$26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Linear100_CO2!$H$26:$AL$26</c:f>
              <c:numCache>
                <c:formatCode>_-* #,##0_-;\-* #,##0_-;_-* "-"??_-;_-@_-</c:formatCode>
                <c:ptCount val="31"/>
                <c:pt idx="0">
                  <c:v>309081</c:v>
                </c:pt>
                <c:pt idx="1">
                  <c:v>643149</c:v>
                </c:pt>
                <c:pt idx="2">
                  <c:v>1079489</c:v>
                </c:pt>
                <c:pt idx="3">
                  <c:v>1576641</c:v>
                </c:pt>
                <c:pt idx="4">
                  <c:v>2158431</c:v>
                </c:pt>
                <c:pt idx="5">
                  <c:v>2787818</c:v>
                </c:pt>
                <c:pt idx="6">
                  <c:v>3491970</c:v>
                </c:pt>
                <c:pt idx="7">
                  <c:v>4392446</c:v>
                </c:pt>
                <c:pt idx="8">
                  <c:v>5515926</c:v>
                </c:pt>
                <c:pt idx="9">
                  <c:v>6975204</c:v>
                </c:pt>
                <c:pt idx="10">
                  <c:v>8727421</c:v>
                </c:pt>
                <c:pt idx="11">
                  <c:v>10821527</c:v>
                </c:pt>
                <c:pt idx="12">
                  <c:v>13213374</c:v>
                </c:pt>
                <c:pt idx="13">
                  <c:v>15733334</c:v>
                </c:pt>
                <c:pt idx="14">
                  <c:v>18243993</c:v>
                </c:pt>
                <c:pt idx="15">
                  <c:v>20709309</c:v>
                </c:pt>
                <c:pt idx="16">
                  <c:v>23061439</c:v>
                </c:pt>
                <c:pt idx="17">
                  <c:v>25292117</c:v>
                </c:pt>
                <c:pt idx="18">
                  <c:v>27391967</c:v>
                </c:pt>
                <c:pt idx="19">
                  <c:v>29353893</c:v>
                </c:pt>
                <c:pt idx="20">
                  <c:v>31167178</c:v>
                </c:pt>
                <c:pt idx="21">
                  <c:v>32824364</c:v>
                </c:pt>
                <c:pt idx="22">
                  <c:v>34319592</c:v>
                </c:pt>
                <c:pt idx="23">
                  <c:v>35650201</c:v>
                </c:pt>
                <c:pt idx="24">
                  <c:v>36817286</c:v>
                </c:pt>
                <c:pt idx="25">
                  <c:v>37825958</c:v>
                </c:pt>
                <c:pt idx="26">
                  <c:v>38686732</c:v>
                </c:pt>
                <c:pt idx="27">
                  <c:v>39413731</c:v>
                </c:pt>
                <c:pt idx="28">
                  <c:v>40022026</c:v>
                </c:pt>
                <c:pt idx="29">
                  <c:v>40527712</c:v>
                </c:pt>
                <c:pt idx="30">
                  <c:v>40946413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99-40CE-B41C-1E0341940FD1}"/>
            </c:ext>
          </c:extLst>
        </c:ser>
        <c:ser>
          <c:idx val="3"/>
          <c:order val="3"/>
          <c:tx>
            <c:strRef>
              <c:f>Linear100_CO2!$A$27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Linear100_CO2!$H$27:$AL$27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785391</c:v>
                </c:pt>
                <c:pt idx="2">
                  <c:v>1042458</c:v>
                </c:pt>
                <c:pt idx="3">
                  <c:v>1467101</c:v>
                </c:pt>
                <c:pt idx="4">
                  <c:v>1861600</c:v>
                </c:pt>
                <c:pt idx="5">
                  <c:v>2179208</c:v>
                </c:pt>
                <c:pt idx="6">
                  <c:v>2453022</c:v>
                </c:pt>
                <c:pt idx="7">
                  <c:v>2687488</c:v>
                </c:pt>
                <c:pt idx="8">
                  <c:v>2816394</c:v>
                </c:pt>
                <c:pt idx="9">
                  <c:v>2838289</c:v>
                </c:pt>
                <c:pt idx="10">
                  <c:v>2817810</c:v>
                </c:pt>
                <c:pt idx="11">
                  <c:v>2724626</c:v>
                </c:pt>
                <c:pt idx="12">
                  <c:v>2585080</c:v>
                </c:pt>
                <c:pt idx="13">
                  <c:v>2431872</c:v>
                </c:pt>
                <c:pt idx="14">
                  <c:v>2266030</c:v>
                </c:pt>
                <c:pt idx="15">
                  <c:v>2088459</c:v>
                </c:pt>
                <c:pt idx="16">
                  <c:v>1900507</c:v>
                </c:pt>
                <c:pt idx="17">
                  <c:v>1706972</c:v>
                </c:pt>
                <c:pt idx="18">
                  <c:v>1513840</c:v>
                </c:pt>
                <c:pt idx="19">
                  <c:v>1324588</c:v>
                </c:pt>
                <c:pt idx="20">
                  <c:v>1144631</c:v>
                </c:pt>
                <c:pt idx="21">
                  <c:v>977115</c:v>
                </c:pt>
                <c:pt idx="22">
                  <c:v>825451</c:v>
                </c:pt>
                <c:pt idx="23">
                  <c:v>691176</c:v>
                </c:pt>
                <c:pt idx="24">
                  <c:v>574903</c:v>
                </c:pt>
                <c:pt idx="25">
                  <c:v>475757</c:v>
                </c:pt>
                <c:pt idx="26">
                  <c:v>391871</c:v>
                </c:pt>
                <c:pt idx="27">
                  <c:v>322005</c:v>
                </c:pt>
                <c:pt idx="28">
                  <c:v>264849</c:v>
                </c:pt>
                <c:pt idx="29">
                  <c:v>218156</c:v>
                </c:pt>
                <c:pt idx="30">
                  <c:v>181399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99-40CE-B41C-1E0341940FD1}"/>
            </c:ext>
          </c:extLst>
        </c:ser>
        <c:ser>
          <c:idx val="4"/>
          <c:order val="4"/>
          <c:tx>
            <c:strRef>
              <c:f>Linear100_CO2!$A$28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Linear100_CO2!$H$28:$AL$28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816923</c:v>
                </c:pt>
                <c:pt idx="2">
                  <c:v>1125880</c:v>
                </c:pt>
                <c:pt idx="3">
                  <c:v>1255177</c:v>
                </c:pt>
                <c:pt idx="4">
                  <c:v>1400887</c:v>
                </c:pt>
                <c:pt idx="5">
                  <c:v>1606497</c:v>
                </c:pt>
                <c:pt idx="6">
                  <c:v>1867755</c:v>
                </c:pt>
                <c:pt idx="7">
                  <c:v>2208649</c:v>
                </c:pt>
                <c:pt idx="8">
                  <c:v>2567982</c:v>
                </c:pt>
                <c:pt idx="9">
                  <c:v>2941852</c:v>
                </c:pt>
                <c:pt idx="10">
                  <c:v>3203396</c:v>
                </c:pt>
                <c:pt idx="11">
                  <c:v>3289537</c:v>
                </c:pt>
                <c:pt idx="12">
                  <c:v>3237261</c:v>
                </c:pt>
                <c:pt idx="13">
                  <c:v>3143445</c:v>
                </c:pt>
                <c:pt idx="14">
                  <c:v>3008218</c:v>
                </c:pt>
                <c:pt idx="15">
                  <c:v>2829654</c:v>
                </c:pt>
                <c:pt idx="16">
                  <c:v>2641162</c:v>
                </c:pt>
                <c:pt idx="17">
                  <c:v>2445743</c:v>
                </c:pt>
                <c:pt idx="18">
                  <c:v>2240958</c:v>
                </c:pt>
                <c:pt idx="19">
                  <c:v>2030005</c:v>
                </c:pt>
                <c:pt idx="20">
                  <c:v>1816401</c:v>
                </c:pt>
                <c:pt idx="21">
                  <c:v>1606439</c:v>
                </c:pt>
                <c:pt idx="22">
                  <c:v>1403391</c:v>
                </c:pt>
                <c:pt idx="23">
                  <c:v>1210345</c:v>
                </c:pt>
                <c:pt idx="24">
                  <c:v>1030501</c:v>
                </c:pt>
                <c:pt idx="25">
                  <c:v>867472</c:v>
                </c:pt>
                <c:pt idx="26">
                  <c:v>724060</c:v>
                </c:pt>
                <c:pt idx="27">
                  <c:v>601408</c:v>
                </c:pt>
                <c:pt idx="28">
                  <c:v>497859</c:v>
                </c:pt>
                <c:pt idx="29">
                  <c:v>412131</c:v>
                </c:pt>
                <c:pt idx="30">
                  <c:v>340657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99-40CE-B41C-1E0341940FD1}"/>
            </c:ext>
          </c:extLst>
        </c:ser>
        <c:ser>
          <c:idx val="5"/>
          <c:order val="5"/>
          <c:tx>
            <c:strRef>
              <c:f>Linear100_CO2!$A$29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Linear100_CO2!$H$29:$AL$29</c:f>
              <c:numCache>
                <c:formatCode>_-* #,##0_-;\-* #,##0_-;_-* "-"??_-;_-@_-</c:formatCode>
                <c:ptCount val="31"/>
                <c:pt idx="0">
                  <c:v>180372</c:v>
                </c:pt>
                <c:pt idx="1">
                  <c:v>308372</c:v>
                </c:pt>
                <c:pt idx="2">
                  <c:v>439263</c:v>
                </c:pt>
                <c:pt idx="3">
                  <c:v>636356</c:v>
                </c:pt>
                <c:pt idx="4">
                  <c:v>838704</c:v>
                </c:pt>
                <c:pt idx="5">
                  <c:v>1096785</c:v>
                </c:pt>
                <c:pt idx="6">
                  <c:v>1347686</c:v>
                </c:pt>
                <c:pt idx="7">
                  <c:v>1373075</c:v>
                </c:pt>
                <c:pt idx="8">
                  <c:v>1360124</c:v>
                </c:pt>
                <c:pt idx="9">
                  <c:v>1315827</c:v>
                </c:pt>
                <c:pt idx="10">
                  <c:v>1268026</c:v>
                </c:pt>
                <c:pt idx="11">
                  <c:v>1212312</c:v>
                </c:pt>
                <c:pt idx="12">
                  <c:v>1149969</c:v>
                </c:pt>
                <c:pt idx="13">
                  <c:v>1080457</c:v>
                </c:pt>
                <c:pt idx="14">
                  <c:v>1002611</c:v>
                </c:pt>
                <c:pt idx="15">
                  <c:v>916806</c:v>
                </c:pt>
                <c:pt idx="16">
                  <c:v>826856</c:v>
                </c:pt>
                <c:pt idx="17">
                  <c:v>733866</c:v>
                </c:pt>
                <c:pt idx="18">
                  <c:v>641614</c:v>
                </c:pt>
                <c:pt idx="19">
                  <c:v>551572</c:v>
                </c:pt>
                <c:pt idx="20">
                  <c:v>468743</c:v>
                </c:pt>
                <c:pt idx="21">
                  <c:v>394305</c:v>
                </c:pt>
                <c:pt idx="22">
                  <c:v>328122</c:v>
                </c:pt>
                <c:pt idx="23">
                  <c:v>270797</c:v>
                </c:pt>
                <c:pt idx="24">
                  <c:v>221767</c:v>
                </c:pt>
                <c:pt idx="25">
                  <c:v>181969</c:v>
                </c:pt>
                <c:pt idx="26">
                  <c:v>150147</c:v>
                </c:pt>
                <c:pt idx="27">
                  <c:v>123978</c:v>
                </c:pt>
                <c:pt idx="28">
                  <c:v>101775</c:v>
                </c:pt>
                <c:pt idx="29">
                  <c:v>82994</c:v>
                </c:pt>
                <c:pt idx="30">
                  <c:v>68432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99-40CE-B41C-1E0341940FD1}"/>
            </c:ext>
          </c:extLst>
        </c:ser>
        <c:ser>
          <c:idx val="6"/>
          <c:order val="6"/>
          <c:tx>
            <c:strRef>
              <c:f>Linear100_CO2!$A$30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Linear100_CO2!$H$30:$AL$30</c:f>
              <c:numCache>
                <c:formatCode>_-* #,##0_-;\-* #,##0_-;_-* "-"??_-;_-@_-</c:formatCode>
                <c:ptCount val="31"/>
                <c:pt idx="0">
                  <c:v>29846</c:v>
                </c:pt>
                <c:pt idx="1">
                  <c:v>51485</c:v>
                </c:pt>
                <c:pt idx="2">
                  <c:v>66217</c:v>
                </c:pt>
                <c:pt idx="3">
                  <c:v>77259</c:v>
                </c:pt>
                <c:pt idx="4">
                  <c:v>168600</c:v>
                </c:pt>
                <c:pt idx="5">
                  <c:v>227700</c:v>
                </c:pt>
                <c:pt idx="6">
                  <c:v>314462</c:v>
                </c:pt>
                <c:pt idx="7">
                  <c:v>430370</c:v>
                </c:pt>
                <c:pt idx="8">
                  <c:v>575409</c:v>
                </c:pt>
                <c:pt idx="9">
                  <c:v>621779</c:v>
                </c:pt>
                <c:pt idx="10">
                  <c:v>664216</c:v>
                </c:pt>
                <c:pt idx="11">
                  <c:v>705807</c:v>
                </c:pt>
                <c:pt idx="12">
                  <c:v>745613</c:v>
                </c:pt>
                <c:pt idx="13">
                  <c:v>748371</c:v>
                </c:pt>
                <c:pt idx="14">
                  <c:v>748060</c:v>
                </c:pt>
                <c:pt idx="15">
                  <c:v>713308</c:v>
                </c:pt>
                <c:pt idx="16">
                  <c:v>674997</c:v>
                </c:pt>
                <c:pt idx="17">
                  <c:v>631788</c:v>
                </c:pt>
                <c:pt idx="18">
                  <c:v>585899</c:v>
                </c:pt>
                <c:pt idx="19">
                  <c:v>537042</c:v>
                </c:pt>
                <c:pt idx="20">
                  <c:v>486336</c:v>
                </c:pt>
                <c:pt idx="21">
                  <c:v>434677</c:v>
                </c:pt>
                <c:pt idx="22">
                  <c:v>383535</c:v>
                </c:pt>
                <c:pt idx="23">
                  <c:v>334243</c:v>
                </c:pt>
                <c:pt idx="24">
                  <c:v>287638</c:v>
                </c:pt>
                <c:pt idx="25">
                  <c:v>244978</c:v>
                </c:pt>
                <c:pt idx="26">
                  <c:v>206341</c:v>
                </c:pt>
                <c:pt idx="27">
                  <c:v>172676</c:v>
                </c:pt>
                <c:pt idx="28">
                  <c:v>143564</c:v>
                </c:pt>
                <c:pt idx="29">
                  <c:v>119270</c:v>
                </c:pt>
                <c:pt idx="30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99-40CE-B41C-1E0341940FD1}"/>
            </c:ext>
          </c:extLst>
        </c:ser>
        <c:ser>
          <c:idx val="7"/>
          <c:order val="7"/>
          <c:tx>
            <c:strRef>
              <c:f>Linear100_CO2!$A$31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Linear100_CO2!$H$31:$AL$31</c:f>
              <c:numCache>
                <c:formatCode>_-* #,##0_-;\-* #,##0_-;_-* "-"??_-;_-@_-</c:formatCode>
                <c:ptCount val="31"/>
                <c:pt idx="0">
                  <c:v>28727</c:v>
                </c:pt>
                <c:pt idx="1">
                  <c:v>26768</c:v>
                </c:pt>
                <c:pt idx="2">
                  <c:v>24933</c:v>
                </c:pt>
                <c:pt idx="3">
                  <c:v>24291</c:v>
                </c:pt>
                <c:pt idx="4">
                  <c:v>22366</c:v>
                </c:pt>
                <c:pt idx="5">
                  <c:v>20469</c:v>
                </c:pt>
                <c:pt idx="6">
                  <c:v>18653</c:v>
                </c:pt>
                <c:pt idx="7">
                  <c:v>16784</c:v>
                </c:pt>
                <c:pt idx="8">
                  <c:v>14974</c:v>
                </c:pt>
                <c:pt idx="9">
                  <c:v>13230</c:v>
                </c:pt>
                <c:pt idx="10">
                  <c:v>11611</c:v>
                </c:pt>
                <c:pt idx="11">
                  <c:v>10055</c:v>
                </c:pt>
                <c:pt idx="12">
                  <c:v>8599</c:v>
                </c:pt>
                <c:pt idx="13">
                  <c:v>7330</c:v>
                </c:pt>
                <c:pt idx="14">
                  <c:v>6172</c:v>
                </c:pt>
                <c:pt idx="15">
                  <c:v>5203</c:v>
                </c:pt>
                <c:pt idx="16">
                  <c:v>4313</c:v>
                </c:pt>
                <c:pt idx="17">
                  <c:v>3551</c:v>
                </c:pt>
                <c:pt idx="18">
                  <c:v>2958</c:v>
                </c:pt>
                <c:pt idx="19">
                  <c:v>2497</c:v>
                </c:pt>
                <c:pt idx="20">
                  <c:v>2069</c:v>
                </c:pt>
                <c:pt idx="21">
                  <c:v>1689</c:v>
                </c:pt>
                <c:pt idx="22">
                  <c:v>1361</c:v>
                </c:pt>
                <c:pt idx="23">
                  <c:v>1143</c:v>
                </c:pt>
                <c:pt idx="24">
                  <c:v>974</c:v>
                </c:pt>
                <c:pt idx="25">
                  <c:v>871</c:v>
                </c:pt>
                <c:pt idx="26">
                  <c:v>698</c:v>
                </c:pt>
                <c:pt idx="27">
                  <c:v>610</c:v>
                </c:pt>
                <c:pt idx="28">
                  <c:v>547</c:v>
                </c:pt>
                <c:pt idx="29">
                  <c:v>424</c:v>
                </c:pt>
                <c:pt idx="30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99-40CE-B41C-1E0341940FD1}"/>
            </c:ext>
          </c:extLst>
        </c:ser>
        <c:ser>
          <c:idx val="8"/>
          <c:order val="8"/>
          <c:tx>
            <c:strRef>
              <c:f>Linear100_CO2!$A$32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Linear100_CO2!$H$32:$AL$32</c:f>
              <c:numCache>
                <c:formatCode>_-* #,##0_-;\-* #,##0_-;_-* "-"??_-;_-@_-</c:formatCode>
                <c:ptCount val="31"/>
                <c:pt idx="0">
                  <c:v>346195</c:v>
                </c:pt>
                <c:pt idx="1">
                  <c:v>314394</c:v>
                </c:pt>
                <c:pt idx="2">
                  <c:v>291177</c:v>
                </c:pt>
                <c:pt idx="3">
                  <c:v>269130</c:v>
                </c:pt>
                <c:pt idx="4">
                  <c:v>237154</c:v>
                </c:pt>
                <c:pt idx="5">
                  <c:v>208649</c:v>
                </c:pt>
                <c:pt idx="6">
                  <c:v>183533</c:v>
                </c:pt>
                <c:pt idx="7">
                  <c:v>161452</c:v>
                </c:pt>
                <c:pt idx="8">
                  <c:v>142007</c:v>
                </c:pt>
                <c:pt idx="9">
                  <c:v>124947</c:v>
                </c:pt>
                <c:pt idx="10">
                  <c:v>109648</c:v>
                </c:pt>
                <c:pt idx="11">
                  <c:v>95936</c:v>
                </c:pt>
                <c:pt idx="12">
                  <c:v>83568</c:v>
                </c:pt>
                <c:pt idx="13">
                  <c:v>72622</c:v>
                </c:pt>
                <c:pt idx="14">
                  <c:v>62851</c:v>
                </c:pt>
                <c:pt idx="15">
                  <c:v>54197</c:v>
                </c:pt>
                <c:pt idx="16">
                  <c:v>46280</c:v>
                </c:pt>
                <c:pt idx="17">
                  <c:v>39354</c:v>
                </c:pt>
                <c:pt idx="18">
                  <c:v>33457</c:v>
                </c:pt>
                <c:pt idx="19">
                  <c:v>28353</c:v>
                </c:pt>
                <c:pt idx="20">
                  <c:v>23928</c:v>
                </c:pt>
                <c:pt idx="21">
                  <c:v>20431</c:v>
                </c:pt>
                <c:pt idx="22">
                  <c:v>17745</c:v>
                </c:pt>
                <c:pt idx="23">
                  <c:v>15540</c:v>
                </c:pt>
                <c:pt idx="24">
                  <c:v>13699</c:v>
                </c:pt>
                <c:pt idx="25">
                  <c:v>12113</c:v>
                </c:pt>
                <c:pt idx="26">
                  <c:v>10736</c:v>
                </c:pt>
                <c:pt idx="27">
                  <c:v>9690</c:v>
                </c:pt>
                <c:pt idx="28">
                  <c:v>9023</c:v>
                </c:pt>
                <c:pt idx="29">
                  <c:v>8533</c:v>
                </c:pt>
                <c:pt idx="30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99-40CE-B41C-1E0341940FD1}"/>
            </c:ext>
          </c:extLst>
        </c:ser>
        <c:ser>
          <c:idx val="9"/>
          <c:order val="9"/>
          <c:tx>
            <c:strRef>
              <c:f>Linear100_CO2!$A$33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Linear100_CO2!$H$33:$AL$33</c:f>
              <c:numCache>
                <c:formatCode>_-* #,##0_-;\-* #,##0_-;_-* "-"??_-;_-@_-</c:formatCode>
                <c:ptCount val="31"/>
                <c:pt idx="0">
                  <c:v>797</c:v>
                </c:pt>
                <c:pt idx="1">
                  <c:v>1245</c:v>
                </c:pt>
                <c:pt idx="2">
                  <c:v>2017</c:v>
                </c:pt>
                <c:pt idx="3">
                  <c:v>1969</c:v>
                </c:pt>
                <c:pt idx="4">
                  <c:v>1902</c:v>
                </c:pt>
                <c:pt idx="5">
                  <c:v>1846</c:v>
                </c:pt>
                <c:pt idx="6">
                  <c:v>1795</c:v>
                </c:pt>
                <c:pt idx="7">
                  <c:v>1725</c:v>
                </c:pt>
                <c:pt idx="8">
                  <c:v>1649</c:v>
                </c:pt>
                <c:pt idx="9">
                  <c:v>1566</c:v>
                </c:pt>
                <c:pt idx="10">
                  <c:v>1471</c:v>
                </c:pt>
                <c:pt idx="11">
                  <c:v>1357</c:v>
                </c:pt>
                <c:pt idx="12">
                  <c:v>1237</c:v>
                </c:pt>
                <c:pt idx="13">
                  <c:v>1108</c:v>
                </c:pt>
                <c:pt idx="14">
                  <c:v>977</c:v>
                </c:pt>
                <c:pt idx="15">
                  <c:v>844</c:v>
                </c:pt>
                <c:pt idx="16">
                  <c:v>719</c:v>
                </c:pt>
                <c:pt idx="17">
                  <c:v>608</c:v>
                </c:pt>
                <c:pt idx="18">
                  <c:v>506</c:v>
                </c:pt>
                <c:pt idx="19">
                  <c:v>417</c:v>
                </c:pt>
                <c:pt idx="20">
                  <c:v>340</c:v>
                </c:pt>
                <c:pt idx="21">
                  <c:v>278</c:v>
                </c:pt>
                <c:pt idx="22">
                  <c:v>231</c:v>
                </c:pt>
                <c:pt idx="23">
                  <c:v>192</c:v>
                </c:pt>
                <c:pt idx="24">
                  <c:v>157</c:v>
                </c:pt>
                <c:pt idx="25">
                  <c:v>126</c:v>
                </c:pt>
                <c:pt idx="26">
                  <c:v>100</c:v>
                </c:pt>
                <c:pt idx="27">
                  <c:v>84</c:v>
                </c:pt>
                <c:pt idx="28">
                  <c:v>72</c:v>
                </c:pt>
                <c:pt idx="29">
                  <c:v>65</c:v>
                </c:pt>
                <c:pt idx="3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99-40CE-B41C-1E0341940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 [millions]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Linear100_CO2!$A$312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Linear100_CO2!$H$312:$AL$312</c:f>
              <c:numCache>
                <c:formatCode>0</c:formatCode>
                <c:ptCount val="31"/>
                <c:pt idx="0">
                  <c:v>61.197623794676645</c:v>
                </c:pt>
                <c:pt idx="1">
                  <c:v>56.720031963794284</c:v>
                </c:pt>
                <c:pt idx="2">
                  <c:v>52.656572009095768</c:v>
                </c:pt>
                <c:pt idx="3">
                  <c:v>49.347786246546193</c:v>
                </c:pt>
                <c:pt idx="4">
                  <c:v>46.6126746482255</c:v>
                </c:pt>
                <c:pt idx="5">
                  <c:v>43.934236876865803</c:v>
                </c:pt>
                <c:pt idx="6">
                  <c:v>41.36155213809667</c:v>
                </c:pt>
                <c:pt idx="7">
                  <c:v>38.946671262899841</c:v>
                </c:pt>
                <c:pt idx="8">
                  <c:v>36.474428989296008</c:v>
                </c:pt>
                <c:pt idx="9">
                  <c:v>33.866173564205553</c:v>
                </c:pt>
                <c:pt idx="10">
                  <c:v>31.141342787809592</c:v>
                </c:pt>
                <c:pt idx="11">
                  <c:v>28.323200754275174</c:v>
                </c:pt>
                <c:pt idx="12">
                  <c:v>25.406895284036938</c:v>
                </c:pt>
                <c:pt idx="13">
                  <c:v>22.479055990580264</c:v>
                </c:pt>
                <c:pt idx="14">
                  <c:v>19.753119938771235</c:v>
                </c:pt>
                <c:pt idx="15">
                  <c:v>17.272932093411299</c:v>
                </c:pt>
                <c:pt idx="16">
                  <c:v>15.020319141155223</c:v>
                </c:pt>
                <c:pt idx="17">
                  <c:v>12.96191543470581</c:v>
                </c:pt>
                <c:pt idx="18">
                  <c:v>11.124080379908863</c:v>
                </c:pt>
                <c:pt idx="19">
                  <c:v>9.4801485538365018</c:v>
                </c:pt>
                <c:pt idx="20">
                  <c:v>7.9978474778255277</c:v>
                </c:pt>
                <c:pt idx="21">
                  <c:v>6.672582476160354</c:v>
                </c:pt>
                <c:pt idx="22">
                  <c:v>5.5147673987978587</c:v>
                </c:pt>
                <c:pt idx="23">
                  <c:v>4.5158649391342056</c:v>
                </c:pt>
                <c:pt idx="24">
                  <c:v>3.6736714954138598</c:v>
                </c:pt>
                <c:pt idx="25">
                  <c:v>2.9750393848819576</c:v>
                </c:pt>
                <c:pt idx="26">
                  <c:v>2.3987423256632106</c:v>
                </c:pt>
                <c:pt idx="27">
                  <c:v>1.9163158839129542</c:v>
                </c:pt>
                <c:pt idx="28">
                  <c:v>1.5308453757695073</c:v>
                </c:pt>
                <c:pt idx="29">
                  <c:v>1.2150692936126755</c:v>
                </c:pt>
                <c:pt idx="30">
                  <c:v>0.96002866402485876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66-4FF9-AA86-E6F04EF9FC1D}"/>
            </c:ext>
          </c:extLst>
        </c:ser>
        <c:ser>
          <c:idx val="1"/>
          <c:order val="1"/>
          <c:tx>
            <c:strRef>
              <c:f>Linear100_CO2!$A$313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Linear100_CO2!$H$313:$AL$313</c:f>
              <c:numCache>
                <c:formatCode>0</c:formatCode>
                <c:ptCount val="31"/>
                <c:pt idx="0">
                  <c:v>52.278843882690396</c:v>
                </c:pt>
                <c:pt idx="1">
                  <c:v>49.71488840560113</c:v>
                </c:pt>
                <c:pt idx="2">
                  <c:v>46.996912599596847</c:v>
                </c:pt>
                <c:pt idx="3">
                  <c:v>44.639536246359285</c:v>
                </c:pt>
                <c:pt idx="4">
                  <c:v>42.280650001887132</c:v>
                </c:pt>
                <c:pt idx="5">
                  <c:v>40.009896314657965</c:v>
                </c:pt>
                <c:pt idx="6">
                  <c:v>37.436561629831928</c:v>
                </c:pt>
                <c:pt idx="7">
                  <c:v>34.736980959643986</c:v>
                </c:pt>
                <c:pt idx="8">
                  <c:v>31.920387965636749</c:v>
                </c:pt>
                <c:pt idx="9">
                  <c:v>29.156032243440684</c:v>
                </c:pt>
                <c:pt idx="10">
                  <c:v>26.325635538216744</c:v>
                </c:pt>
                <c:pt idx="11">
                  <c:v>23.605017605185832</c:v>
                </c:pt>
                <c:pt idx="12">
                  <c:v>20.862247904191694</c:v>
                </c:pt>
                <c:pt idx="13">
                  <c:v>18.249294929035528</c:v>
                </c:pt>
                <c:pt idx="14">
                  <c:v>15.765003150006809</c:v>
                </c:pt>
                <c:pt idx="15">
                  <c:v>13.543046734780294</c:v>
                </c:pt>
                <c:pt idx="16">
                  <c:v>11.565235159507221</c:v>
                </c:pt>
                <c:pt idx="17">
                  <c:v>9.8085312789686281</c:v>
                </c:pt>
                <c:pt idx="18">
                  <c:v>8.2550829351741939</c:v>
                </c:pt>
                <c:pt idx="19">
                  <c:v>6.8976756530434269</c:v>
                </c:pt>
                <c:pt idx="20">
                  <c:v>5.7206877409242827</c:v>
                </c:pt>
                <c:pt idx="21">
                  <c:v>4.7028355057969113</c:v>
                </c:pt>
                <c:pt idx="22">
                  <c:v>3.8254980255342872</c:v>
                </c:pt>
                <c:pt idx="23">
                  <c:v>3.0823008960057545</c:v>
                </c:pt>
                <c:pt idx="24">
                  <c:v>2.4659335891182539</c:v>
                </c:pt>
                <c:pt idx="25">
                  <c:v>1.961172205457631</c:v>
                </c:pt>
                <c:pt idx="26">
                  <c:v>1.5508147141132285</c:v>
                </c:pt>
                <c:pt idx="27">
                  <c:v>1.217492459018364</c:v>
                </c:pt>
                <c:pt idx="28">
                  <c:v>0.95044317040630533</c:v>
                </c:pt>
                <c:pt idx="29">
                  <c:v>0.73504292776206515</c:v>
                </c:pt>
                <c:pt idx="30">
                  <c:v>0.56393436533746544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66-4FF9-AA86-E6F04EF9FC1D}"/>
            </c:ext>
          </c:extLst>
        </c:ser>
        <c:ser>
          <c:idx val="2"/>
          <c:order val="2"/>
          <c:tx>
            <c:strRef>
              <c:f>Linear100_CO2!$A$314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Linear100_CO2!$H$314:$AL$314</c:f>
              <c:numCache>
                <c:formatCode>0</c:formatCode>
                <c:ptCount val="31"/>
                <c:pt idx="0">
                  <c:v>0.29876597449706299</c:v>
                </c:pt>
                <c:pt idx="1">
                  <c:v>0.60565141583883375</c:v>
                </c:pt>
                <c:pt idx="2">
                  <c:v>0.96372196579899283</c:v>
                </c:pt>
                <c:pt idx="3">
                  <c:v>1.3382847227785803</c:v>
                </c:pt>
                <c:pt idx="4">
                  <c:v>1.7454211269094619</c:v>
                </c:pt>
                <c:pt idx="5">
                  <c:v>2.1473897844101373</c:v>
                </c:pt>
                <c:pt idx="6">
                  <c:v>2.5633364833251369</c:v>
                </c:pt>
                <c:pt idx="7">
                  <c:v>3.0804720068594849</c:v>
                </c:pt>
                <c:pt idx="8">
                  <c:v>3.6984865461820657</c:v>
                </c:pt>
                <c:pt idx="9">
                  <c:v>4.4754605160545813</c:v>
                </c:pt>
                <c:pt idx="10">
                  <c:v>5.3495876169385781</c:v>
                </c:pt>
                <c:pt idx="11">
                  <c:v>6.3264735114938766</c:v>
                </c:pt>
                <c:pt idx="12">
                  <c:v>7.3489162478482708</c:v>
                </c:pt>
                <c:pt idx="13">
                  <c:v>8.2943225197874177</c:v>
                </c:pt>
                <c:pt idx="14">
                  <c:v>9.082365789059951</c:v>
                </c:pt>
                <c:pt idx="15">
                  <c:v>9.7039543722363693</c:v>
                </c:pt>
                <c:pt idx="16">
                  <c:v>10.127699718739974</c:v>
                </c:pt>
                <c:pt idx="17">
                  <c:v>10.378987937817524</c:v>
                </c:pt>
                <c:pt idx="18">
                  <c:v>10.470864714571087</c:v>
                </c:pt>
                <c:pt idx="19">
                  <c:v>10.416074562272239</c:v>
                </c:pt>
                <c:pt idx="20">
                  <c:v>10.225628190550115</c:v>
                </c:pt>
                <c:pt idx="21">
                  <c:v>9.9115972695102084</c:v>
                </c:pt>
                <c:pt idx="22">
                  <c:v>9.4861155317590224</c:v>
                </c:pt>
                <c:pt idx="23">
                  <c:v>8.9618406718010881</c:v>
                </c:pt>
                <c:pt idx="24">
                  <c:v>8.3518028410570366</c:v>
                </c:pt>
                <c:pt idx="25">
                  <c:v>7.6691535293813127</c:v>
                </c:pt>
                <c:pt idx="26">
                  <c:v>6.9268415739374731</c:v>
                </c:pt>
                <c:pt idx="27">
                  <c:v>6.137008998457584</c:v>
                </c:pt>
                <c:pt idx="28">
                  <c:v>5.3104995687026753</c:v>
                </c:pt>
                <c:pt idx="29">
                  <c:v>4.4566816501197044</c:v>
                </c:pt>
                <c:pt idx="30">
                  <c:v>3.5833095495744569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66-4FF9-AA86-E6F04EF9FC1D}"/>
            </c:ext>
          </c:extLst>
        </c:ser>
        <c:ser>
          <c:idx val="3"/>
          <c:order val="3"/>
          <c:tx>
            <c:strRef>
              <c:f>Linear100_CO2!$A$315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Linear100_CO2!$H$315:$AL$315</c:f>
              <c:numCache>
                <c:formatCode>0</c:formatCode>
                <c:ptCount val="31"/>
                <c:pt idx="0">
                  <c:v>0.75008424020093711</c:v>
                </c:pt>
                <c:pt idx="1">
                  <c:v>1.0752406933302083</c:v>
                </c:pt>
                <c:pt idx="2">
                  <c:v>1.4085724725646001</c:v>
                </c:pt>
                <c:pt idx="3">
                  <c:v>1.9607310825835216</c:v>
                </c:pt>
                <c:pt idx="4">
                  <c:v>2.4483987761230486</c:v>
                </c:pt>
                <c:pt idx="5">
                  <c:v>2.8136117007366757</c:v>
                </c:pt>
                <c:pt idx="6">
                  <c:v>3.0937751866344474</c:v>
                </c:pt>
                <c:pt idx="7">
                  <c:v>3.3021531116913949</c:v>
                </c:pt>
                <c:pt idx="8">
                  <c:v>3.3689119237109089</c:v>
                </c:pt>
                <c:pt idx="9">
                  <c:v>3.3090372302066133</c:v>
                </c:pt>
                <c:pt idx="10">
                  <c:v>3.2049385602156737</c:v>
                </c:pt>
                <c:pt idx="11">
                  <c:v>3.0334594396090857</c:v>
                </c:pt>
                <c:pt idx="12">
                  <c:v>2.8227183025191094</c:v>
                </c:pt>
                <c:pt idx="13">
                  <c:v>2.6066743247891617</c:v>
                </c:pt>
                <c:pt idx="14">
                  <c:v>2.3853916512708309</c:v>
                </c:pt>
                <c:pt idx="15">
                  <c:v>2.1596070686603683</c:v>
                </c:pt>
                <c:pt idx="16">
                  <c:v>1.9302347739133492</c:v>
                </c:pt>
                <c:pt idx="17">
                  <c:v>1.7019648846328028</c:v>
                </c:pt>
                <c:pt idx="18">
                  <c:v>1.4805942072844993</c:v>
                </c:pt>
                <c:pt idx="19">
                  <c:v>1.2693479412314332</c:v>
                </c:pt>
                <c:pt idx="20">
                  <c:v>1.0731274001950522</c:v>
                </c:pt>
                <c:pt idx="21">
                  <c:v>0.89442886347883255</c:v>
                </c:pt>
                <c:pt idx="22">
                  <c:v>0.73582204203461532</c:v>
                </c:pt>
                <c:pt idx="23">
                  <c:v>0.59801517769437673</c:v>
                </c:pt>
                <c:pt idx="24">
                  <c:v>0.48090212594649523</c:v>
                </c:pt>
                <c:pt idx="25">
                  <c:v>0.38284423164587644</c:v>
                </c:pt>
                <c:pt idx="26">
                  <c:v>0.30153882103226265</c:v>
                </c:pt>
                <c:pt idx="27">
                  <c:v>0.23515298170658969</c:v>
                </c:pt>
                <c:pt idx="28">
                  <c:v>0.18219373524866822</c:v>
                </c:pt>
                <c:pt idx="29">
                  <c:v>0.1403118184397549</c:v>
                </c:pt>
                <c:pt idx="30">
                  <c:v>0.10815995743089872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66-4FF9-AA86-E6F04EF9FC1D}"/>
            </c:ext>
          </c:extLst>
        </c:ser>
        <c:ser>
          <c:idx val="4"/>
          <c:order val="4"/>
          <c:tx>
            <c:strRef>
              <c:f>Linear100_CO2!$A$316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Linear100_CO2!$H$316:$AL$316</c:f>
              <c:numCache>
                <c:formatCode>0</c:formatCode>
                <c:ptCount val="31"/>
                <c:pt idx="0">
                  <c:v>1.1344549970558655</c:v>
                </c:pt>
                <c:pt idx="1">
                  <c:v>1.7061969612930701</c:v>
                </c:pt>
                <c:pt idx="2">
                  <c:v>2.3124430309001669</c:v>
                </c:pt>
                <c:pt idx="3">
                  <c:v>2.5203305533565765</c:v>
                </c:pt>
                <c:pt idx="4">
                  <c:v>2.7595519310843653</c:v>
                </c:pt>
                <c:pt idx="5">
                  <c:v>3.1175831530608695</c:v>
                </c:pt>
                <c:pt idx="6">
                  <c:v>3.579512282458289</c:v>
                </c:pt>
                <c:pt idx="7">
                  <c:v>4.1899796578731907</c:v>
                </c:pt>
                <c:pt idx="8">
                  <c:v>4.8183479655508012</c:v>
                </c:pt>
                <c:pt idx="9">
                  <c:v>5.4570021526682027</c:v>
                </c:pt>
                <c:pt idx="10">
                  <c:v>5.856327054704205</c:v>
                </c:pt>
                <c:pt idx="11">
                  <c:v>5.9067314527499875</c:v>
                </c:pt>
                <c:pt idx="12">
                  <c:v>5.6969928681107209</c:v>
                </c:pt>
                <c:pt idx="13">
                  <c:v>5.4254035166781103</c:v>
                </c:pt>
                <c:pt idx="14">
                  <c:v>5.0936948157563968</c:v>
                </c:pt>
                <c:pt idx="15">
                  <c:v>4.7001336527054089</c:v>
                </c:pt>
                <c:pt idx="16">
                  <c:v>4.3079258444868938</c:v>
                </c:pt>
                <c:pt idx="17">
                  <c:v>3.920153017449453</c:v>
                </c:pt>
                <c:pt idx="18">
                  <c:v>3.5313004281431537</c:v>
                </c:pt>
                <c:pt idx="19">
                  <c:v>3.1449928145186776</c:v>
                </c:pt>
                <c:pt idx="20">
                  <c:v>2.7659099638454614</c:v>
                </c:pt>
                <c:pt idx="21">
                  <c:v>2.4025675599160778</c:v>
                </c:pt>
                <c:pt idx="22">
                  <c:v>2.0588652888369285</c:v>
                </c:pt>
                <c:pt idx="23">
                  <c:v>1.7386361629869316</c:v>
                </c:pt>
                <c:pt idx="24">
                  <c:v>1.446342124521971</c:v>
                </c:pt>
                <c:pt idx="25">
                  <c:v>1.1862213642240387</c:v>
                </c:pt>
                <c:pt idx="26">
                  <c:v>0.96100173124746768</c:v>
                </c:pt>
                <c:pt idx="27">
                  <c:v>0.77063602036421752</c:v>
                </c:pt>
                <c:pt idx="28">
                  <c:v>0.61276920880232422</c:v>
                </c:pt>
                <c:pt idx="29">
                  <c:v>0.48462229549223629</c:v>
                </c:pt>
                <c:pt idx="30">
                  <c:v>0.3812961493207116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66-4FF9-AA86-E6F04EF9FC1D}"/>
            </c:ext>
          </c:extLst>
        </c:ser>
        <c:ser>
          <c:idx val="5"/>
          <c:order val="5"/>
          <c:tx>
            <c:strRef>
              <c:f>Linear100_CO2!$A$317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Linear100_CO2!$H$317:$AL$317</c:f>
              <c:numCache>
                <c:formatCode>0</c:formatCode>
                <c:ptCount val="31"/>
                <c:pt idx="0">
                  <c:v>0.48647256679340833</c:v>
                </c:pt>
                <c:pt idx="1">
                  <c:v>0.81353339691316262</c:v>
                </c:pt>
                <c:pt idx="2">
                  <c:v>1.1293434848674888</c:v>
                </c:pt>
                <c:pt idx="3">
                  <c:v>1.6034378898368729</c:v>
                </c:pt>
                <c:pt idx="4">
                  <c:v>2.0645156566933638</c:v>
                </c:pt>
                <c:pt idx="5">
                  <c:v>2.6449935668205136</c:v>
                </c:pt>
                <c:pt idx="6">
                  <c:v>3.1535362027937577</c:v>
                </c:pt>
                <c:pt idx="7">
                  <c:v>3.0848185418128149</c:v>
                </c:pt>
                <c:pt idx="8">
                  <c:v>2.9387169176704879</c:v>
                </c:pt>
                <c:pt idx="9">
                  <c:v>2.7413798014747877</c:v>
                </c:pt>
                <c:pt idx="10">
                  <c:v>2.5556495712829181</c:v>
                </c:pt>
                <c:pt idx="11">
                  <c:v>2.3705561898270884</c:v>
                </c:pt>
                <c:pt idx="12">
                  <c:v>2.1872844346516893</c:v>
                </c:pt>
                <c:pt idx="13">
                  <c:v>2.0032260218417317</c:v>
                </c:pt>
                <c:pt idx="14">
                  <c:v>1.8147945124752556</c:v>
                </c:pt>
                <c:pt idx="15">
                  <c:v>1.6219444911804044</c:v>
                </c:pt>
                <c:pt idx="16">
                  <c:v>1.4305127260103958</c:v>
                </c:pt>
                <c:pt idx="17">
                  <c:v>1.2416397278537403</c:v>
                </c:pt>
                <c:pt idx="18">
                  <c:v>1.0608797427550951</c:v>
                </c:pt>
                <c:pt idx="19">
                  <c:v>0.89004752700174272</c:v>
                </c:pt>
                <c:pt idx="20">
                  <c:v>0.73654862934604648</c:v>
                </c:pt>
                <c:pt idx="21">
                  <c:v>0.60133609914404351</c:v>
                </c:pt>
                <c:pt idx="22">
                  <c:v>0.48351754519448464</c:v>
                </c:pt>
                <c:pt idx="23">
                  <c:v>0.38343706886141038</c:v>
                </c:pt>
                <c:pt idx="24">
                  <c:v>0.29953747204242237</c:v>
                </c:pt>
                <c:pt idx="25">
                  <c:v>0.23231248462380966</c:v>
                </c:pt>
                <c:pt idx="26">
                  <c:v>0.17908833151596329</c:v>
                </c:pt>
                <c:pt idx="27">
                  <c:v>0.13638260080993475</c:v>
                </c:pt>
                <c:pt idx="28">
                  <c:v>0.10149536161777552</c:v>
                </c:pt>
                <c:pt idx="29">
                  <c:v>7.3665518976041774E-2</c:v>
                </c:pt>
                <c:pt idx="30">
                  <c:v>5.30184700297575E-2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66-4FF9-AA86-E6F04EF9FC1D}"/>
            </c:ext>
          </c:extLst>
        </c:ser>
        <c:ser>
          <c:idx val="6"/>
          <c:order val="6"/>
          <c:tx>
            <c:strRef>
              <c:f>Linear100_CO2!$A$318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Linear100_CO2!$H$318:$AL$318</c:f>
              <c:numCache>
                <c:formatCode>0</c:formatCode>
                <c:ptCount val="31"/>
                <c:pt idx="0">
                  <c:v>0.1262686948719926</c:v>
                </c:pt>
                <c:pt idx="1">
                  <c:v>0.21344662659660135</c:v>
                </c:pt>
                <c:pt idx="2">
                  <c:v>0.2645982284588162</c:v>
                </c:pt>
                <c:pt idx="3">
                  <c:v>0.2985612755267753</c:v>
                </c:pt>
                <c:pt idx="4">
                  <c:v>0.66292728286086988</c:v>
                </c:pt>
                <c:pt idx="5">
                  <c:v>0.8762204213170488</c:v>
                </c:pt>
                <c:pt idx="6">
                  <c:v>1.1947262784672603</c:v>
                </c:pt>
                <c:pt idx="7">
                  <c:v>1.6186322939084379</c:v>
                </c:pt>
                <c:pt idx="8">
                  <c:v>2.1423374139100795</c:v>
                </c:pt>
                <c:pt idx="9">
                  <c:v>2.2449087419603782</c:v>
                </c:pt>
                <c:pt idx="10">
                  <c:v>2.3347815180621065</c:v>
                </c:pt>
                <c:pt idx="11">
                  <c:v>2.4242291891162959</c:v>
                </c:pt>
                <c:pt idx="12">
                  <c:v>2.5096271672324124</c:v>
                </c:pt>
                <c:pt idx="13">
                  <c:v>2.4531478326728799</c:v>
                </c:pt>
                <c:pt idx="14">
                  <c:v>2.396030865642683</c:v>
                </c:pt>
                <c:pt idx="15">
                  <c:v>2.2136432711392953</c:v>
                </c:pt>
                <c:pt idx="16">
                  <c:v>2.0348562846871729</c:v>
                </c:pt>
                <c:pt idx="17">
                  <c:v>1.8547578145635151</c:v>
                </c:pt>
                <c:pt idx="18">
                  <c:v>1.6783793575838715</c:v>
                </c:pt>
                <c:pt idx="19">
                  <c:v>1.5029830408198643</c:v>
                </c:pt>
                <c:pt idx="20">
                  <c:v>1.330927334699213</c:v>
                </c:pt>
                <c:pt idx="21">
                  <c:v>1.1633946339102468</c:v>
                </c:pt>
                <c:pt idx="22">
                  <c:v>1.0037184005351074</c:v>
                </c:pt>
                <c:pt idx="23">
                  <c:v>0.85444600756538169</c:v>
                </c:pt>
                <c:pt idx="24">
                  <c:v>0.71714104501073195</c:v>
                </c:pt>
                <c:pt idx="25">
                  <c:v>0.59398845399568201</c:v>
                </c:pt>
                <c:pt idx="26">
                  <c:v>0.48473919757845557</c:v>
                </c:pt>
                <c:pt idx="27">
                  <c:v>0.39108219757869378</c:v>
                </c:pt>
                <c:pt idx="28">
                  <c:v>0.3118862911735063</c:v>
                </c:pt>
                <c:pt idx="29">
                  <c:v>0.24662912535527187</c:v>
                </c:pt>
                <c:pt idx="30">
                  <c:v>0.1910173943398206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66-4FF9-AA86-E6F04EF9FC1D}"/>
            </c:ext>
          </c:extLst>
        </c:ser>
        <c:ser>
          <c:idx val="7"/>
          <c:order val="7"/>
          <c:tx>
            <c:strRef>
              <c:f>Linear100_CO2!$A$319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Linear100_CO2!$H$319:$AL$319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66-4FF9-AA86-E6F04EF9FC1D}"/>
            </c:ext>
          </c:extLst>
        </c:ser>
        <c:ser>
          <c:idx val="8"/>
          <c:order val="8"/>
          <c:tx>
            <c:strRef>
              <c:f>Linear100_CO2!$A$320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Linear100_CO2!$H$320:$AL$320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66-4FF9-AA86-E6F04EF9FC1D}"/>
            </c:ext>
          </c:extLst>
        </c:ser>
        <c:ser>
          <c:idx val="9"/>
          <c:order val="9"/>
          <c:tx>
            <c:strRef>
              <c:f>Linear100_CO2!$A$321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Linear100_CO2!$H$321:$AL$321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266-4FF9-AA86-E6F04EF9F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[million tons]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03854166666669"/>
          <c:y val="0.17473086419753087"/>
          <c:w val="0.87170798611111111"/>
          <c:h val="0.6523617283950619"/>
        </c:manualLayout>
      </c:layout>
      <c:lineChart>
        <c:grouping val="standard"/>
        <c:varyColors val="0"/>
        <c:ser>
          <c:idx val="0"/>
          <c:order val="0"/>
          <c:tx>
            <c:strRef>
              <c:f>Linear100_CO2!$A$42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Linear100_CO2!$H$42:$AL$42</c:f>
              <c:numCache>
                <c:formatCode>0%</c:formatCode>
                <c:ptCount val="31"/>
                <c:pt idx="0">
                  <c:v>0.64844436183207677</c:v>
                </c:pt>
                <c:pt idx="1">
                  <c:v>0.62929898281053476</c:v>
                </c:pt>
                <c:pt idx="2">
                  <c:v>0.60774249973481143</c:v>
                </c:pt>
                <c:pt idx="3">
                  <c:v>0.58566073348836756</c:v>
                </c:pt>
                <c:pt idx="4">
                  <c:v>0.56371768257116139</c:v>
                </c:pt>
                <c:pt idx="5">
                  <c:v>0.54088218527295584</c:v>
                </c:pt>
                <c:pt idx="6">
                  <c:v>0.51773210631698185</c:v>
                </c:pt>
                <c:pt idx="7">
                  <c:v>0.49489781075750056</c:v>
                </c:pt>
                <c:pt idx="8">
                  <c:v>0.47048661115738027</c:v>
                </c:pt>
                <c:pt idx="9">
                  <c:v>0.44372591480120072</c:v>
                </c:pt>
                <c:pt idx="10">
                  <c:v>0.41477343124569255</c:v>
                </c:pt>
                <c:pt idx="11">
                  <c:v>0.38384588442722029</c:v>
                </c:pt>
                <c:pt idx="12">
                  <c:v>0.35105963332537465</c:v>
                </c:pt>
                <c:pt idx="13">
                  <c:v>0.31730464134755676</c:v>
                </c:pt>
                <c:pt idx="14">
                  <c:v>0.28510054383207739</c:v>
                </c:pt>
                <c:pt idx="15">
                  <c:v>0.25515596287705805</c:v>
                </c:pt>
                <c:pt idx="16">
                  <c:v>0.22747683792430759</c:v>
                </c:pt>
                <c:pt idx="17">
                  <c:v>0.20155398725585874</c:v>
                </c:pt>
                <c:pt idx="18">
                  <c:v>0.17809957162890674</c:v>
                </c:pt>
                <c:pt idx="19">
                  <c:v>0.15682506150408873</c:v>
                </c:pt>
                <c:pt idx="20">
                  <c:v>0.13724311066587672</c:v>
                </c:pt>
                <c:pt idx="21">
                  <c:v>0.11945571845265768</c:v>
                </c:pt>
                <c:pt idx="22">
                  <c:v>0.10376284095975134</c:v>
                </c:pt>
                <c:pt idx="23">
                  <c:v>9.0020397917195766E-2</c:v>
                </c:pt>
                <c:pt idx="24">
                  <c:v>7.8262018188541019E-2</c:v>
                </c:pt>
                <c:pt idx="25">
                  <c:v>6.8306905347883681E-2</c:v>
                </c:pt>
                <c:pt idx="26">
                  <c:v>5.9900417017327762E-2</c:v>
                </c:pt>
                <c:pt idx="27">
                  <c:v>5.2628580939909193E-2</c:v>
                </c:pt>
                <c:pt idx="28">
                  <c:v>4.6606635847075313E-2</c:v>
                </c:pt>
                <c:pt idx="29">
                  <c:v>4.154494815877486E-2</c:v>
                </c:pt>
                <c:pt idx="30">
                  <c:v>3.7312412272049046E-2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63-4384-A5DA-4B43853ADE6D}"/>
            </c:ext>
          </c:extLst>
        </c:ser>
        <c:ser>
          <c:idx val="1"/>
          <c:order val="1"/>
          <c:tx>
            <c:strRef>
              <c:f>Linear100_CO2!$A$43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Linear100_CO2!$H$43:$AL$43</c:f>
              <c:numCache>
                <c:formatCode>0%</c:formatCode>
                <c:ptCount val="31"/>
                <c:pt idx="0">
                  <c:v>0.31065839056865269</c:v>
                </c:pt>
                <c:pt idx="1">
                  <c:v>0.3082096799735935</c:v>
                </c:pt>
                <c:pt idx="2">
                  <c:v>0.3036487504842928</c:v>
                </c:pt>
                <c:pt idx="3">
                  <c:v>0.29683780397602044</c:v>
                </c:pt>
                <c:pt idx="4">
                  <c:v>0.28680185782145728</c:v>
                </c:pt>
                <c:pt idx="5">
                  <c:v>0.27604591807606876</c:v>
                </c:pt>
                <c:pt idx="6">
                  <c:v>0.2628297409955011</c:v>
                </c:pt>
                <c:pt idx="7">
                  <c:v>0.24811206002594891</c:v>
                </c:pt>
                <c:pt idx="8">
                  <c:v>0.23195000546146893</c:v>
                </c:pt>
                <c:pt idx="9">
                  <c:v>0.2154024529613067</c:v>
                </c:pt>
                <c:pt idx="10">
                  <c:v>0.19795849264772311</c:v>
                </c:pt>
                <c:pt idx="11">
                  <c:v>0.18065944579521864</c:v>
                </c:pt>
                <c:pt idx="12">
                  <c:v>0.16294215688402502</c:v>
                </c:pt>
                <c:pt idx="13">
                  <c:v>0.14572458335661431</c:v>
                </c:pt>
                <c:pt idx="14">
                  <c:v>0.1289928538291947</c:v>
                </c:pt>
                <c:pt idx="15">
                  <c:v>0.11358736962577719</c:v>
                </c:pt>
                <c:pt idx="16">
                  <c:v>9.9521849463046652E-2</c:v>
                </c:pt>
                <c:pt idx="17">
                  <c:v>8.6781014832843714E-2</c:v>
                </c:pt>
                <c:pt idx="18">
                  <c:v>7.5222893774547758E-2</c:v>
                </c:pt>
                <c:pt idx="19">
                  <c:v>6.4877777519585483E-2</c:v>
                </c:pt>
                <c:pt idx="20">
                  <c:v>5.5762826446481589E-2</c:v>
                </c:pt>
                <c:pt idx="21">
                  <c:v>4.7742644704440076E-2</c:v>
                </c:pt>
                <c:pt idx="22">
                  <c:v>4.0614733750452603E-2</c:v>
                </c:pt>
                <c:pt idx="23">
                  <c:v>3.4369348184152305E-2</c:v>
                </c:pt>
                <c:pt idx="24">
                  <c:v>2.9049305701547335E-2</c:v>
                </c:pt>
                <c:pt idx="25">
                  <c:v>2.4572891900354391E-2</c:v>
                </c:pt>
                <c:pt idx="26">
                  <c:v>2.0803563613021193E-2</c:v>
                </c:pt>
                <c:pt idx="27">
                  <c:v>1.7580392798118575E-2</c:v>
                </c:pt>
                <c:pt idx="28">
                  <c:v>1.4908565699880355E-2</c:v>
                </c:pt>
                <c:pt idx="29">
                  <c:v>1.269058615000134E-2</c:v>
                </c:pt>
                <c:pt idx="30">
                  <c:v>1.0832191208527018E-2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63-4384-A5DA-4B43853ADE6D}"/>
            </c:ext>
          </c:extLst>
        </c:ser>
        <c:ser>
          <c:idx val="2"/>
          <c:order val="2"/>
          <c:tx>
            <c:strRef>
              <c:f>Linear100_CO2!$A$44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Linear100_CO2!$H$44:$AL$44</c:f>
              <c:numCache>
                <c:formatCode>0%</c:formatCode>
                <c:ptCount val="31"/>
                <c:pt idx="0">
                  <c:v>6.3756858022365115E-3</c:v>
                </c:pt>
                <c:pt idx="1">
                  <c:v>1.3634655122082453E-2</c:v>
                </c:pt>
                <c:pt idx="2">
                  <c:v>2.3493484283972021E-2</c:v>
                </c:pt>
                <c:pt idx="3">
                  <c:v>3.4902086652636687E-2</c:v>
                </c:pt>
                <c:pt idx="4">
                  <c:v>4.823025827844047E-2</c:v>
                </c:pt>
                <c:pt idx="5">
                  <c:v>6.2784215369142471E-2</c:v>
                </c:pt>
                <c:pt idx="6">
                  <c:v>7.9169466169442482E-2</c:v>
                </c:pt>
                <c:pt idx="7">
                  <c:v>0.10014339661941832</c:v>
                </c:pt>
                <c:pt idx="8">
                  <c:v>0.12631051782740246</c:v>
                </c:pt>
                <c:pt idx="9">
                  <c:v>0.16029786447893329</c:v>
                </c:pt>
                <c:pt idx="10">
                  <c:v>0.20113855014287133</c:v>
                </c:pt>
                <c:pt idx="11">
                  <c:v>0.24986363919000099</c:v>
                </c:pt>
                <c:pt idx="12">
                  <c:v>0.30543483635242491</c:v>
                </c:pt>
                <c:pt idx="13">
                  <c:v>0.3638618500487143</c:v>
                </c:pt>
                <c:pt idx="14">
                  <c:v>0.42185220706088467</c:v>
                </c:pt>
                <c:pt idx="15">
                  <c:v>0.47854874684213144</c:v>
                </c:pt>
                <c:pt idx="16">
                  <c:v>0.53231696375378501</c:v>
                </c:pt>
                <c:pt idx="17">
                  <c:v>0.58337703297317445</c:v>
                </c:pt>
                <c:pt idx="18">
                  <c:v>0.63104627469381591</c:v>
                </c:pt>
                <c:pt idx="19">
                  <c:v>0.6753518898947396</c:v>
                </c:pt>
                <c:pt idx="20">
                  <c:v>0.71637697316862115</c:v>
                </c:pt>
                <c:pt idx="21">
                  <c:v>0.75390825458141064</c:v>
                </c:pt>
                <c:pt idx="22">
                  <c:v>0.78768946084677804</c:v>
                </c:pt>
                <c:pt idx="23">
                  <c:v>0.81772877834899449</c:v>
                </c:pt>
                <c:pt idx="24">
                  <c:v>0.8438759747348471</c:v>
                </c:pt>
                <c:pt idx="25">
                  <c:v>0.86627986866499218</c:v>
                </c:pt>
                <c:pt idx="26">
                  <c:v>0.88533612832393815</c:v>
                </c:pt>
                <c:pt idx="27">
                  <c:v>0.90164278359208483</c:v>
                </c:pt>
                <c:pt idx="28">
                  <c:v>0.91521256919772709</c:v>
                </c:pt>
                <c:pt idx="29">
                  <c:v>0.92652483322754553</c:v>
                </c:pt>
                <c:pt idx="30">
                  <c:v>0.93592663264989617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63-4384-A5DA-4B43853ADE6D}"/>
            </c:ext>
          </c:extLst>
        </c:ser>
        <c:ser>
          <c:idx val="3"/>
          <c:order val="3"/>
          <c:tx>
            <c:strRef>
              <c:f>Linear100_CO2!$A$45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Linear100_CO2!$H$45:$AL$45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1.6650162592163648E-2</c:v>
                </c:pt>
                <c:pt idx="2">
                  <c:v>2.268755924303157E-2</c:v>
                </c:pt>
                <c:pt idx="3">
                  <c:v>3.2477200726208397E-2</c:v>
                </c:pt>
                <c:pt idx="4">
                  <c:v>4.1597553413171319E-2</c:v>
                </c:pt>
                <c:pt idx="5">
                  <c:v>4.907776060207597E-2</c:v>
                </c:pt>
                <c:pt idx="6">
                  <c:v>5.5614579232323907E-2</c:v>
                </c:pt>
                <c:pt idx="7">
                  <c:v>6.1272051311257389E-2</c:v>
                </c:pt>
                <c:pt idx="8">
                  <c:v>6.4493284454140487E-2</c:v>
                </c:pt>
                <c:pt idx="9">
                  <c:v>6.5227004898214758E-2</c:v>
                </c:pt>
                <c:pt idx="10">
                  <c:v>6.4941317484063649E-2</c:v>
                </c:pt>
                <c:pt idx="11">
                  <c:v>6.2910249892801223E-2</c:v>
                </c:pt>
                <c:pt idx="12">
                  <c:v>5.9755629921466429E-2</c:v>
                </c:pt>
                <c:pt idx="13">
                  <c:v>5.6241445392417586E-2</c:v>
                </c:pt>
                <c:pt idx="14">
                  <c:v>5.2396959194523723E-2</c:v>
                </c:pt>
                <c:pt idx="15">
                  <c:v>4.8259912355413263E-2</c:v>
                </c:pt>
                <c:pt idx="16">
                  <c:v>4.3868559799447669E-2</c:v>
                </c:pt>
                <c:pt idx="17">
                  <c:v>3.9372277960294334E-2</c:v>
                </c:pt>
                <c:pt idx="18">
                  <c:v>3.4875300940691349E-2</c:v>
                </c:pt>
                <c:pt idx="19">
                  <c:v>3.0475106287670032E-2</c:v>
                </c:pt>
                <c:pt idx="20">
                  <c:v>2.6309321016325955E-2</c:v>
                </c:pt>
                <c:pt idx="21">
                  <c:v>2.2442325590080438E-2</c:v>
                </c:pt>
                <c:pt idx="22">
                  <c:v>1.894541908148074E-2</c:v>
                </c:pt>
                <c:pt idx="23">
                  <c:v>1.5853893954318649E-2</c:v>
                </c:pt>
                <c:pt idx="24">
                  <c:v>1.3177148079382814E-2</c:v>
                </c:pt>
                <c:pt idx="25">
                  <c:v>1.0895658253426145E-2</c:v>
                </c:pt>
                <c:pt idx="26">
                  <c:v>8.9678692411245802E-3</c:v>
                </c:pt>
                <c:pt idx="27">
                  <c:v>7.3663029904621124E-3</c:v>
                </c:pt>
                <c:pt idx="28">
                  <c:v>6.0564933354310653E-3</c:v>
                </c:pt>
                <c:pt idx="29">
                  <c:v>4.9873763294998839E-3</c:v>
                </c:pt>
                <c:pt idx="30">
                  <c:v>4.1463010504988193E-3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63-4384-A5DA-4B43853ADE6D}"/>
            </c:ext>
          </c:extLst>
        </c:ser>
        <c:ser>
          <c:idx val="4"/>
          <c:order val="4"/>
          <c:tx>
            <c:strRef>
              <c:f>Linear100_CO2!$A$46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Linear100_CO2!$H$46:$AL$46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1.7318635909092547E-2</c:v>
                </c:pt>
                <c:pt idx="2">
                  <c:v>2.4503115905431569E-2</c:v>
                </c:pt>
                <c:pt idx="3">
                  <c:v>2.7785841176524367E-2</c:v>
                </c:pt>
                <c:pt idx="4">
                  <c:v>3.1302896330209135E-2</c:v>
                </c:pt>
                <c:pt idx="5">
                  <c:v>3.617978420323037E-2</c:v>
                </c:pt>
                <c:pt idx="6">
                  <c:v>4.2345485867664109E-2</c:v>
                </c:pt>
                <c:pt idx="7">
                  <c:v>5.0354998741038964E-2</c:v>
                </c:pt>
                <c:pt idx="8">
                  <c:v>5.8804838243197724E-2</c:v>
                </c:pt>
                <c:pt idx="9">
                  <c:v>6.7606996614447246E-2</c:v>
                </c:pt>
                <c:pt idx="10">
                  <c:v>7.3827815453554199E-2</c:v>
                </c:pt>
                <c:pt idx="11">
                  <c:v>7.5953761984806606E-2</c:v>
                </c:pt>
                <c:pt idx="12">
                  <c:v>7.483117360979015E-2</c:v>
                </c:pt>
                <c:pt idx="13">
                  <c:v>7.2697860048377583E-2</c:v>
                </c:pt>
                <c:pt idx="14">
                  <c:v>6.9558424113640049E-2</c:v>
                </c:pt>
                <c:pt idx="15">
                  <c:v>6.5387376068261116E-2</c:v>
                </c:pt>
                <c:pt idx="16">
                  <c:v>6.0964770525459157E-2</c:v>
                </c:pt>
                <c:pt idx="17">
                  <c:v>5.6412450359727133E-2</c:v>
                </c:pt>
                <c:pt idx="18">
                  <c:v>5.1626383663696165E-2</c:v>
                </c:pt>
                <c:pt idx="19">
                  <c:v>4.6704800390386748E-2</c:v>
                </c:pt>
                <c:pt idx="20">
                  <c:v>4.1749941250390284E-2</c:v>
                </c:pt>
                <c:pt idx="21">
                  <c:v>3.6896605904733044E-2</c:v>
                </c:pt>
                <c:pt idx="22">
                  <c:v>3.2210065322082523E-2</c:v>
                </c:pt>
                <c:pt idx="23">
                  <c:v>2.7762366283175056E-2</c:v>
                </c:pt>
                <c:pt idx="24">
                  <c:v>2.3619748501837824E-2</c:v>
                </c:pt>
                <c:pt idx="25">
                  <c:v>1.9866609332949561E-2</c:v>
                </c:pt>
                <c:pt idx="26">
                  <c:v>1.6569930928108136E-2</c:v>
                </c:pt>
                <c:pt idx="27">
                  <c:v>1.3758027201092649E-2</c:v>
                </c:pt>
                <c:pt idx="28">
                  <c:v>1.138490126632298E-2</c:v>
                </c:pt>
                <c:pt idx="29">
                  <c:v>9.4219384021210356E-3</c:v>
                </c:pt>
                <c:pt idx="30">
                  <c:v>7.786517439234926E-3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63-4384-A5DA-4B43853ADE6D}"/>
            </c:ext>
          </c:extLst>
        </c:ser>
        <c:ser>
          <c:idx val="5"/>
          <c:order val="5"/>
          <c:tx>
            <c:strRef>
              <c:f>Linear100_CO2!$A$47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Linear100_CO2!$H$47:$AL$47</c:f>
              <c:numCache>
                <c:formatCode>0%</c:formatCode>
                <c:ptCount val="31"/>
                <c:pt idx="0">
                  <c:v>3.7206919853404259E-3</c:v>
                </c:pt>
                <c:pt idx="1">
                  <c:v>6.5374366893314146E-3</c:v>
                </c:pt>
                <c:pt idx="2">
                  <c:v>9.5599106494187545E-3</c:v>
                </c:pt>
                <c:pt idx="3">
                  <c:v>1.4087006651435089E-2</c:v>
                </c:pt>
                <c:pt idx="4">
                  <c:v>1.8740886569531823E-2</c:v>
                </c:pt>
                <c:pt idx="5">
                  <c:v>2.4700602999781524E-2</c:v>
                </c:pt>
                <c:pt idx="6">
                  <c:v>3.0554552640495551E-2</c:v>
                </c:pt>
                <c:pt idx="7">
                  <c:v>3.1304743259953062E-2</c:v>
                </c:pt>
                <c:pt idx="8">
                  <c:v>3.1145807023059763E-2</c:v>
                </c:pt>
                <c:pt idx="9">
                  <c:v>3.0239152593059843E-2</c:v>
                </c:pt>
                <c:pt idx="10">
                  <c:v>2.9223857905269442E-2</c:v>
                </c:pt>
                <c:pt idx="11">
                  <c:v>2.7991676974396355E-2</c:v>
                </c:pt>
                <c:pt idx="12">
                  <c:v>2.6582203252958837E-2</c:v>
                </c:pt>
                <c:pt idx="13">
                  <c:v>2.4987525397864415E-2</c:v>
                </c:pt>
                <c:pt idx="14">
                  <c:v>2.3183173945173111E-2</c:v>
                </c:pt>
                <c:pt idx="15">
                  <c:v>2.1185466033528555E-2</c:v>
                </c:pt>
                <c:pt idx="16">
                  <c:v>1.9085950160421458E-2</c:v>
                </c:pt>
                <c:pt idx="17">
                  <c:v>1.6927035790633566E-2</c:v>
                </c:pt>
                <c:pt idx="18">
                  <c:v>1.4781272352270213E-2</c:v>
                </c:pt>
                <c:pt idx="19">
                  <c:v>1.2690146162657925E-2</c:v>
                </c:pt>
                <c:pt idx="20">
                  <c:v>1.0774048633276294E-2</c:v>
                </c:pt>
                <c:pt idx="21">
                  <c:v>9.056376364907576E-3</c:v>
                </c:pt>
                <c:pt idx="22">
                  <c:v>7.5309240643643581E-3</c:v>
                </c:pt>
                <c:pt idx="23">
                  <c:v>6.2114236043317866E-3</c:v>
                </c:pt>
                <c:pt idx="24">
                  <c:v>5.0830428752685038E-3</c:v>
                </c:pt>
                <c:pt idx="25">
                  <c:v>4.1674048657564721E-3</c:v>
                </c:pt>
                <c:pt idx="26">
                  <c:v>3.4360763183474466E-3</c:v>
                </c:pt>
                <c:pt idx="27">
                  <c:v>2.8361656252279058E-3</c:v>
                </c:pt>
                <c:pt idx="28">
                  <c:v>2.3273624186366448E-3</c:v>
                </c:pt>
                <c:pt idx="29">
                  <c:v>1.8973684477645051E-3</c:v>
                </c:pt>
                <c:pt idx="30">
                  <c:v>1.5641744082808351E-3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63-4384-A5DA-4B43853ADE6D}"/>
            </c:ext>
          </c:extLst>
        </c:ser>
        <c:ser>
          <c:idx val="6"/>
          <c:order val="6"/>
          <c:tx>
            <c:strRef>
              <c:f>Linear100_CO2!$A$48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Linear100_CO2!$H$48:$AL$48</c:f>
              <c:numCache>
                <c:formatCode>0%</c:formatCode>
                <c:ptCount val="31"/>
                <c:pt idx="0">
                  <c:v>6.15659708793329E-4</c:v>
                </c:pt>
                <c:pt idx="1">
                  <c:v>1.091473700433982E-3</c:v>
                </c:pt>
                <c:pt idx="2">
                  <c:v>1.4411152395548037E-3</c:v>
                </c:pt>
                <c:pt idx="3">
                  <c:v>1.7102817399116588E-3</c:v>
                </c:pt>
                <c:pt idx="4">
                  <c:v>3.7673761847124435E-3</c:v>
                </c:pt>
                <c:pt idx="5">
                  <c:v>5.1280126032451695E-3</c:v>
                </c:pt>
                <c:pt idx="6">
                  <c:v>7.1294394483844992E-3</c:v>
                </c:pt>
                <c:pt idx="7">
                  <c:v>9.8120076155971091E-3</c:v>
                </c:pt>
                <c:pt idx="8">
                  <c:v>1.3176429261840683E-2</c:v>
                </c:pt>
                <c:pt idx="9">
                  <c:v>1.428916571871542E-2</c:v>
                </c:pt>
                <c:pt idx="10">
                  <c:v>1.5308009459117122E-2</c:v>
                </c:pt>
                <c:pt idx="11">
                  <c:v>1.6296730173641576E-2</c:v>
                </c:pt>
                <c:pt idx="12">
                  <c:v>1.7235278789296402E-2</c:v>
                </c:pt>
                <c:pt idx="13">
                  <c:v>1.7307435066388752E-2</c:v>
                </c:pt>
                <c:pt idx="14">
                  <c:v>1.7297242002557521E-2</c:v>
                </c:pt>
                <c:pt idx="15">
                  <c:v>1.6483053563615624E-2</c:v>
                </c:pt>
                <c:pt idx="16">
                  <c:v>1.5580656245384931E-2</c:v>
                </c:pt>
                <c:pt idx="17">
                  <c:v>1.4572548786962198E-2</c:v>
                </c:pt>
                <c:pt idx="18">
                  <c:v>1.3497730239556438E-2</c:v>
                </c:pt>
                <c:pt idx="19">
                  <c:v>1.2355851050245729E-2</c:v>
                </c:pt>
                <c:pt idx="20">
                  <c:v>1.117842339216385E-2</c:v>
                </c:pt>
                <c:pt idx="21">
                  <c:v>9.9836383235539262E-3</c:v>
                </c:pt>
                <c:pt idx="22">
                  <c:v>8.8027409348534515E-3</c:v>
                </c:pt>
                <c:pt idx="23">
                  <c:v>7.6667203099837489E-3</c:v>
                </c:pt>
                <c:pt idx="24">
                  <c:v>6.5928487401483628E-3</c:v>
                </c:pt>
                <c:pt idx="25">
                  <c:v>5.6104199572635403E-3</c:v>
                </c:pt>
                <c:pt idx="26">
                  <c:v>4.7220618700615424E-3</c:v>
                </c:pt>
                <c:pt idx="27">
                  <c:v>3.9501987086568088E-3</c:v>
                </c:pt>
                <c:pt idx="28">
                  <c:v>3.2829816582574428E-3</c:v>
                </c:pt>
                <c:pt idx="29">
                  <c:v>2.7266927098931553E-3</c:v>
                </c:pt>
                <c:pt idx="30">
                  <c:v>2.2376663263892465E-3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63-4384-A5DA-4B43853ADE6D}"/>
            </c:ext>
          </c:extLst>
        </c:ser>
        <c:ser>
          <c:idx val="7"/>
          <c:order val="7"/>
          <c:tx>
            <c:strRef>
              <c:f>Linear100_CO2!$A$49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Linear100_CO2!$H$49:$AL$49</c:f>
              <c:numCache>
                <c:formatCode>0%</c:formatCode>
                <c:ptCount val="31"/>
                <c:pt idx="0">
                  <c:v>5.925771109865966E-4</c:v>
                </c:pt>
                <c:pt idx="1">
                  <c:v>5.6747728490272559E-4</c:v>
                </c:pt>
                <c:pt idx="2">
                  <c:v>5.4262993291480919E-4</c:v>
                </c:pt>
                <c:pt idx="3">
                  <c:v>5.3772963336561573E-4</c:v>
                </c:pt>
                <c:pt idx="4">
                  <c:v>4.9976948841802202E-4</c:v>
                </c:pt>
                <c:pt idx="5">
                  <c:v>4.6098063230489843E-4</c:v>
                </c:pt>
                <c:pt idx="6">
                  <c:v>4.2289826443486355E-4</c:v>
                </c:pt>
                <c:pt idx="7">
                  <c:v>3.8265849343630334E-4</c:v>
                </c:pt>
                <c:pt idx="8">
                  <c:v>3.4289323206067752E-4</c:v>
                </c:pt>
                <c:pt idx="9">
                  <c:v>3.040399602730311E-4</c:v>
                </c:pt>
                <c:pt idx="10">
                  <c:v>2.6759562827424949E-4</c:v>
                </c:pt>
                <c:pt idx="11">
                  <c:v>2.3216491462392134E-4</c:v>
                </c:pt>
                <c:pt idx="12">
                  <c:v>1.9877089362599603E-4</c:v>
                </c:pt>
                <c:pt idx="13">
                  <c:v>1.6951952846466463E-4</c:v>
                </c:pt>
                <c:pt idx="14">
                  <c:v>1.4271392353525789E-4</c:v>
                </c:pt>
                <c:pt idx="15">
                  <c:v>1.2023043018092057E-4</c:v>
                </c:pt>
                <c:pt idx="16">
                  <c:v>9.9555065261542215E-5</c:v>
                </c:pt>
                <c:pt idx="17">
                  <c:v>8.1905830345784924E-5</c:v>
                </c:pt>
                <c:pt idx="18">
                  <c:v>6.8145339126040406E-5</c:v>
                </c:pt>
                <c:pt idx="19">
                  <c:v>5.7449063709102052E-5</c:v>
                </c:pt>
                <c:pt idx="20">
                  <c:v>4.7555924295933277E-5</c:v>
                </c:pt>
                <c:pt idx="21">
                  <c:v>3.879286258183106E-5</c:v>
                </c:pt>
                <c:pt idx="22">
                  <c:v>3.1237124153820504E-5</c:v>
                </c:pt>
                <c:pt idx="23">
                  <c:v>2.6217636014251383E-5</c:v>
                </c:pt>
                <c:pt idx="24">
                  <c:v>2.2324709088870403E-5</c:v>
                </c:pt>
                <c:pt idx="25">
                  <c:v>1.9947406635602151E-5</c:v>
                </c:pt>
                <c:pt idx="26">
                  <c:v>1.59735543847464E-5</c:v>
                </c:pt>
                <c:pt idx="27">
                  <c:v>1.3954580904588093E-5</c:v>
                </c:pt>
                <c:pt idx="28">
                  <c:v>1.250864399896089E-5</c:v>
                </c:pt>
                <c:pt idx="29">
                  <c:v>9.6932817053299058E-6</c:v>
                </c:pt>
                <c:pt idx="30">
                  <c:v>7.6343560376110434E-6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263-4384-A5DA-4B43853ADE6D}"/>
            </c:ext>
          </c:extLst>
        </c:ser>
        <c:ser>
          <c:idx val="8"/>
          <c:order val="8"/>
          <c:tx>
            <c:strRef>
              <c:f>Linear100_CO2!$A$50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Linear100_CO2!$H$50:$AL$50</c:f>
              <c:numCache>
                <c:formatCode>0%</c:formatCode>
                <c:ptCount val="31"/>
                <c:pt idx="0">
                  <c:v>7.1412689434331754E-3</c:v>
                </c:pt>
                <c:pt idx="1">
                  <c:v>6.6651021185634906E-3</c:v>
                </c:pt>
                <c:pt idx="2">
                  <c:v>6.3370374995522158E-3</c:v>
                </c:pt>
                <c:pt idx="3">
                  <c:v>5.9577282214683695E-3</c:v>
                </c:pt>
                <c:pt idx="4">
                  <c:v>5.2992190492840733E-3</c:v>
                </c:pt>
                <c:pt idx="5">
                  <c:v>4.6989666300153773E-3</c:v>
                </c:pt>
                <c:pt idx="6">
                  <c:v>4.1610350703116823E-3</c:v>
                </c:pt>
                <c:pt idx="7">
                  <c:v>3.6809448928907325E-3</c:v>
                </c:pt>
                <c:pt idx="8">
                  <c:v>3.2518524913343547E-3</c:v>
                </c:pt>
                <c:pt idx="9">
                  <c:v>2.8714195703880888E-3</c:v>
                </c:pt>
                <c:pt idx="10">
                  <c:v>2.5270282877456643E-3</c:v>
                </c:pt>
                <c:pt idx="11">
                  <c:v>2.2151141968533585E-3</c:v>
                </c:pt>
                <c:pt idx="12">
                  <c:v>1.9317229955270654E-3</c:v>
                </c:pt>
                <c:pt idx="13">
                  <c:v>1.679515306433953E-3</c:v>
                </c:pt>
                <c:pt idx="14">
                  <c:v>1.453291122507209E-3</c:v>
                </c:pt>
                <c:pt idx="15">
                  <c:v>1.2523791321382572E-3</c:v>
                </c:pt>
                <c:pt idx="16">
                  <c:v>1.0682607049163398E-3</c:v>
                </c:pt>
                <c:pt idx="17">
                  <c:v>9.0772234509378191E-4</c:v>
                </c:pt>
                <c:pt idx="18">
                  <c:v>7.7077032154832111E-4</c:v>
                </c:pt>
                <c:pt idx="19">
                  <c:v>6.5232411026999216E-4</c:v>
                </c:pt>
                <c:pt idx="20">
                  <c:v>5.4998460925717325E-4</c:v>
                </c:pt>
                <c:pt idx="21">
                  <c:v>4.6925812635251061E-4</c:v>
                </c:pt>
                <c:pt idx="22">
                  <c:v>4.0727609706799766E-4</c:v>
                </c:pt>
                <c:pt idx="23">
                  <c:v>3.5644974948509758E-4</c:v>
                </c:pt>
                <c:pt idx="24">
                  <c:v>3.1398992793473885E-4</c:v>
                </c:pt>
                <c:pt idx="25">
                  <c:v>2.7740865278650843E-4</c:v>
                </c:pt>
                <c:pt idx="26">
                  <c:v>2.4569065884618531E-4</c:v>
                </c:pt>
                <c:pt idx="27">
                  <c:v>2.2167194912370264E-4</c:v>
                </c:pt>
                <c:pt idx="28">
                  <c:v>2.0633545667755781E-4</c:v>
                </c:pt>
                <c:pt idx="29">
                  <c:v>1.9507729431976435E-4</c:v>
                </c:pt>
                <c:pt idx="30">
                  <c:v>1.852359920023949E-4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263-4384-A5DA-4B43853ADE6D}"/>
            </c:ext>
          </c:extLst>
        </c:ser>
        <c:ser>
          <c:idx val="9"/>
          <c:order val="9"/>
          <c:tx>
            <c:strRef>
              <c:f>Linear100_CO2!$A$51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Linear100_CO2!$H$51:$AL$51</c:f>
              <c:numCache>
                <c:formatCode>0%</c:formatCode>
                <c:ptCount val="31"/>
                <c:pt idx="0">
                  <c:v>1.6440420421774551E-5</c:v>
                </c:pt>
                <c:pt idx="1">
                  <c:v>2.6393799301550111E-5</c:v>
                </c:pt>
                <c:pt idx="2">
                  <c:v>4.3897027019980352E-5</c:v>
                </c:pt>
                <c:pt idx="3">
                  <c:v>4.3587734061870542E-5</c:v>
                </c:pt>
                <c:pt idx="4">
                  <c:v>4.2500293614015821E-5</c:v>
                </c:pt>
                <c:pt idx="5">
                  <c:v>4.1573611179580954E-5</c:v>
                </c:pt>
                <c:pt idx="6">
                  <c:v>4.0695994459903506E-5</c:v>
                </c:pt>
                <c:pt idx="7">
                  <c:v>3.9328282958628655E-5</c:v>
                </c:pt>
                <c:pt idx="8">
                  <c:v>3.7760848114602457E-5</c:v>
                </c:pt>
                <c:pt idx="9">
                  <c:v>3.5988403460889394E-5</c:v>
                </c:pt>
                <c:pt idx="10">
                  <c:v>3.3901745688693566E-5</c:v>
                </c:pt>
                <c:pt idx="11">
                  <c:v>3.1332450437062287E-5</c:v>
                </c:pt>
                <c:pt idx="12">
                  <c:v>2.8593975510566005E-5</c:v>
                </c:pt>
                <c:pt idx="13">
                  <c:v>2.5624507167646442E-5</c:v>
                </c:pt>
                <c:pt idx="14">
                  <c:v>2.2590975906342671E-5</c:v>
                </c:pt>
                <c:pt idx="15">
                  <c:v>1.9503071895578889E-5</c:v>
                </c:pt>
                <c:pt idx="16">
                  <c:v>1.6596357969638037E-5</c:v>
                </c:pt>
                <c:pt idx="17">
                  <c:v>1.4023865066245348E-5</c:v>
                </c:pt>
                <c:pt idx="18">
                  <c:v>1.1657045841033281E-5</c:v>
                </c:pt>
                <c:pt idx="19">
                  <c:v>9.5940166466542072E-6</c:v>
                </c:pt>
                <c:pt idx="20">
                  <c:v>7.814893311076517E-6</c:v>
                </c:pt>
                <c:pt idx="21">
                  <c:v>6.3850892822670432E-6</c:v>
                </c:pt>
                <c:pt idx="22">
                  <c:v>5.3018190150863608E-6</c:v>
                </c:pt>
                <c:pt idx="23">
                  <c:v>4.4040123488506261E-6</c:v>
                </c:pt>
                <c:pt idx="24">
                  <c:v>3.5985414034421494E-6</c:v>
                </c:pt>
                <c:pt idx="25">
                  <c:v>2.8856179518781525E-6</c:v>
                </c:pt>
                <c:pt idx="26">
                  <c:v>2.2884748402215474E-6</c:v>
                </c:pt>
                <c:pt idx="27">
                  <c:v>1.9216144196481965E-6</c:v>
                </c:pt>
                <c:pt idx="28">
                  <c:v>1.6464759925506108E-6</c:v>
                </c:pt>
                <c:pt idx="29">
                  <c:v>1.4859983746378394E-6</c:v>
                </c:pt>
                <c:pt idx="30">
                  <c:v>1.2342970839251388E-6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263-4384-A5DA-4B43853AD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841392"/>
        <c:axId val="321813072"/>
      </c:lineChart>
      <c:catAx>
        <c:axId val="32184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13072"/>
        <c:crosses val="autoZero"/>
        <c:auto val="1"/>
        <c:lblAlgn val="ctr"/>
        <c:lblOffset val="100"/>
        <c:noMultiLvlLbl val="0"/>
      </c:catAx>
      <c:valAx>
        <c:axId val="3218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registraions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0339756944444451E-2"/>
          <c:y val="2.3518518518518518E-2"/>
          <c:w val="0.92813975694444439"/>
          <c:h val="8.72154320987654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793333333333337"/>
          <c:y val="0.14789548611111111"/>
          <c:w val="0.72662986111111127"/>
          <c:h val="0.7041725694444444"/>
        </c:manualLayout>
      </c:layout>
      <c:lineChart>
        <c:grouping val="standard"/>
        <c:varyColors val="0"/>
        <c:ser>
          <c:idx val="1"/>
          <c:order val="0"/>
          <c:tx>
            <c:strRef>
              <c:f>Input_Mileage!$A$2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Input_Mileage!$B$1:$AP$1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Input_Mileage!$B$2:$AP$2</c:f>
              <c:numCache>
                <c:formatCode>General</c:formatCode>
                <c:ptCount val="41"/>
                <c:pt idx="0">
                  <c:v>12944.638671756695</c:v>
                </c:pt>
                <c:pt idx="1">
                  <c:v>12511.65648107784</c:v>
                </c:pt>
                <c:pt idx="2">
                  <c:v>12130.548899285655</c:v>
                </c:pt>
                <c:pt idx="3">
                  <c:v>11796.154635297615</c:v>
                </c:pt>
                <c:pt idx="4">
                  <c:v>11503.312398031179</c:v>
                </c:pt>
                <c:pt idx="5">
                  <c:v>11246.860896403821</c:v>
                </c:pt>
                <c:pt idx="6">
                  <c:v>11021.638839333009</c:v>
                </c:pt>
                <c:pt idx="7">
                  <c:v>10822.484935736204</c:v>
                </c:pt>
                <c:pt idx="8">
                  <c:v>10644.237894530881</c:v>
                </c:pt>
                <c:pt idx="9">
                  <c:v>10481.736424634501</c:v>
                </c:pt>
                <c:pt idx="10">
                  <c:v>10329.819234964536</c:v>
                </c:pt>
                <c:pt idx="11">
                  <c:v>10183.325034438452</c:v>
                </c:pt>
                <c:pt idx="12">
                  <c:v>10037.092531973716</c:v>
                </c:pt>
                <c:pt idx="13">
                  <c:v>9885.9604364877978</c:v>
                </c:pt>
                <c:pt idx="14">
                  <c:v>9724.7674568981656</c:v>
                </c:pt>
                <c:pt idx="15">
                  <c:v>9548.3523021222791</c:v>
                </c:pt>
                <c:pt idx="16">
                  <c:v>9351.5536810776175</c:v>
                </c:pt>
                <c:pt idx="17">
                  <c:v>9129.2103026816403</c:v>
                </c:pt>
                <c:pt idx="18">
                  <c:v>8876.1608758518159</c:v>
                </c:pt>
                <c:pt idx="19">
                  <c:v>8587.2441095056147</c:v>
                </c:pt>
                <c:pt idx="20">
                  <c:v>8257.2987125605032</c:v>
                </c:pt>
                <c:pt idx="21">
                  <c:v>7881.1633939339472</c:v>
                </c:pt>
                <c:pt idx="22">
                  <c:v>7453.676862543417</c:v>
                </c:pt>
                <c:pt idx="23">
                  <c:v>6969.6778273063774</c:v>
                </c:pt>
                <c:pt idx="24">
                  <c:v>6424.0049971402987</c:v>
                </c:pt>
                <c:pt idx="25">
                  <c:v>5811.4970809626438</c:v>
                </c:pt>
                <c:pt idx="26">
                  <c:v>5126.9927876908878</c:v>
                </c:pt>
                <c:pt idx="27">
                  <c:v>4365.3308262424935</c:v>
                </c:pt>
                <c:pt idx="28">
                  <c:v>4365.3308262424935</c:v>
                </c:pt>
                <c:pt idx="29">
                  <c:v>4365.3308262424935</c:v>
                </c:pt>
                <c:pt idx="30">
                  <c:v>4365.3308262424935</c:v>
                </c:pt>
                <c:pt idx="31">
                  <c:v>4365.3308262424935</c:v>
                </c:pt>
                <c:pt idx="32">
                  <c:v>4365.3308262424935</c:v>
                </c:pt>
                <c:pt idx="33">
                  <c:v>4365.3308262424935</c:v>
                </c:pt>
                <c:pt idx="34">
                  <c:v>4365.3308262424935</c:v>
                </c:pt>
                <c:pt idx="35">
                  <c:v>4365.3308262424935</c:v>
                </c:pt>
                <c:pt idx="36">
                  <c:v>4365.3308262424935</c:v>
                </c:pt>
                <c:pt idx="37">
                  <c:v>4365.3308262424935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60-4EF1-A0F5-12E761286988}"/>
            </c:ext>
          </c:extLst>
        </c:ser>
        <c:ser>
          <c:idx val="2"/>
          <c:order val="1"/>
          <c:tx>
            <c:strRef>
              <c:f>Input_Mileage!$A$3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Input_Mileage!$B$1:$AP$1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Input_Mileage!$B$3:$AP$3</c:f>
              <c:numCache>
                <c:formatCode>General</c:formatCode>
                <c:ptCount val="41"/>
                <c:pt idx="0">
                  <c:v>24961.402233735105</c:v>
                </c:pt>
                <c:pt idx="1">
                  <c:v>23705.218598456191</c:v>
                </c:pt>
                <c:pt idx="2">
                  <c:v>22595.1130220267</c:v>
                </c:pt>
                <c:pt idx="3">
                  <c:v>21618.365317608816</c:v>
                </c:pt>
                <c:pt idx="4">
                  <c:v>20762.255298364718</c:v>
                </c:pt>
                <c:pt idx="5">
                  <c:v>20014.062777456595</c:v>
                </c:pt>
                <c:pt idx="6">
                  <c:v>19361.067568046616</c:v>
                </c:pt>
                <c:pt idx="7">
                  <c:v>18790.549483296971</c:v>
                </c:pt>
                <c:pt idx="8">
                  <c:v>18289.788336369846</c:v>
                </c:pt>
                <c:pt idx="9">
                  <c:v>17846.063940427415</c:v>
                </c:pt>
                <c:pt idx="10">
                  <c:v>17446.656108631865</c:v>
                </c:pt>
                <c:pt idx="11">
                  <c:v>17078.844654145378</c:v>
                </c:pt>
                <c:pt idx="12">
                  <c:v>16729.909390130138</c:v>
                </c:pt>
                <c:pt idx="13">
                  <c:v>16387.130129748319</c:v>
                </c:pt>
                <c:pt idx="14">
                  <c:v>16037.786686162111</c:v>
                </c:pt>
                <c:pt idx="15">
                  <c:v>15669.158872533695</c:v>
                </c:pt>
                <c:pt idx="16">
                  <c:v>15268.526502025248</c:v>
                </c:pt>
                <c:pt idx="17">
                  <c:v>14823.169387798958</c:v>
                </c:pt>
                <c:pt idx="18">
                  <c:v>14320.367343017007</c:v>
                </c:pt>
                <c:pt idx="19">
                  <c:v>13747.400180841574</c:v>
                </c:pt>
                <c:pt idx="20">
                  <c:v>13091.547714434841</c:v>
                </c:pt>
                <c:pt idx="21">
                  <c:v>12340.089756958991</c:v>
                </c:pt>
                <c:pt idx="22">
                  <c:v>11480.30612157621</c:v>
                </c:pt>
                <c:pt idx="23">
                  <c:v>10499.476621448672</c:v>
                </c:pt>
                <c:pt idx="24">
                  <c:v>9384.881069738567</c:v>
                </c:pt>
                <c:pt idx="25">
                  <c:v>8123.7992796080725</c:v>
                </c:pt>
                <c:pt idx="26">
                  <c:v>6703.511064219374</c:v>
                </c:pt>
                <c:pt idx="27">
                  <c:v>5111.2962367346499</c:v>
                </c:pt>
                <c:pt idx="28">
                  <c:v>5111.2962367346499</c:v>
                </c:pt>
                <c:pt idx="29">
                  <c:v>5111.2962367346499</c:v>
                </c:pt>
                <c:pt idx="30">
                  <c:v>5111.2962367346499</c:v>
                </c:pt>
                <c:pt idx="31">
                  <c:v>5111.2962367346499</c:v>
                </c:pt>
                <c:pt idx="32">
                  <c:v>5111.2962367346499</c:v>
                </c:pt>
                <c:pt idx="33">
                  <c:v>5111.2962367346499</c:v>
                </c:pt>
                <c:pt idx="34">
                  <c:v>5111.2962367346499</c:v>
                </c:pt>
                <c:pt idx="35">
                  <c:v>5111.2962367346499</c:v>
                </c:pt>
                <c:pt idx="36">
                  <c:v>5111.2962367346499</c:v>
                </c:pt>
                <c:pt idx="37">
                  <c:v>5111.2962367346499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60-4EF1-A0F5-12E761286988}"/>
            </c:ext>
          </c:extLst>
        </c:ser>
        <c:ser>
          <c:idx val="3"/>
          <c:order val="2"/>
          <c:tx>
            <c:strRef>
              <c:f>Input_Mileage!$A$4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Input_Mileage!$B$1:$AP$1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Input_Mileage!$B$4:$AP$4</c:f>
              <c:numCache>
                <c:formatCode>General</c:formatCode>
                <c:ptCount val="41"/>
                <c:pt idx="0">
                  <c:v>16950.226525749498</c:v>
                </c:pt>
                <c:pt idx="1">
                  <c:v>16242.84385353729</c:v>
                </c:pt>
                <c:pt idx="2">
                  <c:v>15618.736940199336</c:v>
                </c:pt>
                <c:pt idx="3">
                  <c:v>15070.224862734682</c:v>
                </c:pt>
                <c:pt idx="4">
                  <c:v>14589.626698142358</c:v>
                </c:pt>
                <c:pt idx="5">
                  <c:v>14169.261523421414</c:v>
                </c:pt>
                <c:pt idx="6">
                  <c:v>13801.448415570878</c:v>
                </c:pt>
                <c:pt idx="7">
                  <c:v>13478.506451589792</c:v>
                </c:pt>
                <c:pt idx="8">
                  <c:v>13192.754708477203</c:v>
                </c:pt>
                <c:pt idx="9">
                  <c:v>12936.51226323214</c:v>
                </c:pt>
                <c:pt idx="10">
                  <c:v>12702.098192853646</c:v>
                </c:pt>
                <c:pt idx="11">
                  <c:v>12481.831574340762</c:v>
                </c:pt>
                <c:pt idx="12">
                  <c:v>12268.031484692523</c:v>
                </c:pt>
                <c:pt idx="13">
                  <c:v>12053.01700090797</c:v>
                </c:pt>
                <c:pt idx="14">
                  <c:v>11829.107199986147</c:v>
                </c:pt>
                <c:pt idx="15">
                  <c:v>11588.621158926084</c:v>
                </c:pt>
                <c:pt idx="16">
                  <c:v>11323.877954726828</c:v>
                </c:pt>
                <c:pt idx="17">
                  <c:v>11027.196664387413</c:v>
                </c:pt>
                <c:pt idx="18">
                  <c:v>10690.896364906879</c:v>
                </c:pt>
                <c:pt idx="19">
                  <c:v>10307.296133284268</c:v>
                </c:pt>
                <c:pt idx="20">
                  <c:v>9868.7150465186169</c:v>
                </c:pt>
                <c:pt idx="21">
                  <c:v>9367.4721816089623</c:v>
                </c:pt>
                <c:pt idx="22">
                  <c:v>8795.8866155543474</c:v>
                </c:pt>
                <c:pt idx="23">
                  <c:v>8146.2774253538091</c:v>
                </c:pt>
                <c:pt idx="24">
                  <c:v>7410.9636880063881</c:v>
                </c:pt>
                <c:pt idx="25">
                  <c:v>6582.2644805111204</c:v>
                </c:pt>
                <c:pt idx="26">
                  <c:v>5652.4988798670493</c:v>
                </c:pt>
                <c:pt idx="27">
                  <c:v>4613.9859630732126</c:v>
                </c:pt>
                <c:pt idx="28">
                  <c:v>4613.9859630732126</c:v>
                </c:pt>
                <c:pt idx="29">
                  <c:v>4613.9859630732126</c:v>
                </c:pt>
                <c:pt idx="30">
                  <c:v>4613.9859630732126</c:v>
                </c:pt>
                <c:pt idx="31">
                  <c:v>4613.9859630732126</c:v>
                </c:pt>
                <c:pt idx="32">
                  <c:v>4613.9859630732126</c:v>
                </c:pt>
                <c:pt idx="33">
                  <c:v>4613.9859630732126</c:v>
                </c:pt>
                <c:pt idx="34">
                  <c:v>4613.9859630732126</c:v>
                </c:pt>
                <c:pt idx="35">
                  <c:v>4613.9859630732126</c:v>
                </c:pt>
                <c:pt idx="36">
                  <c:v>4613.9859630732126</c:v>
                </c:pt>
                <c:pt idx="37">
                  <c:v>4613.9859630732126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60-4EF1-A0F5-12E761286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799200"/>
        <c:axId val="1338800640"/>
      </c:lineChart>
      <c:catAx>
        <c:axId val="1338799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</a:t>
                </a:r>
                <a:r>
                  <a:rPr lang="de-DE" b="1" baseline="0"/>
                  <a:t> a</a:t>
                </a:r>
                <a:r>
                  <a:rPr lang="de-DE" b="1"/>
                  <a:t>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338800640"/>
        <c:crosses val="autoZero"/>
        <c:auto val="1"/>
        <c:lblAlgn val="ctr"/>
        <c:lblOffset val="100"/>
        <c:noMultiLvlLbl val="0"/>
      </c:catAx>
      <c:valAx>
        <c:axId val="133880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Annual mileage [km]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33879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58173562937306"/>
          <c:y val="0.11241493055555556"/>
          <c:w val="0.83167571329739765"/>
          <c:h val="0.75000937499999998"/>
        </c:manualLayout>
      </c:layout>
      <c:lineChart>
        <c:grouping val="standard"/>
        <c:varyColors val="0"/>
        <c:ser>
          <c:idx val="37"/>
          <c:order val="0"/>
          <c:tx>
            <c:strRef>
              <c:f>'[1]Analysis_Survival Rate_All !!'!$B$265</c:f>
              <c:strCache>
                <c:ptCount val="1"/>
                <c:pt idx="0">
                  <c:v>Cleaned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'[1]Analysis_Survival Rate_All !!'!$I$265:$AW$265</c:f>
              <c:numCache>
                <c:formatCode>General</c:formatCode>
                <c:ptCount val="41"/>
                <c:pt idx="0">
                  <c:v>1</c:v>
                </c:pt>
                <c:pt idx="1">
                  <c:v>1</c:v>
                </c:pt>
                <c:pt idx="2">
                  <c:v>0.98</c:v>
                </c:pt>
                <c:pt idx="3">
                  <c:v>0.95</c:v>
                </c:pt>
                <c:pt idx="4">
                  <c:v>0.92500000000000004</c:v>
                </c:pt>
                <c:pt idx="5">
                  <c:v>0.90600000000000003</c:v>
                </c:pt>
                <c:pt idx="6">
                  <c:v>0.875</c:v>
                </c:pt>
                <c:pt idx="7">
                  <c:v>0.84599999999999997</c:v>
                </c:pt>
                <c:pt idx="8">
                  <c:v>0.81399999999999995</c:v>
                </c:pt>
                <c:pt idx="9">
                  <c:v>0.77500000000000002</c:v>
                </c:pt>
                <c:pt idx="10">
                  <c:v>0.73199999999999998</c:v>
                </c:pt>
                <c:pt idx="11">
                  <c:v>0.68100000000000005</c:v>
                </c:pt>
                <c:pt idx="12">
                  <c:v>0.622</c:v>
                </c:pt>
                <c:pt idx="13">
                  <c:v>0.56200000000000006</c:v>
                </c:pt>
                <c:pt idx="14">
                  <c:v>0.499</c:v>
                </c:pt>
                <c:pt idx="15">
                  <c:v>0.435</c:v>
                </c:pt>
                <c:pt idx="16">
                  <c:v>0.35699999999999998</c:v>
                </c:pt>
                <c:pt idx="17">
                  <c:v>0.28799999999999998</c:v>
                </c:pt>
                <c:pt idx="18">
                  <c:v>0.24099999999999999</c:v>
                </c:pt>
                <c:pt idx="19">
                  <c:v>0.19</c:v>
                </c:pt>
                <c:pt idx="20">
                  <c:v>0.14699999999999999</c:v>
                </c:pt>
                <c:pt idx="21">
                  <c:v>0.104</c:v>
                </c:pt>
                <c:pt idx="22">
                  <c:v>0.06</c:v>
                </c:pt>
                <c:pt idx="23">
                  <c:v>4.9000000000000002E-2</c:v>
                </c:pt>
                <c:pt idx="24">
                  <c:v>4.2999999999999997E-2</c:v>
                </c:pt>
                <c:pt idx="25">
                  <c:v>3.6999999999999998E-2</c:v>
                </c:pt>
                <c:pt idx="26">
                  <c:v>3.4000000000000002E-2</c:v>
                </c:pt>
                <c:pt idx="27">
                  <c:v>3.1E-2</c:v>
                </c:pt>
                <c:pt idx="28">
                  <c:v>1.6E-2</c:v>
                </c:pt>
                <c:pt idx="29">
                  <c:v>1.4999999999999999E-2</c:v>
                </c:pt>
                <c:pt idx="30">
                  <c:v>1.4999999999999999E-2</c:v>
                </c:pt>
                <c:pt idx="31">
                  <c:v>1.4999999999999999E-2</c:v>
                </c:pt>
                <c:pt idx="32">
                  <c:v>1.4999999999999999E-2</c:v>
                </c:pt>
                <c:pt idx="33">
                  <c:v>4.0000000000000001E-3</c:v>
                </c:pt>
                <c:pt idx="34">
                  <c:v>4.0000000000000001E-3</c:v>
                </c:pt>
                <c:pt idx="35">
                  <c:v>4.0000000000000001E-3</c:v>
                </c:pt>
                <c:pt idx="36">
                  <c:v>4.0000000000000001E-3</c:v>
                </c:pt>
                <c:pt idx="37">
                  <c:v>4.0000000000000001E-3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CB-438C-BDFD-FA109264BB40}"/>
            </c:ext>
          </c:extLst>
        </c:ser>
        <c:ser>
          <c:idx val="38"/>
          <c:order val="1"/>
          <c:tx>
            <c:strRef>
              <c:f>'[1]Analysis_Survival Rate_All !!'!$B$216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'[1]Analysis_Survival Rate_All !!'!$C$163:$BB$163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</c:numCache>
            </c:numRef>
          </c:cat>
          <c:val>
            <c:numRef>
              <c:f>'[1]Analysis_Survival Rate_All !!'!$D$216:$BB$216</c:f>
              <c:numCache>
                <c:formatCode>General</c:formatCode>
                <c:ptCount val="51"/>
                <c:pt idx="0">
                  <c:v>1</c:v>
                </c:pt>
                <c:pt idx="1">
                  <c:v>1</c:v>
                </c:pt>
                <c:pt idx="2">
                  <c:v>0.98017585786561201</c:v>
                </c:pt>
                <c:pt idx="3">
                  <c:v>0.96234975413338386</c:v>
                </c:pt>
                <c:pt idx="4">
                  <c:v>0.94422289796527359</c:v>
                </c:pt>
                <c:pt idx="5">
                  <c:v>0.92801824060856963</c:v>
                </c:pt>
                <c:pt idx="6">
                  <c:v>0.90425907409593076</c:v>
                </c:pt>
                <c:pt idx="7">
                  <c:v>0.87475615350526548</c:v>
                </c:pt>
                <c:pt idx="8">
                  <c:v>0.83860618902445816</c:v>
                </c:pt>
                <c:pt idx="9">
                  <c:v>0.79707370738387795</c:v>
                </c:pt>
                <c:pt idx="10">
                  <c:v>0.75590130786343701</c:v>
                </c:pt>
                <c:pt idx="11">
                  <c:v>0.71933741674145368</c:v>
                </c:pt>
                <c:pt idx="12">
                  <c:v>0.68585807243243002</c:v>
                </c:pt>
                <c:pt idx="13">
                  <c:v>0.59573449410623414</c:v>
                </c:pt>
                <c:pt idx="14">
                  <c:v>0.5361940753227753</c:v>
                </c:pt>
                <c:pt idx="15">
                  <c:v>0.50244159626017515</c:v>
                </c:pt>
                <c:pt idx="16">
                  <c:v>0.39144620692241344</c:v>
                </c:pt>
                <c:pt idx="17">
                  <c:v>0.33636503979420429</c:v>
                </c:pt>
                <c:pt idx="18">
                  <c:v>0.2960579258688123</c:v>
                </c:pt>
                <c:pt idx="19">
                  <c:v>0.2394916986329774</c:v>
                </c:pt>
                <c:pt idx="20">
                  <c:v>0.20838401042669472</c:v>
                </c:pt>
                <c:pt idx="21">
                  <c:v>0.17531272678801524</c:v>
                </c:pt>
                <c:pt idx="22">
                  <c:v>0.1557377923251233</c:v>
                </c:pt>
                <c:pt idx="23">
                  <c:v>0.12496436257379218</c:v>
                </c:pt>
                <c:pt idx="24">
                  <c:v>9.5489820445737339E-2</c:v>
                </c:pt>
                <c:pt idx="25">
                  <c:v>7.3259987623298731E-2</c:v>
                </c:pt>
                <c:pt idx="26">
                  <c:v>5.8202811239288645E-2</c:v>
                </c:pt>
                <c:pt idx="27">
                  <c:v>4.7116261541135386E-2</c:v>
                </c:pt>
                <c:pt idx="28">
                  <c:v>3.7798017729737197E-2</c:v>
                </c:pt>
                <c:pt idx="29">
                  <c:v>3.4192245190070761E-2</c:v>
                </c:pt>
                <c:pt idx="30">
                  <c:v>3.2312320486754413E-2</c:v>
                </c:pt>
                <c:pt idx="31">
                  <c:v>3.1662323173958666E-2</c:v>
                </c:pt>
                <c:pt idx="32">
                  <c:v>1.30338904363974E-2</c:v>
                </c:pt>
                <c:pt idx="33">
                  <c:v>1.3136849672028035E-2</c:v>
                </c:pt>
                <c:pt idx="34">
                  <c:v>1.3277997424147123E-2</c:v>
                </c:pt>
                <c:pt idx="35">
                  <c:v>1.3490655045376942E-2</c:v>
                </c:pt>
                <c:pt idx="36">
                  <c:v>1.367560727229161E-2</c:v>
                </c:pt>
                <c:pt idx="37">
                  <c:v>1.3675232875071136E-2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CB-438C-BDFD-FA109264BB40}"/>
            </c:ext>
          </c:extLst>
        </c:ser>
        <c:ser>
          <c:idx val="39"/>
          <c:order val="2"/>
          <c:tx>
            <c:strRef>
              <c:f>'[1]Analysis_Survival Rate_All !!'!$B$217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'[1]Analysis_Survival Rate_All !!'!$C$163:$BB$163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</c:numCache>
            </c:numRef>
          </c:cat>
          <c:val>
            <c:numRef>
              <c:f>'[1]Analysis_Survival Rate_All !!'!$D$217:$BB$217</c:f>
              <c:numCache>
                <c:formatCode>General</c:formatCode>
                <c:ptCount val="51"/>
                <c:pt idx="0">
                  <c:v>0.97274963462650865</c:v>
                </c:pt>
                <c:pt idx="1">
                  <c:v>0.90871294108823641</c:v>
                </c:pt>
                <c:pt idx="2">
                  <c:v>0.84262376720290999</c:v>
                </c:pt>
                <c:pt idx="3">
                  <c:v>0.82182651347133551</c:v>
                </c:pt>
                <c:pt idx="4">
                  <c:v>0.8149394985483519</c:v>
                </c:pt>
                <c:pt idx="5">
                  <c:v>0.76268607541857614</c:v>
                </c:pt>
                <c:pt idx="6">
                  <c:v>0.76322559001307844</c:v>
                </c:pt>
                <c:pt idx="7">
                  <c:v>0.72887974411008305</c:v>
                </c:pt>
                <c:pt idx="8">
                  <c:v>0.68915477343179399</c:v>
                </c:pt>
                <c:pt idx="9">
                  <c:v>0.65458221617416501</c:v>
                </c:pt>
                <c:pt idx="10">
                  <c:v>0.59227955491658435</c:v>
                </c:pt>
                <c:pt idx="11">
                  <c:v>0.48808668044448439</c:v>
                </c:pt>
                <c:pt idx="12">
                  <c:v>0.37884955222092431</c:v>
                </c:pt>
                <c:pt idx="13">
                  <c:v>0.2639740018570102</c:v>
                </c:pt>
                <c:pt idx="14">
                  <c:v>0.18269947883906909</c:v>
                </c:pt>
                <c:pt idx="15">
                  <c:v>0.16951133674783597</c:v>
                </c:pt>
                <c:pt idx="16">
                  <c:v>0.12188052235900201</c:v>
                </c:pt>
                <c:pt idx="17">
                  <c:v>8.6725746548057633E-2</c:v>
                </c:pt>
                <c:pt idx="18">
                  <c:v>6.3668868122323058E-2</c:v>
                </c:pt>
                <c:pt idx="19">
                  <c:v>5.00014975888819E-2</c:v>
                </c:pt>
                <c:pt idx="20">
                  <c:v>4.1954952526432443E-2</c:v>
                </c:pt>
                <c:pt idx="21">
                  <c:v>3.4741815676760414E-2</c:v>
                </c:pt>
                <c:pt idx="22">
                  <c:v>2.0892113696947913E-2</c:v>
                </c:pt>
                <c:pt idx="23">
                  <c:v>1.8289678617425944E-2</c:v>
                </c:pt>
                <c:pt idx="24">
                  <c:v>1.5747895887620929E-2</c:v>
                </c:pt>
                <c:pt idx="25">
                  <c:v>1.435888219965855E-2</c:v>
                </c:pt>
                <c:pt idx="26">
                  <c:v>1.3369350345943031E-2</c:v>
                </c:pt>
                <c:pt idx="27">
                  <c:v>1.2574130649654057E-2</c:v>
                </c:pt>
                <c:pt idx="28">
                  <c:v>1.1801000389373109E-2</c:v>
                </c:pt>
                <c:pt idx="29">
                  <c:v>1.22405427262108E-2</c:v>
                </c:pt>
                <c:pt idx="30">
                  <c:v>1.2636654985473388E-2</c:v>
                </c:pt>
                <c:pt idx="31">
                  <c:v>1.2846317428939408E-2</c:v>
                </c:pt>
                <c:pt idx="32">
                  <c:v>1.30338904363974E-2</c:v>
                </c:pt>
                <c:pt idx="33">
                  <c:v>1.3136849672028035E-2</c:v>
                </c:pt>
                <c:pt idx="34">
                  <c:v>1.3277997424147123E-2</c:v>
                </c:pt>
                <c:pt idx="35">
                  <c:v>1.3490655045376942E-2</c:v>
                </c:pt>
                <c:pt idx="36">
                  <c:v>1.367560727229161E-2</c:v>
                </c:pt>
                <c:pt idx="37">
                  <c:v>1.3675232875071136E-2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CB-438C-BDFD-FA109264BB40}"/>
            </c:ext>
          </c:extLst>
        </c:ser>
        <c:ser>
          <c:idx val="40"/>
          <c:order val="3"/>
          <c:tx>
            <c:strRef>
              <c:f>'[1]Analysis_Survival Rate_All !!'!$B$218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'[1]Analysis_Survival Rate_All !!'!$C$163:$BB$163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</c:numCache>
            </c:numRef>
          </c:cat>
          <c:val>
            <c:numRef>
              <c:f>'[1]Analysis_Survival Rate_All !!'!$D$218:$BB$218</c:f>
              <c:numCache>
                <c:formatCode>General</c:formatCode>
                <c:ptCount val="51"/>
                <c:pt idx="0">
                  <c:v>0.99335964041913627</c:v>
                </c:pt>
                <c:pt idx="1">
                  <c:v>0.988394166270402</c:v>
                </c:pt>
                <c:pt idx="2">
                  <c:v>0.94639332698075662</c:v>
                </c:pt>
                <c:pt idx="3">
                  <c:v>0.92466352018184117</c:v>
                </c:pt>
                <c:pt idx="4">
                  <c:v>0.90561332911335868</c:v>
                </c:pt>
                <c:pt idx="5">
                  <c:v>0.87901810995355645</c:v>
                </c:pt>
                <c:pt idx="6">
                  <c:v>0.85335171743665428</c:v>
                </c:pt>
                <c:pt idx="7">
                  <c:v>0.82295512901810486</c:v>
                </c:pt>
                <c:pt idx="8">
                  <c:v>0.78551304274356726</c:v>
                </c:pt>
                <c:pt idx="9">
                  <c:v>0.74265381985510559</c:v>
                </c:pt>
                <c:pt idx="10">
                  <c:v>0.69056589032927962</c:v>
                </c:pt>
                <c:pt idx="11">
                  <c:v>0.63347141876933877</c:v>
                </c:pt>
                <c:pt idx="12">
                  <c:v>0.56973438972443835</c:v>
                </c:pt>
                <c:pt idx="13">
                  <c:v>0.50033460840105315</c:v>
                </c:pt>
                <c:pt idx="14">
                  <c:v>0.4336023459678609</c:v>
                </c:pt>
                <c:pt idx="15">
                  <c:v>0.36872036045765172</c:v>
                </c:pt>
                <c:pt idx="16">
                  <c:v>0.30823992189979021</c:v>
                </c:pt>
                <c:pt idx="17">
                  <c:v>0.25558036387098276</c:v>
                </c:pt>
                <c:pt idx="18">
                  <c:v>0.21401189700660467</c:v>
                </c:pt>
                <c:pt idx="19">
                  <c:v>0.17195386451847799</c:v>
                </c:pt>
                <c:pt idx="20">
                  <c:v>0.14152436184803005</c:v>
                </c:pt>
                <c:pt idx="21">
                  <c:v>0.11686707102868339</c:v>
                </c:pt>
                <c:pt idx="22">
                  <c:v>9.6410706299517868E-2</c:v>
                </c:pt>
                <c:pt idx="23">
                  <c:v>7.5963709025982692E-2</c:v>
                </c:pt>
                <c:pt idx="24">
                  <c:v>6.1565890091030383E-2</c:v>
                </c:pt>
                <c:pt idx="25">
                  <c:v>4.9929465013942083E-2</c:v>
                </c:pt>
                <c:pt idx="26">
                  <c:v>4.2033231028684295E-2</c:v>
                </c:pt>
                <c:pt idx="27">
                  <c:v>3.5757909004166789E-2</c:v>
                </c:pt>
                <c:pt idx="28">
                  <c:v>3.1282137125123191E-2</c:v>
                </c:pt>
                <c:pt idx="29">
                  <c:v>2.8214320508444454E-2</c:v>
                </c:pt>
                <c:pt idx="30">
                  <c:v>2.5746612933053539E-2</c:v>
                </c:pt>
                <c:pt idx="31">
                  <c:v>2.2254320301449037E-2</c:v>
                </c:pt>
                <c:pt idx="32">
                  <c:v>1.30338904363974E-2</c:v>
                </c:pt>
                <c:pt idx="33">
                  <c:v>1.3136849672028035E-2</c:v>
                </c:pt>
                <c:pt idx="34">
                  <c:v>1.3277997424147123E-2</c:v>
                </c:pt>
                <c:pt idx="35">
                  <c:v>1.3490655045376942E-2</c:v>
                </c:pt>
                <c:pt idx="36">
                  <c:v>1.367560727229161E-2</c:v>
                </c:pt>
                <c:pt idx="37">
                  <c:v>1.3675232875071136E-2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CB-438C-BDFD-FA109264BB40}"/>
            </c:ext>
          </c:extLst>
        </c:ser>
        <c:ser>
          <c:idx val="0"/>
          <c:order val="4"/>
          <c:tx>
            <c:strRef>
              <c:f>'[1]Analysis_Survival Rate_All !!'!$B$219</c:f>
              <c:strCache>
                <c:ptCount val="1"/>
                <c:pt idx="0">
                  <c:v>Avage (rounded)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'[1]Analysis_Survival Rate_All !!'!$D$219:$BB$219</c:f>
              <c:numCache>
                <c:formatCode>General</c:formatCode>
                <c:ptCount val="51"/>
                <c:pt idx="0">
                  <c:v>1</c:v>
                </c:pt>
                <c:pt idx="1">
                  <c:v>0.99</c:v>
                </c:pt>
                <c:pt idx="2">
                  <c:v>0.95</c:v>
                </c:pt>
                <c:pt idx="3">
                  <c:v>0.92</c:v>
                </c:pt>
                <c:pt idx="4">
                  <c:v>0.91</c:v>
                </c:pt>
                <c:pt idx="5">
                  <c:v>0.88</c:v>
                </c:pt>
                <c:pt idx="6">
                  <c:v>0.85</c:v>
                </c:pt>
                <c:pt idx="7">
                  <c:v>0.82</c:v>
                </c:pt>
                <c:pt idx="8">
                  <c:v>0.79</c:v>
                </c:pt>
                <c:pt idx="9">
                  <c:v>0.74</c:v>
                </c:pt>
                <c:pt idx="10">
                  <c:v>0.69</c:v>
                </c:pt>
                <c:pt idx="11">
                  <c:v>0.63</c:v>
                </c:pt>
                <c:pt idx="12">
                  <c:v>0.56999999999999995</c:v>
                </c:pt>
                <c:pt idx="13">
                  <c:v>0.5</c:v>
                </c:pt>
                <c:pt idx="14">
                  <c:v>0.43</c:v>
                </c:pt>
                <c:pt idx="15">
                  <c:v>0.37</c:v>
                </c:pt>
                <c:pt idx="16">
                  <c:v>0.31</c:v>
                </c:pt>
                <c:pt idx="17">
                  <c:v>0.26</c:v>
                </c:pt>
                <c:pt idx="18">
                  <c:v>0.21</c:v>
                </c:pt>
                <c:pt idx="19">
                  <c:v>0.17</c:v>
                </c:pt>
                <c:pt idx="20">
                  <c:v>0.14000000000000001</c:v>
                </c:pt>
                <c:pt idx="21">
                  <c:v>0.12</c:v>
                </c:pt>
                <c:pt idx="22">
                  <c:v>0.1</c:v>
                </c:pt>
                <c:pt idx="23">
                  <c:v>0.08</c:v>
                </c:pt>
                <c:pt idx="24">
                  <c:v>0.06</c:v>
                </c:pt>
                <c:pt idx="25">
                  <c:v>0.05</c:v>
                </c:pt>
                <c:pt idx="26">
                  <c:v>0.04</c:v>
                </c:pt>
                <c:pt idx="27">
                  <c:v>0.04</c:v>
                </c:pt>
                <c:pt idx="28">
                  <c:v>0.03</c:v>
                </c:pt>
                <c:pt idx="29">
                  <c:v>0.03</c:v>
                </c:pt>
                <c:pt idx="30">
                  <c:v>0.03</c:v>
                </c:pt>
                <c:pt idx="31">
                  <c:v>0.02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CB-438C-BDFD-FA109264B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209071"/>
        <c:axId val="360691759"/>
      </c:lineChart>
      <c:catAx>
        <c:axId val="2082209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60691759"/>
        <c:crosses val="autoZero"/>
        <c:auto val="1"/>
        <c:lblAlgn val="ctr"/>
        <c:lblOffset val="100"/>
        <c:noMultiLvlLbl val="0"/>
      </c:catAx>
      <c:valAx>
        <c:axId val="36069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Survival rate all vehicles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2082209071"/>
        <c:crosses val="autoZero"/>
        <c:crossBetween val="between"/>
      </c:valAx>
      <c:spPr>
        <a:noFill/>
        <a:ln w="12700">
          <a:noFill/>
          <a:prstDash val="dashDot"/>
        </a:ln>
        <a:effectLst/>
      </c:spPr>
    </c:plotArea>
    <c:legend>
      <c:legendPos val="t"/>
      <c:overlay val="0"/>
      <c:spPr>
        <a:noFill/>
        <a:ln>
          <a:noFill/>
          <a:prstDash val="dash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prstDash val="dashDot"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14736111111111"/>
          <c:y val="0.20060937500000001"/>
          <c:w val="0.75045243055555555"/>
          <c:h val="0.66181493055555551"/>
        </c:manualLayout>
      </c:layout>
      <c:lineChart>
        <c:grouping val="standard"/>
        <c:varyColors val="0"/>
        <c:ser>
          <c:idx val="37"/>
          <c:order val="0"/>
          <c:tx>
            <c:strRef>
              <c:f>'[1]Analysis_Survival Rate_All !!'!$B$265</c:f>
              <c:strCache>
                <c:ptCount val="1"/>
                <c:pt idx="0">
                  <c:v>Cleaned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'[1]Analysis_Survival Rate_All !!'!$I$265:$AW$265</c:f>
              <c:numCache>
                <c:formatCode>General</c:formatCode>
                <c:ptCount val="41"/>
                <c:pt idx="0">
                  <c:v>1</c:v>
                </c:pt>
                <c:pt idx="1">
                  <c:v>1</c:v>
                </c:pt>
                <c:pt idx="2">
                  <c:v>0.98</c:v>
                </c:pt>
                <c:pt idx="3">
                  <c:v>0.95</c:v>
                </c:pt>
                <c:pt idx="4">
                  <c:v>0.92500000000000004</c:v>
                </c:pt>
                <c:pt idx="5">
                  <c:v>0.90600000000000003</c:v>
                </c:pt>
                <c:pt idx="6">
                  <c:v>0.875</c:v>
                </c:pt>
                <c:pt idx="7">
                  <c:v>0.84599999999999997</c:v>
                </c:pt>
                <c:pt idx="8">
                  <c:v>0.81399999999999995</c:v>
                </c:pt>
                <c:pt idx="9">
                  <c:v>0.77500000000000002</c:v>
                </c:pt>
                <c:pt idx="10">
                  <c:v>0.73199999999999998</c:v>
                </c:pt>
                <c:pt idx="11">
                  <c:v>0.68100000000000005</c:v>
                </c:pt>
                <c:pt idx="12">
                  <c:v>0.622</c:v>
                </c:pt>
                <c:pt idx="13">
                  <c:v>0.56200000000000006</c:v>
                </c:pt>
                <c:pt idx="14">
                  <c:v>0.499</c:v>
                </c:pt>
                <c:pt idx="15">
                  <c:v>0.435</c:v>
                </c:pt>
                <c:pt idx="16">
                  <c:v>0.35699999999999998</c:v>
                </c:pt>
                <c:pt idx="17">
                  <c:v>0.28799999999999998</c:v>
                </c:pt>
                <c:pt idx="18">
                  <c:v>0.24099999999999999</c:v>
                </c:pt>
                <c:pt idx="19">
                  <c:v>0.19</c:v>
                </c:pt>
                <c:pt idx="20">
                  <c:v>0.14699999999999999</c:v>
                </c:pt>
                <c:pt idx="21">
                  <c:v>0.104</c:v>
                </c:pt>
                <c:pt idx="22">
                  <c:v>0.06</c:v>
                </c:pt>
                <c:pt idx="23">
                  <c:v>4.9000000000000002E-2</c:v>
                </c:pt>
                <c:pt idx="24">
                  <c:v>4.2999999999999997E-2</c:v>
                </c:pt>
                <c:pt idx="25">
                  <c:v>3.6999999999999998E-2</c:v>
                </c:pt>
                <c:pt idx="26">
                  <c:v>3.4000000000000002E-2</c:v>
                </c:pt>
                <c:pt idx="27">
                  <c:v>3.1E-2</c:v>
                </c:pt>
                <c:pt idx="28">
                  <c:v>1.6E-2</c:v>
                </c:pt>
                <c:pt idx="29">
                  <c:v>1.4999999999999999E-2</c:v>
                </c:pt>
                <c:pt idx="30">
                  <c:v>1.4999999999999999E-2</c:v>
                </c:pt>
                <c:pt idx="31">
                  <c:v>1.4999999999999999E-2</c:v>
                </c:pt>
                <c:pt idx="32">
                  <c:v>1.4999999999999999E-2</c:v>
                </c:pt>
                <c:pt idx="33">
                  <c:v>4.0000000000000001E-3</c:v>
                </c:pt>
                <c:pt idx="34">
                  <c:v>4.0000000000000001E-3</c:v>
                </c:pt>
                <c:pt idx="35">
                  <c:v>4.0000000000000001E-3</c:v>
                </c:pt>
                <c:pt idx="36">
                  <c:v>4.0000000000000001E-3</c:v>
                </c:pt>
                <c:pt idx="37">
                  <c:v>4.0000000000000001E-3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57-46D6-AC3A-F40A910A6B0A}"/>
            </c:ext>
          </c:extLst>
        </c:ser>
        <c:ser>
          <c:idx val="38"/>
          <c:order val="1"/>
          <c:tx>
            <c:strRef>
              <c:f>'[1]Analysis_Survival Rate_All !!'!$B$216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'[1]Analysis_Survival Rate_All !!'!$C$163:$BB$163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</c:numCache>
            </c:numRef>
          </c:cat>
          <c:val>
            <c:numRef>
              <c:f>'[1]Analysis_Survival Rate_All !!'!$D$216:$BB$216</c:f>
              <c:numCache>
                <c:formatCode>General</c:formatCode>
                <c:ptCount val="51"/>
                <c:pt idx="0">
                  <c:v>1</c:v>
                </c:pt>
                <c:pt idx="1">
                  <c:v>1</c:v>
                </c:pt>
                <c:pt idx="2">
                  <c:v>0.98017585786561201</c:v>
                </c:pt>
                <c:pt idx="3">
                  <c:v>0.96234975413338386</c:v>
                </c:pt>
                <c:pt idx="4">
                  <c:v>0.94422289796527359</c:v>
                </c:pt>
                <c:pt idx="5">
                  <c:v>0.92801824060856963</c:v>
                </c:pt>
                <c:pt idx="6">
                  <c:v>0.90425907409593076</c:v>
                </c:pt>
                <c:pt idx="7">
                  <c:v>0.87475615350526548</c:v>
                </c:pt>
                <c:pt idx="8">
                  <c:v>0.83860618902445816</c:v>
                </c:pt>
                <c:pt idx="9">
                  <c:v>0.79707370738387795</c:v>
                </c:pt>
                <c:pt idx="10">
                  <c:v>0.75590130786343701</c:v>
                </c:pt>
                <c:pt idx="11">
                  <c:v>0.71933741674145368</c:v>
                </c:pt>
                <c:pt idx="12">
                  <c:v>0.68585807243243002</c:v>
                </c:pt>
                <c:pt idx="13">
                  <c:v>0.59573449410623414</c:v>
                </c:pt>
                <c:pt idx="14">
                  <c:v>0.5361940753227753</c:v>
                </c:pt>
                <c:pt idx="15">
                  <c:v>0.50244159626017515</c:v>
                </c:pt>
                <c:pt idx="16">
                  <c:v>0.39144620692241344</c:v>
                </c:pt>
                <c:pt idx="17">
                  <c:v>0.33636503979420429</c:v>
                </c:pt>
                <c:pt idx="18">
                  <c:v>0.2960579258688123</c:v>
                </c:pt>
                <c:pt idx="19">
                  <c:v>0.2394916986329774</c:v>
                </c:pt>
                <c:pt idx="20">
                  <c:v>0.20838401042669472</c:v>
                </c:pt>
                <c:pt idx="21">
                  <c:v>0.17531272678801524</c:v>
                </c:pt>
                <c:pt idx="22">
                  <c:v>0.1557377923251233</c:v>
                </c:pt>
                <c:pt idx="23">
                  <c:v>0.12496436257379218</c:v>
                </c:pt>
                <c:pt idx="24">
                  <c:v>9.5489820445737339E-2</c:v>
                </c:pt>
                <c:pt idx="25">
                  <c:v>7.3259987623298731E-2</c:v>
                </c:pt>
                <c:pt idx="26">
                  <c:v>5.8202811239288645E-2</c:v>
                </c:pt>
                <c:pt idx="27">
                  <c:v>4.7116261541135386E-2</c:v>
                </c:pt>
                <c:pt idx="28">
                  <c:v>3.7798017729737197E-2</c:v>
                </c:pt>
                <c:pt idx="29">
                  <c:v>3.4192245190070761E-2</c:v>
                </c:pt>
                <c:pt idx="30">
                  <c:v>3.2312320486754413E-2</c:v>
                </c:pt>
                <c:pt idx="31">
                  <c:v>3.1662323173958666E-2</c:v>
                </c:pt>
                <c:pt idx="32">
                  <c:v>1.30338904363974E-2</c:v>
                </c:pt>
                <c:pt idx="33">
                  <c:v>1.3136849672028035E-2</c:v>
                </c:pt>
                <c:pt idx="34">
                  <c:v>1.3277997424147123E-2</c:v>
                </c:pt>
                <c:pt idx="35">
                  <c:v>1.3490655045376942E-2</c:v>
                </c:pt>
                <c:pt idx="36">
                  <c:v>1.367560727229161E-2</c:v>
                </c:pt>
                <c:pt idx="37">
                  <c:v>1.3675232875071136E-2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57-46D6-AC3A-F40A910A6B0A}"/>
            </c:ext>
          </c:extLst>
        </c:ser>
        <c:ser>
          <c:idx val="39"/>
          <c:order val="2"/>
          <c:tx>
            <c:strRef>
              <c:f>'[1]Analysis_Survival Rate_All !!'!$B$217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'[1]Analysis_Survival Rate_All !!'!$C$163:$BB$163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</c:numCache>
            </c:numRef>
          </c:cat>
          <c:val>
            <c:numRef>
              <c:f>'[1]Analysis_Survival Rate_All !!'!$D$217:$BB$217</c:f>
              <c:numCache>
                <c:formatCode>General</c:formatCode>
                <c:ptCount val="51"/>
                <c:pt idx="0">
                  <c:v>0.97274963462650865</c:v>
                </c:pt>
                <c:pt idx="1">
                  <c:v>0.90871294108823641</c:v>
                </c:pt>
                <c:pt idx="2">
                  <c:v>0.84262376720290999</c:v>
                </c:pt>
                <c:pt idx="3">
                  <c:v>0.82182651347133551</c:v>
                </c:pt>
                <c:pt idx="4">
                  <c:v>0.8149394985483519</c:v>
                </c:pt>
                <c:pt idx="5">
                  <c:v>0.76268607541857614</c:v>
                </c:pt>
                <c:pt idx="6">
                  <c:v>0.76322559001307844</c:v>
                </c:pt>
                <c:pt idx="7">
                  <c:v>0.72887974411008305</c:v>
                </c:pt>
                <c:pt idx="8">
                  <c:v>0.68915477343179399</c:v>
                </c:pt>
                <c:pt idx="9">
                  <c:v>0.65458221617416501</c:v>
                </c:pt>
                <c:pt idx="10">
                  <c:v>0.59227955491658435</c:v>
                </c:pt>
                <c:pt idx="11">
                  <c:v>0.48808668044448439</c:v>
                </c:pt>
                <c:pt idx="12">
                  <c:v>0.37884955222092431</c:v>
                </c:pt>
                <c:pt idx="13">
                  <c:v>0.2639740018570102</c:v>
                </c:pt>
                <c:pt idx="14">
                  <c:v>0.18269947883906909</c:v>
                </c:pt>
                <c:pt idx="15">
                  <c:v>0.16951133674783597</c:v>
                </c:pt>
                <c:pt idx="16">
                  <c:v>0.12188052235900201</c:v>
                </c:pt>
                <c:pt idx="17">
                  <c:v>8.6725746548057633E-2</c:v>
                </c:pt>
                <c:pt idx="18">
                  <c:v>6.3668868122323058E-2</c:v>
                </c:pt>
                <c:pt idx="19">
                  <c:v>5.00014975888819E-2</c:v>
                </c:pt>
                <c:pt idx="20">
                  <c:v>4.1954952526432443E-2</c:v>
                </c:pt>
                <c:pt idx="21">
                  <c:v>3.4741815676760414E-2</c:v>
                </c:pt>
                <c:pt idx="22">
                  <c:v>2.0892113696947913E-2</c:v>
                </c:pt>
                <c:pt idx="23">
                  <c:v>1.8289678617425944E-2</c:v>
                </c:pt>
                <c:pt idx="24">
                  <c:v>1.5747895887620929E-2</c:v>
                </c:pt>
                <c:pt idx="25">
                  <c:v>1.435888219965855E-2</c:v>
                </c:pt>
                <c:pt idx="26">
                  <c:v>1.3369350345943031E-2</c:v>
                </c:pt>
                <c:pt idx="27">
                  <c:v>1.2574130649654057E-2</c:v>
                </c:pt>
                <c:pt idx="28">
                  <c:v>1.1801000389373109E-2</c:v>
                </c:pt>
                <c:pt idx="29">
                  <c:v>1.22405427262108E-2</c:v>
                </c:pt>
                <c:pt idx="30">
                  <c:v>1.2636654985473388E-2</c:v>
                </c:pt>
                <c:pt idx="31">
                  <c:v>1.2846317428939408E-2</c:v>
                </c:pt>
                <c:pt idx="32">
                  <c:v>1.30338904363974E-2</c:v>
                </c:pt>
                <c:pt idx="33">
                  <c:v>1.3136849672028035E-2</c:v>
                </c:pt>
                <c:pt idx="34">
                  <c:v>1.3277997424147123E-2</c:v>
                </c:pt>
                <c:pt idx="35">
                  <c:v>1.3490655045376942E-2</c:v>
                </c:pt>
                <c:pt idx="36">
                  <c:v>1.367560727229161E-2</c:v>
                </c:pt>
                <c:pt idx="37">
                  <c:v>1.3675232875071136E-2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57-46D6-AC3A-F40A910A6B0A}"/>
            </c:ext>
          </c:extLst>
        </c:ser>
        <c:ser>
          <c:idx val="40"/>
          <c:order val="3"/>
          <c:tx>
            <c:strRef>
              <c:f>'[1]Analysis_Survival Rate_All !!'!$B$218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'[1]Analysis_Survival Rate_All !!'!$C$163:$BB$163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</c:numCache>
            </c:numRef>
          </c:cat>
          <c:val>
            <c:numRef>
              <c:f>'[1]Analysis_Survival Rate_All !!'!$D$218:$BB$218</c:f>
              <c:numCache>
                <c:formatCode>General</c:formatCode>
                <c:ptCount val="51"/>
                <c:pt idx="0">
                  <c:v>0.99335964041913627</c:v>
                </c:pt>
                <c:pt idx="1">
                  <c:v>0.988394166270402</c:v>
                </c:pt>
                <c:pt idx="2">
                  <c:v>0.94639332698075662</c:v>
                </c:pt>
                <c:pt idx="3">
                  <c:v>0.92466352018184117</c:v>
                </c:pt>
                <c:pt idx="4">
                  <c:v>0.90561332911335868</c:v>
                </c:pt>
                <c:pt idx="5">
                  <c:v>0.87901810995355645</c:v>
                </c:pt>
                <c:pt idx="6">
                  <c:v>0.85335171743665428</c:v>
                </c:pt>
                <c:pt idx="7">
                  <c:v>0.82295512901810486</c:v>
                </c:pt>
                <c:pt idx="8">
                  <c:v>0.78551304274356726</c:v>
                </c:pt>
                <c:pt idx="9">
                  <c:v>0.74265381985510559</c:v>
                </c:pt>
                <c:pt idx="10">
                  <c:v>0.69056589032927962</c:v>
                </c:pt>
                <c:pt idx="11">
                  <c:v>0.63347141876933877</c:v>
                </c:pt>
                <c:pt idx="12">
                  <c:v>0.56973438972443835</c:v>
                </c:pt>
                <c:pt idx="13">
                  <c:v>0.50033460840105315</c:v>
                </c:pt>
                <c:pt idx="14">
                  <c:v>0.4336023459678609</c:v>
                </c:pt>
                <c:pt idx="15">
                  <c:v>0.36872036045765172</c:v>
                </c:pt>
                <c:pt idx="16">
                  <c:v>0.30823992189979021</c:v>
                </c:pt>
                <c:pt idx="17">
                  <c:v>0.25558036387098276</c:v>
                </c:pt>
                <c:pt idx="18">
                  <c:v>0.21401189700660467</c:v>
                </c:pt>
                <c:pt idx="19">
                  <c:v>0.17195386451847799</c:v>
                </c:pt>
                <c:pt idx="20">
                  <c:v>0.14152436184803005</c:v>
                </c:pt>
                <c:pt idx="21">
                  <c:v>0.11686707102868339</c:v>
                </c:pt>
                <c:pt idx="22">
                  <c:v>9.6410706299517868E-2</c:v>
                </c:pt>
                <c:pt idx="23">
                  <c:v>7.5963709025982692E-2</c:v>
                </c:pt>
                <c:pt idx="24">
                  <c:v>6.1565890091030383E-2</c:v>
                </c:pt>
                <c:pt idx="25">
                  <c:v>4.9929465013942083E-2</c:v>
                </c:pt>
                <c:pt idx="26">
                  <c:v>4.2033231028684295E-2</c:v>
                </c:pt>
                <c:pt idx="27">
                  <c:v>3.5757909004166789E-2</c:v>
                </c:pt>
                <c:pt idx="28">
                  <c:v>3.1282137125123191E-2</c:v>
                </c:pt>
                <c:pt idx="29">
                  <c:v>2.8214320508444454E-2</c:v>
                </c:pt>
                <c:pt idx="30">
                  <c:v>2.5746612933053539E-2</c:v>
                </c:pt>
                <c:pt idx="31">
                  <c:v>2.2254320301449037E-2</c:v>
                </c:pt>
                <c:pt idx="32">
                  <c:v>1.30338904363974E-2</c:v>
                </c:pt>
                <c:pt idx="33">
                  <c:v>1.3136849672028035E-2</c:v>
                </c:pt>
                <c:pt idx="34">
                  <c:v>1.3277997424147123E-2</c:v>
                </c:pt>
                <c:pt idx="35">
                  <c:v>1.3490655045376942E-2</c:v>
                </c:pt>
                <c:pt idx="36">
                  <c:v>1.367560727229161E-2</c:v>
                </c:pt>
                <c:pt idx="37">
                  <c:v>1.3675232875071136E-2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57-46D6-AC3A-F40A910A6B0A}"/>
            </c:ext>
          </c:extLst>
        </c:ser>
        <c:ser>
          <c:idx val="0"/>
          <c:order val="4"/>
          <c:tx>
            <c:strRef>
              <c:f>'[1]Analysis_Survival Rate_All !!'!$B$219</c:f>
              <c:strCache>
                <c:ptCount val="1"/>
                <c:pt idx="0">
                  <c:v>Avage (rounded)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'[1]Analysis_Survival Rate_All !!'!$D$219:$BB$219</c:f>
              <c:numCache>
                <c:formatCode>General</c:formatCode>
                <c:ptCount val="51"/>
                <c:pt idx="0">
                  <c:v>1</c:v>
                </c:pt>
                <c:pt idx="1">
                  <c:v>0.99</c:v>
                </c:pt>
                <c:pt idx="2">
                  <c:v>0.95</c:v>
                </c:pt>
                <c:pt idx="3">
                  <c:v>0.92</c:v>
                </c:pt>
                <c:pt idx="4">
                  <c:v>0.91</c:v>
                </c:pt>
                <c:pt idx="5">
                  <c:v>0.88</c:v>
                </c:pt>
                <c:pt idx="6">
                  <c:v>0.85</c:v>
                </c:pt>
                <c:pt idx="7">
                  <c:v>0.82</c:v>
                </c:pt>
                <c:pt idx="8">
                  <c:v>0.79</c:v>
                </c:pt>
                <c:pt idx="9">
                  <c:v>0.74</c:v>
                </c:pt>
                <c:pt idx="10">
                  <c:v>0.69</c:v>
                </c:pt>
                <c:pt idx="11">
                  <c:v>0.63</c:v>
                </c:pt>
                <c:pt idx="12">
                  <c:v>0.56999999999999995</c:v>
                </c:pt>
                <c:pt idx="13">
                  <c:v>0.5</c:v>
                </c:pt>
                <c:pt idx="14">
                  <c:v>0.43</c:v>
                </c:pt>
                <c:pt idx="15">
                  <c:v>0.37</c:v>
                </c:pt>
                <c:pt idx="16">
                  <c:v>0.31</c:v>
                </c:pt>
                <c:pt idx="17">
                  <c:v>0.26</c:v>
                </c:pt>
                <c:pt idx="18">
                  <c:v>0.21</c:v>
                </c:pt>
                <c:pt idx="19">
                  <c:v>0.17</c:v>
                </c:pt>
                <c:pt idx="20">
                  <c:v>0.14000000000000001</c:v>
                </c:pt>
                <c:pt idx="21">
                  <c:v>0.12</c:v>
                </c:pt>
                <c:pt idx="22">
                  <c:v>0.1</c:v>
                </c:pt>
                <c:pt idx="23">
                  <c:v>0.08</c:v>
                </c:pt>
                <c:pt idx="24">
                  <c:v>0.06</c:v>
                </c:pt>
                <c:pt idx="25">
                  <c:v>0.05</c:v>
                </c:pt>
                <c:pt idx="26">
                  <c:v>0.04</c:v>
                </c:pt>
                <c:pt idx="27">
                  <c:v>0.04</c:v>
                </c:pt>
                <c:pt idx="28">
                  <c:v>0.03</c:v>
                </c:pt>
                <c:pt idx="29">
                  <c:v>0.03</c:v>
                </c:pt>
                <c:pt idx="30">
                  <c:v>0.03</c:v>
                </c:pt>
                <c:pt idx="31">
                  <c:v>0.02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57-46D6-AC3A-F40A910A6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209071"/>
        <c:axId val="360691759"/>
      </c:lineChart>
      <c:catAx>
        <c:axId val="2082209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60691759"/>
        <c:crosses val="autoZero"/>
        <c:auto val="1"/>
        <c:lblAlgn val="ctr"/>
        <c:lblOffset val="100"/>
        <c:noMultiLvlLbl val="0"/>
      </c:catAx>
      <c:valAx>
        <c:axId val="36069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Survival rate all vehicles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2082209071"/>
        <c:crosses val="autoZero"/>
        <c:crossBetween val="between"/>
      </c:valAx>
      <c:spPr>
        <a:noFill/>
        <a:ln w="12700">
          <a:noFill/>
          <a:prstDash val="dashDot"/>
        </a:ln>
        <a:effectLst/>
      </c:spPr>
    </c:plotArea>
    <c:legend>
      <c:legendPos val="t"/>
      <c:layout>
        <c:manualLayout>
          <c:xMode val="edge"/>
          <c:yMode val="edge"/>
          <c:x val="9.2406250000000058E-3"/>
          <c:y val="2.6458333333333334E-2"/>
          <c:w val="0.98592847222222224"/>
          <c:h val="0.12839131944444446"/>
        </c:manualLayout>
      </c:layout>
      <c:overlay val="0"/>
      <c:spPr>
        <a:noFill/>
        <a:ln>
          <a:noFill/>
          <a:prstDash val="dash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prstDash val="dashDot"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Input_Elect!$B$2:$AL$2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Input_Elect!$B$3:$AL$3</c:f>
              <c:numCache>
                <c:formatCode>General</c:formatCode>
                <c:ptCount val="37"/>
                <c:pt idx="0">
                  <c:v>0.4</c:v>
                </c:pt>
                <c:pt idx="1">
                  <c:v>0.39</c:v>
                </c:pt>
                <c:pt idx="2">
                  <c:v>0.38</c:v>
                </c:pt>
                <c:pt idx="3">
                  <c:v>0.37</c:v>
                </c:pt>
                <c:pt idx="4">
                  <c:v>0.36</c:v>
                </c:pt>
                <c:pt idx="5">
                  <c:v>0.35</c:v>
                </c:pt>
                <c:pt idx="6">
                  <c:v>0.33999999999999997</c:v>
                </c:pt>
                <c:pt idx="7">
                  <c:v>0.32999999999999996</c:v>
                </c:pt>
                <c:pt idx="8">
                  <c:v>0.31999999999999995</c:v>
                </c:pt>
                <c:pt idx="9">
                  <c:v>0.30999999999999994</c:v>
                </c:pt>
                <c:pt idx="10">
                  <c:v>0.29999999999999993</c:v>
                </c:pt>
                <c:pt idx="11">
                  <c:v>0.28999999999999992</c:v>
                </c:pt>
                <c:pt idx="12">
                  <c:v>0.27999999999999992</c:v>
                </c:pt>
                <c:pt idx="13">
                  <c:v>0.26999999999999991</c:v>
                </c:pt>
                <c:pt idx="14">
                  <c:v>0.2599999999999999</c:v>
                </c:pt>
                <c:pt idx="15">
                  <c:v>0.24999999999999989</c:v>
                </c:pt>
                <c:pt idx="16">
                  <c:v>0.23999999999999988</c:v>
                </c:pt>
                <c:pt idx="17">
                  <c:v>0.22999999999999987</c:v>
                </c:pt>
                <c:pt idx="18">
                  <c:v>0.21999999999999986</c:v>
                </c:pt>
                <c:pt idx="19">
                  <c:v>0.20999999999999985</c:v>
                </c:pt>
                <c:pt idx="20">
                  <c:v>0.19999999999999984</c:v>
                </c:pt>
                <c:pt idx="21">
                  <c:v>0.18999999999999984</c:v>
                </c:pt>
                <c:pt idx="22">
                  <c:v>0.17999999999999983</c:v>
                </c:pt>
                <c:pt idx="23">
                  <c:v>0.16999999999999982</c:v>
                </c:pt>
                <c:pt idx="24">
                  <c:v>0.15999999999999981</c:v>
                </c:pt>
                <c:pt idx="25">
                  <c:v>0.1499999999999998</c:v>
                </c:pt>
                <c:pt idx="26">
                  <c:v>0.13999999999999979</c:v>
                </c:pt>
                <c:pt idx="27">
                  <c:v>0.12999999999999978</c:v>
                </c:pt>
                <c:pt idx="28">
                  <c:v>0.11999999999999979</c:v>
                </c:pt>
                <c:pt idx="29">
                  <c:v>0.10999999999999979</c:v>
                </c:pt>
                <c:pt idx="30">
                  <c:v>9.9999999999999797E-2</c:v>
                </c:pt>
                <c:pt idx="31">
                  <c:v>8.9999999999999802E-2</c:v>
                </c:pt>
                <c:pt idx="32">
                  <c:v>7.9999999999999807E-2</c:v>
                </c:pt>
                <c:pt idx="33">
                  <c:v>6.9999999999999812E-2</c:v>
                </c:pt>
                <c:pt idx="34">
                  <c:v>5.999999999999981E-2</c:v>
                </c:pt>
                <c:pt idx="35">
                  <c:v>4.9999999999999808E-2</c:v>
                </c:pt>
                <c:pt idx="36">
                  <c:v>3.9999999999999807E-2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94-4F7A-8957-0126E75CE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268095"/>
        <c:axId val="97265695"/>
      </c:barChart>
      <c:catAx>
        <c:axId val="97268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97265695"/>
        <c:crosses val="autoZero"/>
        <c:auto val="1"/>
        <c:lblAlgn val="ctr"/>
        <c:lblOffset val="100"/>
        <c:noMultiLvlLbl val="0"/>
      </c:catAx>
      <c:valAx>
        <c:axId val="9726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 baseline="0"/>
                  <a:t> Intensity of Electircity [kgCO</a:t>
                </a:r>
                <a:r>
                  <a:rPr lang="de-DE" b="1" baseline="-25000"/>
                  <a:t>2</a:t>
                </a:r>
                <a:r>
                  <a:rPr lang="de-DE" b="1" baseline="0"/>
                  <a:t>/kWh]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97268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1" Type="http://schemas.openxmlformats.org/officeDocument/2006/relationships/chart" Target="../charts/chart22.xml"/><Relationship Id="rId5" Type="http://schemas.openxmlformats.org/officeDocument/2006/relationships/chart" Target="../charts/chart16.xml"/><Relationship Id="rId10" Type="http://schemas.openxmlformats.org/officeDocument/2006/relationships/chart" Target="../charts/chart21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11" Type="http://schemas.openxmlformats.org/officeDocument/2006/relationships/chart" Target="../charts/chart33.xml"/><Relationship Id="rId5" Type="http://schemas.openxmlformats.org/officeDocument/2006/relationships/chart" Target="../charts/chart27.xml"/><Relationship Id="rId10" Type="http://schemas.openxmlformats.org/officeDocument/2006/relationships/chart" Target="../charts/chart32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13" Type="http://schemas.openxmlformats.org/officeDocument/2006/relationships/chart" Target="../charts/chart46.xml"/><Relationship Id="rId18" Type="http://schemas.openxmlformats.org/officeDocument/2006/relationships/chart" Target="../charts/chart51.xml"/><Relationship Id="rId3" Type="http://schemas.openxmlformats.org/officeDocument/2006/relationships/chart" Target="../charts/chart36.xml"/><Relationship Id="rId21" Type="http://schemas.openxmlformats.org/officeDocument/2006/relationships/chart" Target="../charts/chart54.xml"/><Relationship Id="rId7" Type="http://schemas.openxmlformats.org/officeDocument/2006/relationships/chart" Target="../charts/chart40.xml"/><Relationship Id="rId12" Type="http://schemas.openxmlformats.org/officeDocument/2006/relationships/chart" Target="../charts/chart45.xml"/><Relationship Id="rId17" Type="http://schemas.openxmlformats.org/officeDocument/2006/relationships/chart" Target="../charts/chart50.xml"/><Relationship Id="rId2" Type="http://schemas.openxmlformats.org/officeDocument/2006/relationships/chart" Target="../charts/chart35.xml"/><Relationship Id="rId16" Type="http://schemas.openxmlformats.org/officeDocument/2006/relationships/chart" Target="../charts/chart49.xml"/><Relationship Id="rId20" Type="http://schemas.openxmlformats.org/officeDocument/2006/relationships/chart" Target="../charts/chart53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11" Type="http://schemas.openxmlformats.org/officeDocument/2006/relationships/chart" Target="../charts/chart44.xml"/><Relationship Id="rId5" Type="http://schemas.openxmlformats.org/officeDocument/2006/relationships/chart" Target="../charts/chart38.xml"/><Relationship Id="rId15" Type="http://schemas.openxmlformats.org/officeDocument/2006/relationships/chart" Target="../charts/chart48.xml"/><Relationship Id="rId10" Type="http://schemas.openxmlformats.org/officeDocument/2006/relationships/chart" Target="../charts/chart43.xml"/><Relationship Id="rId19" Type="http://schemas.openxmlformats.org/officeDocument/2006/relationships/chart" Target="../charts/chart52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Relationship Id="rId14" Type="http://schemas.openxmlformats.org/officeDocument/2006/relationships/chart" Target="../charts/chart4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chart" Target="../charts/chart75.xml"/><Relationship Id="rId3" Type="http://schemas.openxmlformats.org/officeDocument/2006/relationships/chart" Target="../charts/chart67.xml"/><Relationship Id="rId7" Type="http://schemas.openxmlformats.org/officeDocument/2006/relationships/image" Target="../media/image3.png"/><Relationship Id="rId12" Type="http://schemas.openxmlformats.org/officeDocument/2006/relationships/chart" Target="../charts/chart74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11" Type="http://schemas.openxmlformats.org/officeDocument/2006/relationships/chart" Target="../charts/chart73.xml"/><Relationship Id="rId5" Type="http://schemas.openxmlformats.org/officeDocument/2006/relationships/chart" Target="../charts/chart69.xml"/><Relationship Id="rId10" Type="http://schemas.openxmlformats.org/officeDocument/2006/relationships/chart" Target="../charts/chart72.xml"/><Relationship Id="rId4" Type="http://schemas.openxmlformats.org/officeDocument/2006/relationships/chart" Target="../charts/chart68.xml"/><Relationship Id="rId9" Type="http://schemas.openxmlformats.org/officeDocument/2006/relationships/chart" Target="../charts/chart71.xml"/><Relationship Id="rId14" Type="http://schemas.openxmlformats.org/officeDocument/2006/relationships/image" Target="../media/image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5" Type="http://schemas.openxmlformats.org/officeDocument/2006/relationships/chart" Target="../charts/chart80.xml"/><Relationship Id="rId4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5" Type="http://schemas.openxmlformats.org/officeDocument/2006/relationships/chart" Target="../charts/chart85.xml"/><Relationship Id="rId4" Type="http://schemas.openxmlformats.org/officeDocument/2006/relationships/chart" Target="../charts/chart84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8.xml"/><Relationship Id="rId2" Type="http://schemas.openxmlformats.org/officeDocument/2006/relationships/chart" Target="../charts/chart87.xml"/><Relationship Id="rId1" Type="http://schemas.openxmlformats.org/officeDocument/2006/relationships/chart" Target="../charts/chart86.xml"/><Relationship Id="rId5" Type="http://schemas.openxmlformats.org/officeDocument/2006/relationships/chart" Target="../charts/chart90.xml"/><Relationship Id="rId4" Type="http://schemas.openxmlformats.org/officeDocument/2006/relationships/chart" Target="../charts/chart89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5" Type="http://schemas.openxmlformats.org/officeDocument/2006/relationships/chart" Target="../charts/chart95.xml"/><Relationship Id="rId4" Type="http://schemas.openxmlformats.org/officeDocument/2006/relationships/chart" Target="../charts/chart94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8.xml"/><Relationship Id="rId2" Type="http://schemas.openxmlformats.org/officeDocument/2006/relationships/chart" Target="../charts/chart97.xml"/><Relationship Id="rId1" Type="http://schemas.openxmlformats.org/officeDocument/2006/relationships/chart" Target="../charts/chart96.xml"/><Relationship Id="rId5" Type="http://schemas.openxmlformats.org/officeDocument/2006/relationships/chart" Target="../charts/chart100.xml"/><Relationship Id="rId4" Type="http://schemas.openxmlformats.org/officeDocument/2006/relationships/chart" Target="../charts/chart99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3.xml"/><Relationship Id="rId1" Type="http://schemas.openxmlformats.org/officeDocument/2006/relationships/chart" Target="../charts/chart102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432955</xdr:colOff>
      <xdr:row>18</xdr:row>
      <xdr:rowOff>138545</xdr:rowOff>
    </xdr:from>
    <xdr:to>
      <xdr:col>38</xdr:col>
      <xdr:colOff>446669</xdr:colOff>
      <xdr:row>35</xdr:row>
      <xdr:rowOff>135899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1BF30E0-884C-4728-AB0F-88D8E2C788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406273</xdr:colOff>
      <xdr:row>1</xdr:row>
      <xdr:rowOff>45068</xdr:rowOff>
    </xdr:from>
    <xdr:to>
      <xdr:col>38</xdr:col>
      <xdr:colOff>86486</xdr:colOff>
      <xdr:row>18</xdr:row>
      <xdr:rowOff>86909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73F16C-6C7F-4CE9-8C3D-0A59A1886E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242455</xdr:colOff>
      <xdr:row>71</xdr:row>
      <xdr:rowOff>103909</xdr:rowOff>
    </xdr:from>
    <xdr:to>
      <xdr:col>38</xdr:col>
      <xdr:colOff>511439</xdr:colOff>
      <xdr:row>86</xdr:row>
      <xdr:rowOff>101941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A75767-0579-46A7-AA02-89F4D611E7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496559</xdr:colOff>
      <xdr:row>102</xdr:row>
      <xdr:rowOff>139652</xdr:rowOff>
    </xdr:from>
    <xdr:to>
      <xdr:col>38</xdr:col>
      <xdr:colOff>218237</xdr:colOff>
      <xdr:row>119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55110C5-09CF-4C59-AB8C-432BC5961A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392696</xdr:colOff>
      <xdr:row>35</xdr:row>
      <xdr:rowOff>165031</xdr:rowOff>
    </xdr:from>
    <xdr:to>
      <xdr:col>38</xdr:col>
      <xdr:colOff>68645</xdr:colOff>
      <xdr:row>53</xdr:row>
      <xdr:rowOff>124239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B815C5-926E-42C3-BA65-91A4A74FF1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597632</xdr:colOff>
      <xdr:row>120</xdr:row>
      <xdr:rowOff>175219</xdr:rowOff>
    </xdr:from>
    <xdr:to>
      <xdr:col>17</xdr:col>
      <xdr:colOff>283869</xdr:colOff>
      <xdr:row>134</xdr:row>
      <xdr:rowOff>136894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AAEAB89-34D6-D784-2561-777267941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38046</xdr:colOff>
      <xdr:row>136</xdr:row>
      <xdr:rowOff>117817</xdr:rowOff>
    </xdr:from>
    <xdr:to>
      <xdr:col>16</xdr:col>
      <xdr:colOff>424139</xdr:colOff>
      <xdr:row>150</xdr:row>
      <xdr:rowOff>89680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C6E701-2067-4E31-82C3-D815654469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0</xdr:colOff>
      <xdr:row>1</xdr:row>
      <xdr:rowOff>0</xdr:rowOff>
    </xdr:from>
    <xdr:to>
      <xdr:col>44</xdr:col>
      <xdr:colOff>445318</xdr:colOff>
      <xdr:row>16</xdr:row>
      <xdr:rowOff>22500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20E84F-D755-4947-94C8-971ADE08E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40</xdr:col>
      <xdr:colOff>0</xdr:colOff>
      <xdr:row>19</xdr:row>
      <xdr:rowOff>0</xdr:rowOff>
    </xdr:from>
    <xdr:to>
      <xdr:col>44</xdr:col>
      <xdr:colOff>451125</xdr:colOff>
      <xdr:row>34</xdr:row>
      <xdr:rowOff>22500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F443E14-3683-4502-995F-430117C9E9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40</xdr:col>
      <xdr:colOff>0</xdr:colOff>
      <xdr:row>36</xdr:row>
      <xdr:rowOff>0</xdr:rowOff>
    </xdr:from>
    <xdr:to>
      <xdr:col>44</xdr:col>
      <xdr:colOff>445318</xdr:colOff>
      <xdr:row>51</xdr:row>
      <xdr:rowOff>22500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8B58695-C8B2-4D2A-9B25-DF7D45200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40</xdr:col>
      <xdr:colOff>0</xdr:colOff>
      <xdr:row>55</xdr:row>
      <xdr:rowOff>0</xdr:rowOff>
    </xdr:from>
    <xdr:to>
      <xdr:col>44</xdr:col>
      <xdr:colOff>447461</xdr:colOff>
      <xdr:row>70</xdr:row>
      <xdr:rowOff>22500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97ABFD2-9E86-4565-A895-B0CAD95D13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0.11335</cdr:x>
      <cdr:y>0.21707</cdr:y>
    </cdr:from>
    <cdr:to>
      <cdr:x>0.11396</cdr:x>
      <cdr:y>0.99352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04A236BB-71D7-878C-0C74-AE277820CD02}"/>
            </a:ext>
          </a:extLst>
        </cdr:cNvPr>
        <cdr:cNvSpPr/>
      </cdr:nvSpPr>
      <cdr:spPr>
        <a:xfrm xmlns:a="http://schemas.openxmlformats.org/drawingml/2006/main">
          <a:off x="660494" y="706896"/>
          <a:ext cx="3600" cy="25286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0.28893</cdr:x>
      <cdr:y>0.21883</cdr:y>
    </cdr:from>
    <cdr:to>
      <cdr:x>0.28955</cdr:x>
      <cdr:y>0.99529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079AD793-6BC7-B11A-976D-4FEC9D34858D}"/>
            </a:ext>
          </a:extLst>
        </cdr:cNvPr>
        <cdr:cNvSpPr/>
      </cdr:nvSpPr>
      <cdr:spPr>
        <a:xfrm xmlns:a="http://schemas.openxmlformats.org/drawingml/2006/main">
          <a:off x="1683657" y="712651"/>
          <a:ext cx="3600" cy="25286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0.42941</cdr:x>
      <cdr:y>0.21616</cdr:y>
    </cdr:from>
    <cdr:to>
      <cdr:x>0.43002</cdr:x>
      <cdr:y>0.99261</cdr:y>
    </cdr:to>
    <cdr:sp macro="" textlink="">
      <cdr:nvSpPr>
        <cdr:cNvPr id="6" name="Rectangle 5">
          <a:extLst xmlns:a="http://schemas.openxmlformats.org/drawingml/2006/main">
            <a:ext uri="{FF2B5EF4-FFF2-40B4-BE49-F238E27FC236}">
              <a16:creationId xmlns:a16="http://schemas.microsoft.com/office/drawing/2014/main" id="{079AD793-6BC7-B11A-976D-4FEC9D34858D}"/>
            </a:ext>
          </a:extLst>
        </cdr:cNvPr>
        <cdr:cNvSpPr/>
      </cdr:nvSpPr>
      <cdr:spPr>
        <a:xfrm xmlns:a="http://schemas.openxmlformats.org/drawingml/2006/main">
          <a:off x="2502263" y="703943"/>
          <a:ext cx="3600" cy="25286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0.64237</cdr:x>
      <cdr:y>0.2175</cdr:y>
    </cdr:from>
    <cdr:to>
      <cdr:x>0.64298</cdr:x>
      <cdr:y>0.99395</cdr:y>
    </cdr:to>
    <cdr:sp macro="" textlink="">
      <cdr:nvSpPr>
        <cdr:cNvPr id="7" name="Rectangle 6">
          <a:extLst xmlns:a="http://schemas.openxmlformats.org/drawingml/2006/main">
            <a:ext uri="{FF2B5EF4-FFF2-40B4-BE49-F238E27FC236}">
              <a16:creationId xmlns:a16="http://schemas.microsoft.com/office/drawing/2014/main" id="{079AD793-6BC7-B11A-976D-4FEC9D34858D}"/>
            </a:ext>
          </a:extLst>
        </cdr:cNvPr>
        <cdr:cNvSpPr/>
      </cdr:nvSpPr>
      <cdr:spPr>
        <a:xfrm xmlns:a="http://schemas.openxmlformats.org/drawingml/2006/main">
          <a:off x="3743235" y="708297"/>
          <a:ext cx="3600" cy="25286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0.81498</cdr:x>
      <cdr:y>0.2175</cdr:y>
    </cdr:from>
    <cdr:to>
      <cdr:x>0.81559</cdr:x>
      <cdr:y>0.99395</cdr:y>
    </cdr:to>
    <cdr:sp macro="" textlink="">
      <cdr:nvSpPr>
        <cdr:cNvPr id="8" name="Rectangle 7">
          <a:extLst xmlns:a="http://schemas.openxmlformats.org/drawingml/2006/main">
            <a:ext uri="{FF2B5EF4-FFF2-40B4-BE49-F238E27FC236}">
              <a16:creationId xmlns:a16="http://schemas.microsoft.com/office/drawing/2014/main" id="{079AD793-6BC7-B11A-976D-4FEC9D34858D}"/>
            </a:ext>
          </a:extLst>
        </cdr:cNvPr>
        <cdr:cNvSpPr/>
      </cdr:nvSpPr>
      <cdr:spPr>
        <a:xfrm xmlns:a="http://schemas.openxmlformats.org/drawingml/2006/main">
          <a:off x="4749074" y="708297"/>
          <a:ext cx="3600" cy="25286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0.11335</cdr:x>
      <cdr:y>0.21707</cdr:y>
    </cdr:from>
    <cdr:to>
      <cdr:x>0.11396</cdr:x>
      <cdr:y>0.99352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04A236BB-71D7-878C-0C74-AE277820CD02}"/>
            </a:ext>
          </a:extLst>
        </cdr:cNvPr>
        <cdr:cNvSpPr/>
      </cdr:nvSpPr>
      <cdr:spPr>
        <a:xfrm xmlns:a="http://schemas.openxmlformats.org/drawingml/2006/main">
          <a:off x="660494" y="706896"/>
          <a:ext cx="3600" cy="25286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0.17693</cdr:x>
      <cdr:y>0.03094</cdr:y>
    </cdr:from>
    <cdr:to>
      <cdr:x>0.17943</cdr:x>
      <cdr:y>0.86237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CE3172E-0E1C-D723-91D0-E686269D948D}"/>
            </a:ext>
          </a:extLst>
        </cdr:cNvPr>
        <cdr:cNvSpPr/>
      </cdr:nvSpPr>
      <cdr:spPr>
        <a:xfrm xmlns:a="http://schemas.openxmlformats.org/drawingml/2006/main" flipH="1">
          <a:off x="510373" y="89105"/>
          <a:ext cx="7200" cy="2394516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0.20025</cdr:x>
      <cdr:y>0.02173</cdr:y>
    </cdr:from>
    <cdr:to>
      <cdr:x>0.20274</cdr:x>
      <cdr:y>0.86056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04A236BB-71D7-878C-0C74-AE277820CD02}"/>
            </a:ext>
          </a:extLst>
        </cdr:cNvPr>
        <cdr:cNvSpPr/>
      </cdr:nvSpPr>
      <cdr:spPr>
        <a:xfrm xmlns:a="http://schemas.openxmlformats.org/drawingml/2006/main">
          <a:off x="577889" y="62589"/>
          <a:ext cx="7179" cy="24158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0.18308</cdr:x>
      <cdr:y>0.0215</cdr:y>
    </cdr:from>
    <cdr:to>
      <cdr:x>0.18557</cdr:x>
      <cdr:y>0.84131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1104BE0-A11F-AC3B-0C5A-60B4D287CDAD}"/>
            </a:ext>
          </a:extLst>
        </cdr:cNvPr>
        <cdr:cNvSpPr/>
      </cdr:nvSpPr>
      <cdr:spPr>
        <a:xfrm xmlns:a="http://schemas.openxmlformats.org/drawingml/2006/main" flipH="1">
          <a:off x="527938" y="61913"/>
          <a:ext cx="7200" cy="2361051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470297</xdr:colOff>
      <xdr:row>38</xdr:row>
      <xdr:rowOff>166689</xdr:rowOff>
    </xdr:from>
    <xdr:to>
      <xdr:col>11</xdr:col>
      <xdr:colOff>101167</xdr:colOff>
      <xdr:row>55</xdr:row>
      <xdr:rowOff>168189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E4281F6-9CDD-4F41-84C9-B14CA6DA4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9584</xdr:colOff>
      <xdr:row>21</xdr:row>
      <xdr:rowOff>6417</xdr:rowOff>
    </xdr:from>
    <xdr:to>
      <xdr:col>10</xdr:col>
      <xdr:colOff>306068</xdr:colOff>
      <xdr:row>38</xdr:row>
      <xdr:rowOff>7917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F9F0814-35B7-4D20-91B5-EDB781791D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57</xdr:row>
      <xdr:rowOff>0</xdr:rowOff>
    </xdr:from>
    <xdr:to>
      <xdr:col>11</xdr:col>
      <xdr:colOff>273600</xdr:colOff>
      <xdr:row>74</xdr:row>
      <xdr:rowOff>1500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F754B-1516-455D-9820-187A6B9CF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466723</xdr:colOff>
      <xdr:row>3</xdr:row>
      <xdr:rowOff>161925</xdr:rowOff>
    </xdr:from>
    <xdr:to>
      <xdr:col>11</xdr:col>
      <xdr:colOff>130723</xdr:colOff>
      <xdr:row>20</xdr:row>
      <xdr:rowOff>163425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EA3DE8-98AD-4ABF-B42F-CC26D352C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33617</xdr:colOff>
      <xdr:row>17</xdr:row>
      <xdr:rowOff>190499</xdr:rowOff>
    </xdr:from>
    <xdr:to>
      <xdr:col>25</xdr:col>
      <xdr:colOff>549088</xdr:colOff>
      <xdr:row>41</xdr:row>
      <xdr:rowOff>89646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25776D-7573-4468-B39F-707F907CB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42</xdr:row>
      <xdr:rowOff>0</xdr:rowOff>
    </xdr:from>
    <xdr:to>
      <xdr:col>23</xdr:col>
      <xdr:colOff>273600</xdr:colOff>
      <xdr:row>58</xdr:row>
      <xdr:rowOff>11294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5EFEED-8D2D-4D04-B442-E16232C7D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33618</xdr:colOff>
      <xdr:row>59</xdr:row>
      <xdr:rowOff>56029</xdr:rowOff>
    </xdr:from>
    <xdr:to>
      <xdr:col>23</xdr:col>
      <xdr:colOff>307218</xdr:colOff>
      <xdr:row>75</xdr:row>
      <xdr:rowOff>67323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5669F16-80A5-4203-9300-B5305F789C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586710</xdr:colOff>
      <xdr:row>2</xdr:row>
      <xdr:rowOff>91561</xdr:rowOff>
    </xdr:from>
    <xdr:to>
      <xdr:col>17</xdr:col>
      <xdr:colOff>418710</xdr:colOff>
      <xdr:row>18</xdr:row>
      <xdr:rowOff>89815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8D84605-4405-4079-907E-6B8F01B59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2241</xdr:colOff>
      <xdr:row>18</xdr:row>
      <xdr:rowOff>0</xdr:rowOff>
    </xdr:from>
    <xdr:to>
      <xdr:col>31</xdr:col>
      <xdr:colOff>447558</xdr:colOff>
      <xdr:row>33</xdr:row>
      <xdr:rowOff>22500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066CFAD-FE0C-44F9-8143-36D9611CE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114300</xdr:colOff>
      <xdr:row>39</xdr:row>
      <xdr:rowOff>92529</xdr:rowOff>
    </xdr:from>
    <xdr:to>
      <xdr:col>30</xdr:col>
      <xdr:colOff>555900</xdr:colOff>
      <xdr:row>54</xdr:row>
      <xdr:rowOff>115029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B2FDC73-8F78-401B-B273-D75FC5A0A8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30</xdr:col>
      <xdr:colOff>451125</xdr:colOff>
      <xdr:row>74</xdr:row>
      <xdr:rowOff>22500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5B9C53F-EF8D-41C0-9A00-9C5F299C89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74839</xdr:colOff>
      <xdr:row>4</xdr:row>
      <xdr:rowOff>29934</xdr:rowOff>
    </xdr:from>
    <xdr:to>
      <xdr:col>25</xdr:col>
      <xdr:colOff>149679</xdr:colOff>
      <xdr:row>12</xdr:row>
      <xdr:rowOff>149679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5344AB-3C34-4393-8CD5-DE826029CE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0</xdr:colOff>
      <xdr:row>4</xdr:row>
      <xdr:rowOff>0</xdr:rowOff>
    </xdr:from>
    <xdr:to>
      <xdr:col>31</xdr:col>
      <xdr:colOff>74840</xdr:colOff>
      <xdr:row>12</xdr:row>
      <xdr:rowOff>119745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46E9FF-CE3A-46B5-8284-95082E694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14</xdr:row>
      <xdr:rowOff>0</xdr:rowOff>
    </xdr:from>
    <xdr:to>
      <xdr:col>31</xdr:col>
      <xdr:colOff>74840</xdr:colOff>
      <xdr:row>22</xdr:row>
      <xdr:rowOff>119745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A78A82-398E-4473-9055-E93F3BA2B1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14</xdr:row>
      <xdr:rowOff>0</xdr:rowOff>
    </xdr:from>
    <xdr:to>
      <xdr:col>25</xdr:col>
      <xdr:colOff>74840</xdr:colOff>
      <xdr:row>22</xdr:row>
      <xdr:rowOff>119745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268F13-9EB1-403C-8993-41FA91E73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428622</xdr:colOff>
      <xdr:row>78</xdr:row>
      <xdr:rowOff>0</xdr:rowOff>
    </xdr:from>
    <xdr:to>
      <xdr:col>20</xdr:col>
      <xdr:colOff>394607</xdr:colOff>
      <xdr:row>85</xdr:row>
      <xdr:rowOff>176893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181DB21-E40C-4401-A738-34E39D48A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571500</xdr:colOff>
      <xdr:row>78</xdr:row>
      <xdr:rowOff>1626053</xdr:rowOff>
    </xdr:from>
    <xdr:to>
      <xdr:col>28</xdr:col>
      <xdr:colOff>537485</xdr:colOff>
      <xdr:row>95</xdr:row>
      <xdr:rowOff>27214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56B0298-F7F1-41CD-83EA-9020AEF59A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421822</xdr:colOff>
      <xdr:row>86</xdr:row>
      <xdr:rowOff>85045</xdr:rowOff>
    </xdr:from>
    <xdr:to>
      <xdr:col>20</xdr:col>
      <xdr:colOff>387807</xdr:colOff>
      <xdr:row>102</xdr:row>
      <xdr:rowOff>153081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66F3DCD-DA5D-472A-833B-80728AEECF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523875</xdr:colOff>
      <xdr:row>96</xdr:row>
      <xdr:rowOff>0</xdr:rowOff>
    </xdr:from>
    <xdr:to>
      <xdr:col>28</xdr:col>
      <xdr:colOff>489860</xdr:colOff>
      <xdr:row>112</xdr:row>
      <xdr:rowOff>68036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6E50CE5-3F0F-4D18-AB7C-71F59C9F1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292554</xdr:colOff>
      <xdr:row>103</xdr:row>
      <xdr:rowOff>173492</xdr:rowOff>
    </xdr:from>
    <xdr:to>
      <xdr:col>20</xdr:col>
      <xdr:colOff>374196</xdr:colOff>
      <xdr:row>120</xdr:row>
      <xdr:rowOff>51028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A98FAD6-BA32-4638-B230-33294E0F6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183711</xdr:colOff>
      <xdr:row>126</xdr:row>
      <xdr:rowOff>107929</xdr:rowOff>
    </xdr:from>
    <xdr:to>
      <xdr:col>19</xdr:col>
      <xdr:colOff>609711</xdr:colOff>
      <xdr:row>145</xdr:row>
      <xdr:rowOff>88429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B48E605-5910-485D-ACD7-4C1EDE891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237445</xdr:colOff>
      <xdr:row>175</xdr:row>
      <xdr:rowOff>137433</xdr:rowOff>
    </xdr:from>
    <xdr:to>
      <xdr:col>23</xdr:col>
      <xdr:colOff>663445</xdr:colOff>
      <xdr:row>194</xdr:row>
      <xdr:rowOff>117933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7754A91-7CC3-48F8-B6C7-3453C304B9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0.46697</cdr:x>
      <cdr:y>0.58212</cdr:y>
    </cdr:from>
    <cdr:to>
      <cdr:x>0.50327</cdr:x>
      <cdr:y>0.83602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556DA83F-77CC-8F02-1C44-3EF5894A4085}"/>
            </a:ext>
          </a:extLst>
        </cdr:cNvPr>
        <cdr:cNvSpPr txBox="1"/>
      </cdr:nvSpPr>
      <cdr:spPr>
        <a:xfrm xmlns:a="http://schemas.openxmlformats.org/drawingml/2006/main" rot="16200000">
          <a:off x="2337256" y="2448135"/>
          <a:ext cx="914048" cy="20906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b="1">
              <a:latin typeface="Segoe UI Semilight" panose="020B0402040204020203" pitchFamily="34" charset="0"/>
              <a:cs typeface="Segoe UI Semilight" panose="020B0402040204020203" pitchFamily="34" charset="0"/>
            </a:rPr>
            <a:t> This study - S100</a:t>
          </a:r>
        </a:p>
      </cdr:txBody>
    </cdr:sp>
  </cdr:relSizeAnchor>
  <cdr:relSizeAnchor xmlns:cdr="http://schemas.openxmlformats.org/drawingml/2006/chartDrawing">
    <cdr:from>
      <cdr:x>0.85146</cdr:x>
      <cdr:y>0.58239</cdr:y>
    </cdr:from>
    <cdr:to>
      <cdr:x>0.88775</cdr:x>
      <cdr:y>0.83629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7FD8EF79-0517-2F57-0D8A-64965F35D334}"/>
            </a:ext>
          </a:extLst>
        </cdr:cNvPr>
        <cdr:cNvSpPr txBox="1"/>
      </cdr:nvSpPr>
      <cdr:spPr>
        <a:xfrm xmlns:a="http://schemas.openxmlformats.org/drawingml/2006/main" rot="16200000">
          <a:off x="4551914" y="2449098"/>
          <a:ext cx="914048" cy="20906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b="1">
              <a:latin typeface="Segoe UI Semilight" panose="020B0402040204020203" pitchFamily="34" charset="0"/>
              <a:cs typeface="Segoe UI Semilight" panose="020B0402040204020203" pitchFamily="34" charset="0"/>
            </a:rPr>
            <a:t> This study - S100</a:t>
          </a:r>
        </a:p>
      </cdr:txBody>
    </cdr:sp>
  </cdr:relSizeAnchor>
  <cdr:relSizeAnchor xmlns:cdr="http://schemas.openxmlformats.org/drawingml/2006/chartDrawing">
    <cdr:from>
      <cdr:x>0.94493</cdr:x>
      <cdr:y>0.58239</cdr:y>
    </cdr:from>
    <cdr:to>
      <cdr:x>0.98122</cdr:x>
      <cdr:y>0.83629</cdr:y>
    </cdr:to>
    <cdr:sp macro="" textlink="">
      <cdr:nvSpPr>
        <cdr:cNvPr id="17" name="TextBox 1">
          <a:extLst xmlns:a="http://schemas.openxmlformats.org/drawingml/2006/main">
            <a:ext uri="{FF2B5EF4-FFF2-40B4-BE49-F238E27FC236}">
              <a16:creationId xmlns:a16="http://schemas.microsoft.com/office/drawing/2014/main" id="{7FD8EF79-0517-2F57-0D8A-64965F35D334}"/>
            </a:ext>
          </a:extLst>
        </cdr:cNvPr>
        <cdr:cNvSpPr txBox="1"/>
      </cdr:nvSpPr>
      <cdr:spPr>
        <a:xfrm xmlns:a="http://schemas.openxmlformats.org/drawingml/2006/main" rot="16200000">
          <a:off x="5090285" y="2449098"/>
          <a:ext cx="914048" cy="20906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b="1">
              <a:latin typeface="Segoe UI Semilight" panose="020B0402040204020203" pitchFamily="34" charset="0"/>
              <a:cs typeface="Segoe UI Semilight" panose="020B0402040204020203" pitchFamily="34" charset="0"/>
            </a:rPr>
            <a:t> This study - S100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0.52879</cdr:x>
      <cdr:y>0.70179</cdr:y>
    </cdr:from>
    <cdr:to>
      <cdr:x>0.56509</cdr:x>
      <cdr:y>0.95569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556DA83F-77CC-8F02-1C44-3EF5894A4085}"/>
            </a:ext>
          </a:extLst>
        </cdr:cNvPr>
        <cdr:cNvSpPr txBox="1"/>
      </cdr:nvSpPr>
      <cdr:spPr>
        <a:xfrm xmlns:a="http://schemas.openxmlformats.org/drawingml/2006/main" rot="16200000">
          <a:off x="2693359" y="2878931"/>
          <a:ext cx="914040" cy="20908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b="1">
              <a:latin typeface="Segoe UI Semilight" panose="020B0402040204020203" pitchFamily="34" charset="0"/>
              <a:cs typeface="Segoe UI Semilight" panose="020B0402040204020203" pitchFamily="34" charset="0"/>
            </a:rPr>
            <a:t> This study - S100</a:t>
          </a:r>
        </a:p>
      </cdr:txBody>
    </cdr:sp>
  </cdr:relSizeAnchor>
  <cdr:relSizeAnchor xmlns:cdr="http://schemas.openxmlformats.org/drawingml/2006/chartDrawing">
    <cdr:from>
      <cdr:x>0.94391</cdr:x>
      <cdr:y>0.70552</cdr:y>
    </cdr:from>
    <cdr:to>
      <cdr:x>0.9802</cdr:x>
      <cdr:y>0.95942</cdr:y>
    </cdr:to>
    <cdr:sp macro="" textlink="">
      <cdr:nvSpPr>
        <cdr:cNvPr id="17" name="TextBox 1">
          <a:extLst xmlns:a="http://schemas.openxmlformats.org/drawingml/2006/main">
            <a:ext uri="{FF2B5EF4-FFF2-40B4-BE49-F238E27FC236}">
              <a16:creationId xmlns:a16="http://schemas.microsoft.com/office/drawing/2014/main" id="{7FD8EF79-0517-2F57-0D8A-64965F35D334}"/>
            </a:ext>
          </a:extLst>
        </cdr:cNvPr>
        <cdr:cNvSpPr txBox="1"/>
      </cdr:nvSpPr>
      <cdr:spPr>
        <a:xfrm xmlns:a="http://schemas.openxmlformats.org/drawingml/2006/main" rot="16200000">
          <a:off x="5084431" y="2892388"/>
          <a:ext cx="914040" cy="2090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b="1">
              <a:latin typeface="Segoe UI Semilight" panose="020B0402040204020203" pitchFamily="34" charset="0"/>
              <a:cs typeface="Segoe UI Semilight" panose="020B0402040204020203" pitchFamily="34" charset="0"/>
            </a:rPr>
            <a:t> This study - S100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562841</xdr:colOff>
      <xdr:row>0</xdr:row>
      <xdr:rowOff>115599</xdr:rowOff>
    </xdr:from>
    <xdr:to>
      <xdr:col>11</xdr:col>
      <xdr:colOff>261505</xdr:colOff>
      <xdr:row>13</xdr:row>
      <xdr:rowOff>25749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72EB46-9897-3478-1F64-021ADC431B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39169</xdr:colOff>
      <xdr:row>8</xdr:row>
      <xdr:rowOff>76708</xdr:rowOff>
    </xdr:from>
    <xdr:to>
      <xdr:col>17</xdr:col>
      <xdr:colOff>480769</xdr:colOff>
      <xdr:row>23</xdr:row>
      <xdr:rowOff>99208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41E58-0D1F-4395-9523-050EEBED96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</xdr:colOff>
      <xdr:row>21</xdr:row>
      <xdr:rowOff>58882</xdr:rowOff>
    </xdr:from>
    <xdr:to>
      <xdr:col>11</xdr:col>
      <xdr:colOff>323850</xdr:colOff>
      <xdr:row>37</xdr:row>
      <xdr:rowOff>135082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B07125-792A-4A88-A0ED-4DA71A1C1E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535998</xdr:colOff>
      <xdr:row>32</xdr:row>
      <xdr:rowOff>122093</xdr:rowOff>
    </xdr:from>
    <xdr:to>
      <xdr:col>20</xdr:col>
      <xdr:colOff>234662</xdr:colOff>
      <xdr:row>48</xdr:row>
      <xdr:rowOff>7793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072D56-0877-4B7B-9ECD-6D55339226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90055</xdr:colOff>
      <xdr:row>43</xdr:row>
      <xdr:rowOff>139412</xdr:rowOff>
    </xdr:from>
    <xdr:to>
      <xdr:col>11</xdr:col>
      <xdr:colOff>394855</xdr:colOff>
      <xdr:row>59</xdr:row>
      <xdr:rowOff>25112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68EFB1-E104-4FFC-9681-4D4F768D92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436418</xdr:colOff>
      <xdr:row>54</xdr:row>
      <xdr:rowOff>114300</xdr:rowOff>
    </xdr:from>
    <xdr:to>
      <xdr:col>20</xdr:col>
      <xdr:colOff>135082</xdr:colOff>
      <xdr:row>70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EBE75D2-8FAC-4B13-8840-6904C5A142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49357</xdr:colOff>
      <xdr:row>65</xdr:row>
      <xdr:rowOff>96982</xdr:rowOff>
    </xdr:from>
    <xdr:to>
      <xdr:col>11</xdr:col>
      <xdr:colOff>354157</xdr:colOff>
      <xdr:row>80</xdr:row>
      <xdr:rowOff>173182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0C13285-6FB3-4E4F-B222-346592D415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83994</xdr:colOff>
      <xdr:row>87</xdr:row>
      <xdr:rowOff>122093</xdr:rowOff>
    </xdr:from>
    <xdr:to>
      <xdr:col>11</xdr:col>
      <xdr:colOff>388794</xdr:colOff>
      <xdr:row>103</xdr:row>
      <xdr:rowOff>7793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E652502-8D58-4F30-986A-3FEEAAFD08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428625</xdr:colOff>
      <xdr:row>76</xdr:row>
      <xdr:rowOff>87457</xdr:rowOff>
    </xdr:from>
    <xdr:to>
      <xdr:col>20</xdr:col>
      <xdr:colOff>127289</xdr:colOff>
      <xdr:row>91</xdr:row>
      <xdr:rowOff>163657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7B26077-3DEB-4C25-8A91-6AEA31DE09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533400</xdr:colOff>
      <xdr:row>102</xdr:row>
      <xdr:rowOff>98714</xdr:rowOff>
    </xdr:from>
    <xdr:to>
      <xdr:col>22</xdr:col>
      <xdr:colOff>197400</xdr:colOff>
      <xdr:row>113</xdr:row>
      <xdr:rowOff>163214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AD96461-DC3D-4F7D-8ECB-C2FF169B9E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175780</xdr:colOff>
      <xdr:row>109</xdr:row>
      <xdr:rowOff>119496</xdr:rowOff>
    </xdr:from>
    <xdr:to>
      <xdr:col>11</xdr:col>
      <xdr:colOff>480580</xdr:colOff>
      <xdr:row>125</xdr:row>
      <xdr:rowOff>5196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2F5C289-CE38-4295-A346-935D1573C6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73602</xdr:colOff>
      <xdr:row>123</xdr:row>
      <xdr:rowOff>6928</xdr:rowOff>
    </xdr:from>
    <xdr:to>
      <xdr:col>20</xdr:col>
      <xdr:colOff>378403</xdr:colOff>
      <xdr:row>138</xdr:row>
      <xdr:rowOff>83128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617906A-5996-43AA-A265-1F399251A3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343767</xdr:colOff>
      <xdr:row>132</xdr:row>
      <xdr:rowOff>172316</xdr:rowOff>
    </xdr:from>
    <xdr:to>
      <xdr:col>12</xdr:col>
      <xdr:colOff>42431</xdr:colOff>
      <xdr:row>148</xdr:row>
      <xdr:rowOff>58016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E6886A8-2754-4BEA-8916-88FD0AB76F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600941</xdr:colOff>
      <xdr:row>144</xdr:row>
      <xdr:rowOff>156729</xdr:rowOff>
    </xdr:from>
    <xdr:to>
      <xdr:col>20</xdr:col>
      <xdr:colOff>296141</xdr:colOff>
      <xdr:row>160</xdr:row>
      <xdr:rowOff>42429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AEA7462-FC0F-422F-B7C4-D49677E014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342034</xdr:colOff>
      <xdr:row>156</xdr:row>
      <xdr:rowOff>114300</xdr:rowOff>
    </xdr:from>
    <xdr:to>
      <xdr:col>12</xdr:col>
      <xdr:colOff>37234</xdr:colOff>
      <xdr:row>172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FA75AEC-8C1C-4745-9AE4-EF856E27BD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163137</xdr:colOff>
      <xdr:row>165</xdr:row>
      <xdr:rowOff>77758</xdr:rowOff>
    </xdr:from>
    <xdr:to>
      <xdr:col>31</xdr:col>
      <xdr:colOff>471401</xdr:colOff>
      <xdr:row>180</xdr:row>
      <xdr:rowOff>157421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F169FB9-C3E9-4058-93A0-E1D5104B86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307571</xdr:colOff>
      <xdr:row>178</xdr:row>
      <xdr:rowOff>75507</xdr:rowOff>
    </xdr:from>
    <xdr:to>
      <xdr:col>9</xdr:col>
      <xdr:colOff>143381</xdr:colOff>
      <xdr:row>193</xdr:row>
      <xdr:rowOff>151707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4BCE0B9-4F9D-4E59-A372-F920C31118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24591</xdr:colOff>
      <xdr:row>189</xdr:row>
      <xdr:rowOff>75507</xdr:rowOff>
    </xdr:from>
    <xdr:to>
      <xdr:col>17</xdr:col>
      <xdr:colOff>464633</xdr:colOff>
      <xdr:row>204</xdr:row>
      <xdr:rowOff>151707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B9FD4C2-9884-4916-92FC-48D7A67CBE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691222</xdr:colOff>
      <xdr:row>189</xdr:row>
      <xdr:rowOff>10539</xdr:rowOff>
    </xdr:from>
    <xdr:to>
      <xdr:col>10</xdr:col>
      <xdr:colOff>477019</xdr:colOff>
      <xdr:row>204</xdr:row>
      <xdr:rowOff>86739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35E551D-BF7A-486F-9F9C-F23E33F423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17</xdr:col>
      <xdr:colOff>444848</xdr:colOff>
      <xdr:row>8</xdr:row>
      <xdr:rowOff>91063</xdr:rowOff>
    </xdr:from>
    <xdr:to>
      <xdr:col>22</xdr:col>
      <xdr:colOff>138684</xdr:colOff>
      <xdr:row>23</xdr:row>
      <xdr:rowOff>113563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BBF9C4F-E9CF-4835-8120-9F3FB61F24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430697</xdr:colOff>
      <xdr:row>203</xdr:row>
      <xdr:rowOff>8282</xdr:rowOff>
    </xdr:from>
    <xdr:to>
      <xdr:col>14</xdr:col>
      <xdr:colOff>257825</xdr:colOff>
      <xdr:row>218</xdr:row>
      <xdr:rowOff>84482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1747C37E-AD5C-4661-A290-D9F6330D2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0.19207</cdr:x>
      <cdr:y>0.22155</cdr:y>
    </cdr:from>
    <cdr:to>
      <cdr:x>0.38342</cdr:x>
      <cdr:y>0.84371</cdr:y>
    </cdr:to>
    <cdr:sp macro="" textlink="">
      <cdr:nvSpPr>
        <cdr:cNvPr id="6" name="Rectangle 5">
          <a:extLst xmlns:a="http://schemas.openxmlformats.org/drawingml/2006/main">
            <a:ext uri="{FF2B5EF4-FFF2-40B4-BE49-F238E27FC236}">
              <a16:creationId xmlns:a16="http://schemas.microsoft.com/office/drawing/2014/main" id="{8A51832A-206D-C703-E4CE-D6656766DD58}"/>
            </a:ext>
          </a:extLst>
        </cdr:cNvPr>
        <cdr:cNvSpPr/>
      </cdr:nvSpPr>
      <cdr:spPr>
        <a:xfrm xmlns:a="http://schemas.openxmlformats.org/drawingml/2006/main">
          <a:off x="554706" y="638053"/>
          <a:ext cx="552632" cy="179181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75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  <cdr:relSizeAnchor xmlns:cdr="http://schemas.openxmlformats.org/drawingml/2006/chartDrawing">
    <cdr:from>
      <cdr:x>0.22117</cdr:x>
      <cdr:y>0.15442</cdr:y>
    </cdr:from>
    <cdr:to>
      <cdr:x>0.35181</cdr:x>
      <cdr:y>0.23839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1FFD10B-A931-6AB7-00B1-2F14DE7FF458}"/>
            </a:ext>
          </a:extLst>
        </cdr:cNvPr>
        <cdr:cNvSpPr txBox="1"/>
      </cdr:nvSpPr>
      <cdr:spPr>
        <a:xfrm xmlns:a="http://schemas.openxmlformats.org/drawingml/2006/main">
          <a:off x="638741" y="444721"/>
          <a:ext cx="377291" cy="2418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kern="1200">
              <a:latin typeface="Segoe UI Semilight" panose="020B0402040204020203" pitchFamily="34" charset="0"/>
              <a:cs typeface="Segoe UI Semilight" panose="020B0402040204020203" pitchFamily="34" charset="0"/>
            </a:rPr>
            <a:t>Data               Scenario</a:t>
          </a:r>
          <a:r>
            <a:rPr lang="de-DE" sz="800" kern="1200" baseline="0">
              <a:latin typeface="Segoe UI Semilight" panose="020B0402040204020203" pitchFamily="34" charset="0"/>
              <a:cs typeface="Segoe UI Semilight" panose="020B0402040204020203" pitchFamily="34" charset="0"/>
            </a:rPr>
            <a:t>               ICE Ban</a:t>
          </a:r>
          <a:endParaRPr lang="de-DE" sz="800" kern="1200">
            <a:latin typeface="Segoe UI Semilight" panose="020B0402040204020203" pitchFamily="34" charset="0"/>
            <a:cs typeface="Segoe UI Semilight" panose="020B0402040204020203" pitchFamily="34" charset="0"/>
          </a:endParaRPr>
        </a:p>
      </cdr:txBody>
    </cdr:sp>
  </cdr:relSizeAnchor>
  <cdr:relSizeAnchor xmlns:cdr="http://schemas.openxmlformats.org/drawingml/2006/chartDrawing">
    <cdr:from>
      <cdr:x>0.7135</cdr:x>
      <cdr:y>0.26887</cdr:y>
    </cdr:from>
    <cdr:to>
      <cdr:x>0.87909</cdr:x>
      <cdr:y>0.35283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74309728-3B54-DEB3-9B21-1D11141C5686}"/>
            </a:ext>
          </a:extLst>
        </cdr:cNvPr>
        <cdr:cNvSpPr txBox="1"/>
      </cdr:nvSpPr>
      <cdr:spPr>
        <a:xfrm xmlns:a="http://schemas.openxmlformats.org/drawingml/2006/main">
          <a:off x="2048222" y="794401"/>
          <a:ext cx="475355" cy="248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kern="1200">
              <a:latin typeface="Segoe UI Semilight" panose="020B0402040204020203" pitchFamily="34" charset="0"/>
              <a:cs typeface="Segoe UI Semilight" panose="020B0402040204020203" pitchFamily="34" charset="0"/>
            </a:rPr>
            <a:t>ICE</a:t>
          </a:r>
          <a:r>
            <a:rPr lang="de-DE" sz="800" kern="1200" baseline="0">
              <a:latin typeface="Segoe UI Semilight" panose="020B0402040204020203" pitchFamily="34" charset="0"/>
              <a:cs typeface="Segoe UI Semilight" panose="020B0402040204020203" pitchFamily="34" charset="0"/>
            </a:rPr>
            <a:t> ban</a:t>
          </a:r>
          <a:endParaRPr lang="de-DE" sz="800" kern="1200">
            <a:latin typeface="Segoe UI Semilight" panose="020B0402040204020203" pitchFamily="34" charset="0"/>
            <a:cs typeface="Segoe UI Semilight" panose="020B0402040204020203" pitchFamily="34" charset="0"/>
          </a:endParaRPr>
        </a:p>
      </cdr:txBody>
    </cdr:sp>
  </cdr:relSizeAnchor>
  <cdr:relSizeAnchor xmlns:cdr="http://schemas.openxmlformats.org/drawingml/2006/chartDrawing">
    <cdr:from>
      <cdr:x>0.38462</cdr:x>
      <cdr:y>0.21818</cdr:y>
    </cdr:from>
    <cdr:to>
      <cdr:x>0.65074</cdr:x>
      <cdr:y>0.84545</cdr:y>
    </cdr:to>
    <cdr:sp macro="" textlink="">
      <cdr:nvSpPr>
        <cdr:cNvPr id="7" name="Rectangle 6">
          <a:extLst xmlns:a="http://schemas.openxmlformats.org/drawingml/2006/main">
            <a:ext uri="{FF2B5EF4-FFF2-40B4-BE49-F238E27FC236}">
              <a16:creationId xmlns:a16="http://schemas.microsoft.com/office/drawing/2014/main" id="{31F17B4F-299F-F8B3-2A7C-8C9775692847}"/>
            </a:ext>
          </a:extLst>
        </cdr:cNvPr>
        <cdr:cNvSpPr/>
      </cdr:nvSpPr>
      <cdr:spPr>
        <a:xfrm xmlns:a="http://schemas.openxmlformats.org/drawingml/2006/main">
          <a:off x="1110794" y="628369"/>
          <a:ext cx="768546" cy="180651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3">
            <a:lumMod val="20000"/>
            <a:lumOff val="80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  <cdr:relSizeAnchor xmlns:cdr="http://schemas.openxmlformats.org/drawingml/2006/chartDrawing">
    <cdr:from>
      <cdr:x>0.65117</cdr:x>
      <cdr:y>0.22402</cdr:y>
    </cdr:from>
    <cdr:to>
      <cdr:x>0.96292</cdr:x>
      <cdr:y>0.84545</cdr:y>
    </cdr:to>
    <cdr:sp macro="" textlink="">
      <cdr:nvSpPr>
        <cdr:cNvPr id="10" name="Rectangle 9">
          <a:extLst xmlns:a="http://schemas.openxmlformats.org/drawingml/2006/main">
            <a:ext uri="{FF2B5EF4-FFF2-40B4-BE49-F238E27FC236}">
              <a16:creationId xmlns:a16="http://schemas.microsoft.com/office/drawing/2014/main" id="{9DBCAE1B-F1D9-B7EB-C61E-FE26CCD798C6}"/>
            </a:ext>
          </a:extLst>
        </cdr:cNvPr>
        <cdr:cNvSpPr/>
      </cdr:nvSpPr>
      <cdr:spPr>
        <a:xfrm xmlns:a="http://schemas.openxmlformats.org/drawingml/2006/main">
          <a:off x="1880602" y="645186"/>
          <a:ext cx="900342" cy="178969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75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B293356D-DB1B-71AA-43A6-1756EBBA561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0" y="0"/>
          <a:ext cx="18049875" cy="18335625"/>
        </a:xfrm>
        <a:prstGeom xmlns:a="http://schemas.openxmlformats.org/drawingml/2006/main" prst="rect">
          <a:avLst/>
        </a:prstGeom>
      </cdr:spPr>
    </cdr:pic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0.63604</cdr:x>
      <cdr:y>0.22758</cdr:y>
    </cdr:from>
    <cdr:to>
      <cdr:x>0.94951</cdr:x>
      <cdr:y>0.83415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6A53D61-8316-D1AF-3085-301D2FE20CB6}"/>
            </a:ext>
          </a:extLst>
        </cdr:cNvPr>
        <cdr:cNvSpPr/>
      </cdr:nvSpPr>
      <cdr:spPr>
        <a:xfrm xmlns:a="http://schemas.openxmlformats.org/drawingml/2006/main">
          <a:off x="1831782" y="655431"/>
          <a:ext cx="902804" cy="174692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75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  <cdr:relSizeAnchor xmlns:cdr="http://schemas.openxmlformats.org/drawingml/2006/chartDrawing">
    <cdr:from>
      <cdr:x>0.39151</cdr:x>
      <cdr:y>0.22183</cdr:y>
    </cdr:from>
    <cdr:to>
      <cdr:x>0.63604</cdr:x>
      <cdr:y>0.8284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4F0DF1EB-6068-AAC2-0FF9-FB9A6ACA8F11}"/>
            </a:ext>
          </a:extLst>
        </cdr:cNvPr>
        <cdr:cNvSpPr/>
      </cdr:nvSpPr>
      <cdr:spPr>
        <a:xfrm xmlns:a="http://schemas.openxmlformats.org/drawingml/2006/main">
          <a:off x="1127539" y="638866"/>
          <a:ext cx="704243" cy="174692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3">
            <a:lumMod val="20000"/>
            <a:lumOff val="80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  <cdr:relSizeAnchor xmlns:cdr="http://schemas.openxmlformats.org/drawingml/2006/chartDrawing">
    <cdr:from>
      <cdr:x>0.1989</cdr:x>
      <cdr:y>0.22898</cdr:y>
    </cdr:from>
    <cdr:to>
      <cdr:x>0.39103</cdr:x>
      <cdr:y>0.83555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C4D9749A-2313-7365-7C5B-3546ED0943F5}"/>
            </a:ext>
          </a:extLst>
        </cdr:cNvPr>
        <cdr:cNvSpPr/>
      </cdr:nvSpPr>
      <cdr:spPr>
        <a:xfrm xmlns:a="http://schemas.openxmlformats.org/drawingml/2006/main">
          <a:off x="572825" y="659462"/>
          <a:ext cx="553341" cy="174692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75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  <cdr:relSizeAnchor xmlns:cdr="http://schemas.openxmlformats.org/drawingml/2006/chartDrawing">
    <cdr:from>
      <cdr:x>0.21666</cdr:x>
      <cdr:y>0.15863</cdr:y>
    </cdr:from>
    <cdr:to>
      <cdr:x>0.34803</cdr:x>
      <cdr:y>0.2426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C9080248-289D-99F1-B64A-F08272830D6C}"/>
            </a:ext>
          </a:extLst>
        </cdr:cNvPr>
        <cdr:cNvSpPr txBox="1"/>
      </cdr:nvSpPr>
      <cdr:spPr>
        <a:xfrm xmlns:a="http://schemas.openxmlformats.org/drawingml/2006/main">
          <a:off x="622300" y="456866"/>
          <a:ext cx="377291" cy="2418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kern="1200">
              <a:latin typeface="Segoe UI Semilight" panose="020B0402040204020203" pitchFamily="34" charset="0"/>
              <a:cs typeface="Segoe UI Semilight" panose="020B0402040204020203" pitchFamily="34" charset="0"/>
            </a:rPr>
            <a:t>Data             Scenario  </a:t>
          </a:r>
          <a:r>
            <a:rPr lang="de-DE" sz="800" kern="1200" baseline="0">
              <a:latin typeface="Segoe UI Semilight" panose="020B0402040204020203" pitchFamily="34" charset="0"/>
              <a:cs typeface="Segoe UI Semilight" panose="020B0402040204020203" pitchFamily="34" charset="0"/>
            </a:rPr>
            <a:t>               ICE Ban</a:t>
          </a:r>
          <a:endParaRPr lang="de-DE" sz="800" kern="1200">
            <a:latin typeface="Segoe UI Semilight" panose="020B0402040204020203" pitchFamily="34" charset="0"/>
            <a:cs typeface="Segoe UI Semilight" panose="020B0402040204020203" pitchFamily="34" charset="0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17</xdr:row>
      <xdr:rowOff>0</xdr:rowOff>
    </xdr:from>
    <xdr:to>
      <xdr:col>7</xdr:col>
      <xdr:colOff>441600</xdr:colOff>
      <xdr:row>30</xdr:row>
      <xdr:rowOff>43500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75269E-63AB-4D41-8ABE-E980A5BD7F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17</xdr:row>
      <xdr:rowOff>0</xdr:rowOff>
    </xdr:from>
    <xdr:to>
      <xdr:col>13</xdr:col>
      <xdr:colOff>441600</xdr:colOff>
      <xdr:row>30</xdr:row>
      <xdr:rowOff>43500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EB6EFB9-852E-4256-8BC2-60212D25E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144780</xdr:colOff>
      <xdr:row>16</xdr:row>
      <xdr:rowOff>171450</xdr:rowOff>
    </xdr:from>
    <xdr:to>
      <xdr:col>12</xdr:col>
      <xdr:colOff>5904780</xdr:colOff>
      <xdr:row>32</xdr:row>
      <xdr:rowOff>125370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A23C6B-F67C-2734-01E5-B54EE2380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68580</xdr:colOff>
      <xdr:row>13</xdr:row>
      <xdr:rowOff>49530</xdr:rowOff>
    </xdr:from>
    <xdr:to>
      <xdr:col>10</xdr:col>
      <xdr:colOff>342180</xdr:colOff>
      <xdr:row>29</xdr:row>
      <xdr:rowOff>3450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11E85-EC77-7D66-C556-EEF7BA241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144780</xdr:colOff>
      <xdr:row>16</xdr:row>
      <xdr:rowOff>171450</xdr:rowOff>
    </xdr:from>
    <xdr:to>
      <xdr:col>12</xdr:col>
      <xdr:colOff>5904780</xdr:colOff>
      <xdr:row>32</xdr:row>
      <xdr:rowOff>125370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50AEE3-CCC3-493B-BD26-4451585BEB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144780</xdr:colOff>
      <xdr:row>16</xdr:row>
      <xdr:rowOff>171450</xdr:rowOff>
    </xdr:from>
    <xdr:to>
      <xdr:col>12</xdr:col>
      <xdr:colOff>5904780</xdr:colOff>
      <xdr:row>32</xdr:row>
      <xdr:rowOff>125370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20B908-D791-4599-98CD-3C2E0220F1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1524000</xdr:colOff>
      <xdr:row>11</xdr:row>
      <xdr:rowOff>130492</xdr:rowOff>
    </xdr:from>
    <xdr:to>
      <xdr:col>7</xdr:col>
      <xdr:colOff>439335</xdr:colOff>
      <xdr:row>27</xdr:row>
      <xdr:rowOff>114892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15BFC8-865F-4EAF-980C-99B0A0C465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6</xdr:row>
      <xdr:rowOff>134470</xdr:rowOff>
    </xdr:from>
    <xdr:to>
      <xdr:col>48</xdr:col>
      <xdr:colOff>76200</xdr:colOff>
      <xdr:row>67</xdr:row>
      <xdr:rowOff>122816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311DE0-31AF-52F4-7B22-E7B766084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13324" y="1580029"/>
          <a:ext cx="17019494" cy="10925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407447</xdr:colOff>
      <xdr:row>32</xdr:row>
      <xdr:rowOff>139152</xdr:rowOff>
    </xdr:from>
    <xdr:to>
      <xdr:col>8</xdr:col>
      <xdr:colOff>241039</xdr:colOff>
      <xdr:row>54</xdr:row>
      <xdr:rowOff>171482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61E9C7-62CE-ED46-1948-5718870B7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336176</xdr:colOff>
      <xdr:row>33</xdr:row>
      <xdr:rowOff>0</xdr:rowOff>
    </xdr:from>
    <xdr:to>
      <xdr:col>20</xdr:col>
      <xdr:colOff>364078</xdr:colOff>
      <xdr:row>55</xdr:row>
      <xdr:rowOff>39949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EBF7FF-A486-43C4-B2DD-E79368537A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586740</xdr:colOff>
      <xdr:row>19</xdr:row>
      <xdr:rowOff>11430</xdr:rowOff>
    </xdr:from>
    <xdr:to>
      <xdr:col>26</xdr:col>
      <xdr:colOff>402175</xdr:colOff>
      <xdr:row>34</xdr:row>
      <xdr:rowOff>33930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2A086F8-0BDD-D25D-1CB0-FA1F94842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0.39151</cdr:x>
      <cdr:y>0.22183</cdr:y>
    </cdr:from>
    <cdr:to>
      <cdr:x>0.63604</cdr:x>
      <cdr:y>0.8284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4F0DF1EB-6068-AAC2-0FF9-FB9A6ACA8F11}"/>
            </a:ext>
          </a:extLst>
        </cdr:cNvPr>
        <cdr:cNvSpPr/>
      </cdr:nvSpPr>
      <cdr:spPr>
        <a:xfrm xmlns:a="http://schemas.openxmlformats.org/drawingml/2006/main">
          <a:off x="1127539" y="638866"/>
          <a:ext cx="704243" cy="174692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3">
            <a:lumMod val="20000"/>
            <a:lumOff val="80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  <cdr:relSizeAnchor xmlns:cdr="http://schemas.openxmlformats.org/drawingml/2006/chartDrawing">
    <cdr:from>
      <cdr:x>0.63604</cdr:x>
      <cdr:y>0.22758</cdr:y>
    </cdr:from>
    <cdr:to>
      <cdr:x>0.94951</cdr:x>
      <cdr:y>0.83415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6A53D61-8316-D1AF-3085-301D2FE20CB6}"/>
            </a:ext>
          </a:extLst>
        </cdr:cNvPr>
        <cdr:cNvSpPr/>
      </cdr:nvSpPr>
      <cdr:spPr>
        <a:xfrm xmlns:a="http://schemas.openxmlformats.org/drawingml/2006/main">
          <a:off x="1831782" y="655431"/>
          <a:ext cx="902804" cy="174692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75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  <cdr:relSizeAnchor xmlns:cdr="http://schemas.openxmlformats.org/drawingml/2006/chartDrawing">
    <cdr:from>
      <cdr:x>0.1989</cdr:x>
      <cdr:y>0.22898</cdr:y>
    </cdr:from>
    <cdr:to>
      <cdr:x>0.39103</cdr:x>
      <cdr:y>0.83555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C4D9749A-2313-7365-7C5B-3546ED0943F5}"/>
            </a:ext>
          </a:extLst>
        </cdr:cNvPr>
        <cdr:cNvSpPr/>
      </cdr:nvSpPr>
      <cdr:spPr>
        <a:xfrm xmlns:a="http://schemas.openxmlformats.org/drawingml/2006/main">
          <a:off x="572825" y="659462"/>
          <a:ext cx="553341" cy="174692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75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  <cdr:relSizeAnchor xmlns:cdr="http://schemas.openxmlformats.org/drawingml/2006/chartDrawing">
    <cdr:from>
      <cdr:x>0.21299</cdr:x>
      <cdr:y>0.27741</cdr:y>
    </cdr:from>
    <cdr:to>
      <cdr:x>0.34363</cdr:x>
      <cdr:y>0.36093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9A240A9-D48F-BDE9-6940-2E07416F3C89}"/>
            </a:ext>
          </a:extLst>
        </cdr:cNvPr>
        <cdr:cNvSpPr txBox="1"/>
      </cdr:nvSpPr>
      <cdr:spPr>
        <a:xfrm xmlns:a="http://schemas.openxmlformats.org/drawingml/2006/main">
          <a:off x="613411" y="798950"/>
          <a:ext cx="376243" cy="2405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de-DE" sz="800" kern="1200">
              <a:latin typeface="Segoe UI Semilight" panose="020B0402040204020203" pitchFamily="34" charset="0"/>
              <a:cs typeface="Segoe UI Semilight" panose="020B0402040204020203" pitchFamily="34" charset="0"/>
            </a:rPr>
            <a:t>Data          Scenario</a:t>
          </a:r>
        </a:p>
      </cdr:txBody>
    </cdr:sp>
  </cdr:relSizeAnchor>
  <cdr:relSizeAnchor xmlns:cdr="http://schemas.openxmlformats.org/drawingml/2006/chartDrawing">
    <cdr:from>
      <cdr:x>0.69075</cdr:x>
      <cdr:y>0.27392</cdr:y>
    </cdr:from>
    <cdr:to>
      <cdr:x>0.85633</cdr:x>
      <cdr:y>0.35743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73CB9A7B-CB9B-1EC7-EFEF-1D5772753679}"/>
            </a:ext>
          </a:extLst>
        </cdr:cNvPr>
        <cdr:cNvSpPr txBox="1"/>
      </cdr:nvSpPr>
      <cdr:spPr>
        <a:xfrm xmlns:a="http://schemas.openxmlformats.org/drawingml/2006/main">
          <a:off x="1989349" y="788887"/>
          <a:ext cx="476870" cy="240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kern="1200">
              <a:latin typeface="Segoe UI Semilight" panose="020B0402040204020203" pitchFamily="34" charset="0"/>
              <a:cs typeface="Segoe UI Semilight" panose="020B0402040204020203" pitchFamily="34" charset="0"/>
            </a:rPr>
            <a:t>ICE</a:t>
          </a:r>
          <a:r>
            <a:rPr lang="de-DE" sz="800" kern="1200" baseline="0">
              <a:latin typeface="Segoe UI Semilight" panose="020B0402040204020203" pitchFamily="34" charset="0"/>
              <a:cs typeface="Segoe UI Semilight" panose="020B0402040204020203" pitchFamily="34" charset="0"/>
            </a:rPr>
            <a:t> ban</a:t>
          </a:r>
          <a:endParaRPr lang="de-DE" sz="800" kern="1200">
            <a:latin typeface="Segoe UI Semilight" panose="020B0402040204020203" pitchFamily="34" charset="0"/>
            <a:cs typeface="Segoe UI Semilight" panose="020B0402040204020203" pitchFamily="34" charset="0"/>
          </a:endParaRPr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5C4424AC-147E-4EEF-AD9E-945161BC620C}"/>
            </a:ext>
          </a:extLst>
        </xdr:cNvPr>
        <xdr:cNvSpPr/>
      </xdr:nvSpPr>
      <xdr:spPr>
        <a:xfrm>
          <a:off x="1704975" y="7229475"/>
          <a:ext cx="5133975" cy="204787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79EAA264-E9B8-496C-AC94-137C08D582C3}"/>
            </a:ext>
          </a:extLst>
        </xdr:cNvPr>
        <xdr:cNvSpPr/>
      </xdr:nvSpPr>
      <xdr:spPr>
        <a:xfrm>
          <a:off x="28279725" y="41662350"/>
          <a:ext cx="3533775" cy="19145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EC1B7DEA-96E0-4C21-B90E-B75CD287A150}"/>
            </a:ext>
          </a:extLst>
        </xdr:cNvPr>
        <xdr:cNvSpPr/>
      </xdr:nvSpPr>
      <xdr:spPr>
        <a:xfrm>
          <a:off x="28279725" y="44672250"/>
          <a:ext cx="3533775" cy="19145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4</xdr:col>
      <xdr:colOff>252411</xdr:colOff>
      <xdr:row>156</xdr:row>
      <xdr:rowOff>166687</xdr:rowOff>
    </xdr:from>
    <xdr:to>
      <xdr:col>9</xdr:col>
      <xdr:colOff>752475</xdr:colOff>
      <xdr:row>170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AA058A-5F42-C6C2-72BE-7E2A3A3C4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19730</xdr:colOff>
      <xdr:row>273</xdr:row>
      <xdr:rowOff>42862</xdr:rowOff>
    </xdr:from>
    <xdr:to>
      <xdr:col>14</xdr:col>
      <xdr:colOff>7580</xdr:colOff>
      <xdr:row>290</xdr:row>
      <xdr:rowOff>45723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A7FB6E9-6097-0E59-2621-2C16294DF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751114</xdr:colOff>
      <xdr:row>32</xdr:row>
      <xdr:rowOff>24493</xdr:rowOff>
    </xdr:from>
    <xdr:to>
      <xdr:col>15</xdr:col>
      <xdr:colOff>748490</xdr:colOff>
      <xdr:row>48</xdr:row>
      <xdr:rowOff>121243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6D7898A-1B26-4058-8F66-DDAC82F663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561975</xdr:colOff>
      <xdr:row>305</xdr:row>
      <xdr:rowOff>171450</xdr:rowOff>
    </xdr:from>
    <xdr:to>
      <xdr:col>15</xdr:col>
      <xdr:colOff>559350</xdr:colOff>
      <xdr:row>322</xdr:row>
      <xdr:rowOff>106275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65AF4F1-30D6-4122-BAE0-0224107F2B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385763</xdr:colOff>
      <xdr:row>37</xdr:row>
      <xdr:rowOff>129948</xdr:rowOff>
    </xdr:from>
    <xdr:to>
      <xdr:col>7</xdr:col>
      <xdr:colOff>535538</xdr:colOff>
      <xdr:row>54</xdr:row>
      <xdr:rowOff>41641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E97EB6D-2AF6-4BF8-0570-717034599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895350</xdr:colOff>
      <xdr:row>327</xdr:row>
      <xdr:rowOff>123825</xdr:rowOff>
    </xdr:from>
    <xdr:to>
      <xdr:col>15</xdr:col>
      <xdr:colOff>892725</xdr:colOff>
      <xdr:row>342</xdr:row>
      <xdr:rowOff>146325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54E6647-B95D-422B-9B7A-AA1E8205A3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1306288</xdr:colOff>
      <xdr:row>363</xdr:row>
      <xdr:rowOff>95248</xdr:rowOff>
    </xdr:from>
    <xdr:to>
      <xdr:col>2</xdr:col>
      <xdr:colOff>421824</xdr:colOff>
      <xdr:row>364</xdr:row>
      <xdr:rowOff>189144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D8EE81C-0DEA-7088-4749-B7BF61979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06288" y="75859819"/>
          <a:ext cx="2000250" cy="284396"/>
        </a:xfrm>
        <a:prstGeom prst="rect">
          <a:avLst/>
        </a:prstGeom>
      </xdr:spPr>
    </xdr:pic>
    <xdr:clientData/>
  </xdr:twoCellAnchor>
  <xdr:twoCellAnchor editAs="oneCell">
    <xdr:from>
      <xdr:col>0</xdr:col>
      <xdr:colOff>287110</xdr:colOff>
      <xdr:row>374</xdr:row>
      <xdr:rowOff>119744</xdr:rowOff>
    </xdr:from>
    <xdr:to>
      <xdr:col>2</xdr:col>
      <xdr:colOff>164646</xdr:colOff>
      <xdr:row>376</xdr:row>
      <xdr:rowOff>100274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36C9E66-4BEF-5279-7242-3E2E3156E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110" y="73909919"/>
          <a:ext cx="2754086" cy="361530"/>
        </a:xfrm>
        <a:prstGeom prst="rect">
          <a:avLst/>
        </a:prstGeom>
      </xdr:spPr>
    </xdr:pic>
    <xdr:clientData/>
  </xdr:twoCellAnchor>
  <xdr:twoCellAnchor>
    <xdr:from>
      <xdr:col>8</xdr:col>
      <xdr:colOff>263482</xdr:colOff>
      <xdr:row>368</xdr:row>
      <xdr:rowOff>47994</xdr:rowOff>
    </xdr:from>
    <xdr:to>
      <xdr:col>14</xdr:col>
      <xdr:colOff>234386</xdr:colOff>
      <xdr:row>383</xdr:row>
      <xdr:rowOff>3819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7F37D73-AE01-9247-16A8-B62D24152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830530</xdr:colOff>
      <xdr:row>367</xdr:row>
      <xdr:rowOff>82013</xdr:rowOff>
    </xdr:from>
    <xdr:to>
      <xdr:col>13</xdr:col>
      <xdr:colOff>797970</xdr:colOff>
      <xdr:row>382</xdr:row>
      <xdr:rowOff>104513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A911D63-8C29-4C9C-ABEF-1EAF9D1E94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344632</xdr:colOff>
      <xdr:row>368</xdr:row>
      <xdr:rowOff>4330</xdr:rowOff>
    </xdr:from>
    <xdr:to>
      <xdr:col>20</xdr:col>
      <xdr:colOff>477461</xdr:colOff>
      <xdr:row>383</xdr:row>
      <xdr:rowOff>26830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13DD538-D6B6-4E3C-9A99-BD04B22707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228600</xdr:colOff>
      <xdr:row>375</xdr:row>
      <xdr:rowOff>42862</xdr:rowOff>
    </xdr:from>
    <xdr:to>
      <xdr:col>17</xdr:col>
      <xdr:colOff>200025</xdr:colOff>
      <xdr:row>389</xdr:row>
      <xdr:rowOff>52387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D659A48-0000-956E-D8EE-DE9E2188D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0</xdr:colOff>
      <xdr:row>396</xdr:row>
      <xdr:rowOff>0</xdr:rowOff>
    </xdr:from>
    <xdr:to>
      <xdr:col>16</xdr:col>
      <xdr:colOff>904875</xdr:colOff>
      <xdr:row>410</xdr:row>
      <xdr:rowOff>76200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E97A501-F45B-423E-B9AE-F9D0C2E2B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</xdr:col>
      <xdr:colOff>371475</xdr:colOff>
      <xdr:row>403</xdr:row>
      <xdr:rowOff>76199</xdr:rowOff>
    </xdr:from>
    <xdr:to>
      <xdr:col>10</xdr:col>
      <xdr:colOff>64179</xdr:colOff>
      <xdr:row>408</xdr:row>
      <xdr:rowOff>200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DAECA51-96F1-598E-3A19-4591A5047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14575" y="79457549"/>
          <a:ext cx="8103279" cy="87650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5E13227C-EA50-4A53-B7AC-B8B96ED518BF}"/>
            </a:ext>
          </a:extLst>
        </xdr:cNvPr>
        <xdr:cNvSpPr/>
      </xdr:nvSpPr>
      <xdr:spPr>
        <a:xfrm>
          <a:off x="1704975" y="8286750"/>
          <a:ext cx="5133975" cy="239077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90D33568-C00D-4043-A788-9722F38DFCD6}"/>
            </a:ext>
          </a:extLst>
        </xdr:cNvPr>
        <xdr:cNvSpPr/>
      </xdr:nvSpPr>
      <xdr:spPr>
        <a:xfrm>
          <a:off x="28279725" y="48034575"/>
          <a:ext cx="3533775" cy="22574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91187B79-D440-44C5-A47B-14BADC87F176}"/>
            </a:ext>
          </a:extLst>
        </xdr:cNvPr>
        <xdr:cNvSpPr/>
      </xdr:nvSpPr>
      <xdr:spPr>
        <a:xfrm>
          <a:off x="28279725" y="51530250"/>
          <a:ext cx="3533775" cy="22574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 editAs="oneCell">
    <xdr:from>
      <xdr:col>0</xdr:col>
      <xdr:colOff>1306288</xdr:colOff>
      <xdr:row>363</xdr:row>
      <xdr:rowOff>95248</xdr:rowOff>
    </xdr:from>
    <xdr:to>
      <xdr:col>2</xdr:col>
      <xdr:colOff>669474</xdr:colOff>
      <xdr:row>364</xdr:row>
      <xdr:rowOff>189144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27FA22-C6EA-413B-A059-25D0B2E68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6288" y="71789923"/>
          <a:ext cx="1992086" cy="284396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081B035A-42EB-43B2-94D5-CC2331514F71}"/>
            </a:ext>
          </a:extLst>
        </xdr:cNvPr>
        <xdr:cNvSpPr/>
      </xdr:nvSpPr>
      <xdr:spPr>
        <a:xfrm>
          <a:off x="1704975" y="8286750"/>
          <a:ext cx="5133975" cy="239077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62E1BB37-6F3C-455F-819A-FFF6B0D21166}"/>
            </a:ext>
          </a:extLst>
        </xdr:cNvPr>
        <xdr:cNvSpPr/>
      </xdr:nvSpPr>
      <xdr:spPr>
        <a:xfrm>
          <a:off x="28279725" y="48034575"/>
          <a:ext cx="3533775" cy="22574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01FA007A-5246-45B4-8444-D4F4F1A134A9}"/>
            </a:ext>
          </a:extLst>
        </xdr:cNvPr>
        <xdr:cNvSpPr/>
      </xdr:nvSpPr>
      <xdr:spPr>
        <a:xfrm>
          <a:off x="28279725" y="51530250"/>
          <a:ext cx="3533775" cy="22574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 editAs="oneCell">
    <xdr:from>
      <xdr:col>0</xdr:col>
      <xdr:colOff>1306288</xdr:colOff>
      <xdr:row>363</xdr:row>
      <xdr:rowOff>95248</xdr:rowOff>
    </xdr:from>
    <xdr:to>
      <xdr:col>2</xdr:col>
      <xdr:colOff>669474</xdr:colOff>
      <xdr:row>364</xdr:row>
      <xdr:rowOff>189144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546A17-F3BE-4217-8AE7-B1D8B8251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6288" y="71789923"/>
          <a:ext cx="1992086" cy="28439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E5A37359-540B-4139-806D-3C1154E238C1}"/>
            </a:ext>
          </a:extLst>
        </xdr:cNvPr>
        <xdr:cNvSpPr/>
      </xdr:nvSpPr>
      <xdr:spPr>
        <a:xfrm>
          <a:off x="1704975" y="8286750"/>
          <a:ext cx="5133975" cy="239077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B43DE676-A592-4463-8FFB-D11BC4E215FC}"/>
            </a:ext>
          </a:extLst>
        </xdr:cNvPr>
        <xdr:cNvSpPr/>
      </xdr:nvSpPr>
      <xdr:spPr>
        <a:xfrm>
          <a:off x="28279725" y="48034575"/>
          <a:ext cx="3533775" cy="22574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1852CE5B-999A-47C2-A2F1-3647DDDA5F50}"/>
            </a:ext>
          </a:extLst>
        </xdr:cNvPr>
        <xdr:cNvSpPr/>
      </xdr:nvSpPr>
      <xdr:spPr>
        <a:xfrm>
          <a:off x="28279725" y="51530250"/>
          <a:ext cx="3533775" cy="22574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 editAs="oneCell">
    <xdr:from>
      <xdr:col>0</xdr:col>
      <xdr:colOff>1306288</xdr:colOff>
      <xdr:row>363</xdr:row>
      <xdr:rowOff>95248</xdr:rowOff>
    </xdr:from>
    <xdr:to>
      <xdr:col>2</xdr:col>
      <xdr:colOff>669474</xdr:colOff>
      <xdr:row>364</xdr:row>
      <xdr:rowOff>189144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D1EC4D-D3B8-4EFE-B0EA-1B93E2773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6288" y="71789923"/>
          <a:ext cx="1992086" cy="28439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056F51DF-C78B-4877-AD0B-A7C4C64899A8}"/>
            </a:ext>
          </a:extLst>
        </xdr:cNvPr>
        <xdr:cNvSpPr/>
      </xdr:nvSpPr>
      <xdr:spPr>
        <a:xfrm>
          <a:off x="1704975" y="8286750"/>
          <a:ext cx="5133975" cy="239077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1CDE9A94-369D-4F24-914E-8912442E8BE3}"/>
            </a:ext>
          </a:extLst>
        </xdr:cNvPr>
        <xdr:cNvSpPr/>
      </xdr:nvSpPr>
      <xdr:spPr>
        <a:xfrm>
          <a:off x="28279725" y="48034575"/>
          <a:ext cx="3533775" cy="22574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C684F569-9F18-49C2-8C6F-A4EF1F5001E1}"/>
            </a:ext>
          </a:extLst>
        </xdr:cNvPr>
        <xdr:cNvSpPr/>
      </xdr:nvSpPr>
      <xdr:spPr>
        <a:xfrm>
          <a:off x="28279725" y="51530250"/>
          <a:ext cx="3533775" cy="22574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 editAs="oneCell">
    <xdr:from>
      <xdr:col>0</xdr:col>
      <xdr:colOff>1306288</xdr:colOff>
      <xdr:row>363</xdr:row>
      <xdr:rowOff>95248</xdr:rowOff>
    </xdr:from>
    <xdr:to>
      <xdr:col>2</xdr:col>
      <xdr:colOff>669474</xdr:colOff>
      <xdr:row>364</xdr:row>
      <xdr:rowOff>189144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93EB9D-3E03-42CE-80E7-94F25D973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6288" y="71789923"/>
          <a:ext cx="1992086" cy="28439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3DCC6428-D6AB-4321-87F3-BBD935A00668}"/>
            </a:ext>
          </a:extLst>
        </xdr:cNvPr>
        <xdr:cNvSpPr/>
      </xdr:nvSpPr>
      <xdr:spPr>
        <a:xfrm>
          <a:off x="1754505" y="7962900"/>
          <a:ext cx="5271135" cy="227266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C9C4C026-1E2A-44EA-AF1C-DD4FBA20BE3D}"/>
            </a:ext>
          </a:extLst>
        </xdr:cNvPr>
        <xdr:cNvSpPr/>
      </xdr:nvSpPr>
      <xdr:spPr>
        <a:xfrm>
          <a:off x="29129355" y="46026705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084956F3-F4BA-41CD-9AF9-917FD7453675}"/>
            </a:ext>
          </a:extLst>
        </xdr:cNvPr>
        <xdr:cNvSpPr/>
      </xdr:nvSpPr>
      <xdr:spPr>
        <a:xfrm>
          <a:off x="29129355" y="49369980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4</xdr:col>
      <xdr:colOff>252411</xdr:colOff>
      <xdr:row>156</xdr:row>
      <xdr:rowOff>166687</xdr:rowOff>
    </xdr:from>
    <xdr:to>
      <xdr:col>9</xdr:col>
      <xdr:colOff>752475</xdr:colOff>
      <xdr:row>170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3EBE23-7EF7-4AB0-8E97-BBFBCF645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319087</xdr:colOff>
      <xdr:row>275</xdr:row>
      <xdr:rowOff>138112</xdr:rowOff>
    </xdr:from>
    <xdr:to>
      <xdr:col>13</xdr:col>
      <xdr:colOff>306937</xdr:colOff>
      <xdr:row>292</xdr:row>
      <xdr:rowOff>72937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FBC52AF-31EA-46E0-9A49-682F9ADADC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247650</xdr:colOff>
      <xdr:row>22</xdr:row>
      <xdr:rowOff>38100</xdr:rowOff>
    </xdr:from>
    <xdr:to>
      <xdr:col>14</xdr:col>
      <xdr:colOff>245025</xdr:colOff>
      <xdr:row>38</xdr:row>
      <xdr:rowOff>230100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6CFCC6-CDA7-4391-8795-B083E1CFA1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561975</xdr:colOff>
      <xdr:row>305</xdr:row>
      <xdr:rowOff>171450</xdr:rowOff>
    </xdr:from>
    <xdr:to>
      <xdr:col>15</xdr:col>
      <xdr:colOff>559350</xdr:colOff>
      <xdr:row>322</xdr:row>
      <xdr:rowOff>106275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5096F2E-2529-488C-9237-EE1C3B6559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576262</xdr:colOff>
      <xdr:row>44</xdr:row>
      <xdr:rowOff>61912</xdr:rowOff>
    </xdr:from>
    <xdr:to>
      <xdr:col>8</xdr:col>
      <xdr:colOff>726037</xdr:colOff>
      <xdr:row>60</xdr:row>
      <xdr:rowOff>177712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A2A81E2-0B89-4986-B0C4-8401C77FF4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ABB79329-F4C0-4C25-80EF-649CE6882992}"/>
            </a:ext>
          </a:extLst>
        </xdr:cNvPr>
        <xdr:cNvSpPr/>
      </xdr:nvSpPr>
      <xdr:spPr>
        <a:xfrm>
          <a:off x="1754505" y="7962900"/>
          <a:ext cx="5271135" cy="227266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829F32BC-9EE8-4D04-B713-E56FDB9A1F60}"/>
            </a:ext>
          </a:extLst>
        </xdr:cNvPr>
        <xdr:cNvSpPr/>
      </xdr:nvSpPr>
      <xdr:spPr>
        <a:xfrm>
          <a:off x="29129355" y="46026705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82C6246B-D317-4E82-9E2B-0539587080BF}"/>
            </a:ext>
          </a:extLst>
        </xdr:cNvPr>
        <xdr:cNvSpPr/>
      </xdr:nvSpPr>
      <xdr:spPr>
        <a:xfrm>
          <a:off x="29129355" y="49369980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4</xdr:col>
      <xdr:colOff>252411</xdr:colOff>
      <xdr:row>156</xdr:row>
      <xdr:rowOff>166687</xdr:rowOff>
    </xdr:from>
    <xdr:to>
      <xdr:col>9</xdr:col>
      <xdr:colOff>752475</xdr:colOff>
      <xdr:row>170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F6045F-84FD-427C-96C9-73B3BC42A2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319087</xdr:colOff>
      <xdr:row>275</xdr:row>
      <xdr:rowOff>138112</xdr:rowOff>
    </xdr:from>
    <xdr:to>
      <xdr:col>13</xdr:col>
      <xdr:colOff>306937</xdr:colOff>
      <xdr:row>292</xdr:row>
      <xdr:rowOff>72937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AACA0E-7AD4-4EDC-950B-97E7791155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247650</xdr:colOff>
      <xdr:row>22</xdr:row>
      <xdr:rowOff>38100</xdr:rowOff>
    </xdr:from>
    <xdr:to>
      <xdr:col>14</xdr:col>
      <xdr:colOff>245025</xdr:colOff>
      <xdr:row>38</xdr:row>
      <xdr:rowOff>230100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8A09C32-7119-4C2E-86CE-2D3CFB08D2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561975</xdr:colOff>
      <xdr:row>305</xdr:row>
      <xdr:rowOff>171450</xdr:rowOff>
    </xdr:from>
    <xdr:to>
      <xdr:col>15</xdr:col>
      <xdr:colOff>559350</xdr:colOff>
      <xdr:row>322</xdr:row>
      <xdr:rowOff>106275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6C8D044-D148-4489-9759-0F3BFA82BE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576262</xdr:colOff>
      <xdr:row>44</xdr:row>
      <xdr:rowOff>61912</xdr:rowOff>
    </xdr:from>
    <xdr:to>
      <xdr:col>8</xdr:col>
      <xdr:colOff>726037</xdr:colOff>
      <xdr:row>60</xdr:row>
      <xdr:rowOff>177712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57C9629-4084-4B99-969F-20618B895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122AFDC3-8B47-432C-82B8-29CCCEF0EA19}"/>
            </a:ext>
          </a:extLst>
        </xdr:cNvPr>
        <xdr:cNvSpPr/>
      </xdr:nvSpPr>
      <xdr:spPr>
        <a:xfrm>
          <a:off x="1754505" y="7962900"/>
          <a:ext cx="5271135" cy="227266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FF861EE9-FF44-43CB-AC21-C5427C708DFD}"/>
            </a:ext>
          </a:extLst>
        </xdr:cNvPr>
        <xdr:cNvSpPr/>
      </xdr:nvSpPr>
      <xdr:spPr>
        <a:xfrm>
          <a:off x="29129355" y="46026705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2909B33B-B4D9-451F-AB1F-C4C16B170ECE}"/>
            </a:ext>
          </a:extLst>
        </xdr:cNvPr>
        <xdr:cNvSpPr/>
      </xdr:nvSpPr>
      <xdr:spPr>
        <a:xfrm>
          <a:off x="29129355" y="49369980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4</xdr:col>
      <xdr:colOff>252411</xdr:colOff>
      <xdr:row>156</xdr:row>
      <xdr:rowOff>166687</xdr:rowOff>
    </xdr:from>
    <xdr:to>
      <xdr:col>9</xdr:col>
      <xdr:colOff>752475</xdr:colOff>
      <xdr:row>170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75D5CAF-E234-4818-AA31-85EC6963B6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319087</xdr:colOff>
      <xdr:row>275</xdr:row>
      <xdr:rowOff>138112</xdr:rowOff>
    </xdr:from>
    <xdr:to>
      <xdr:col>13</xdr:col>
      <xdr:colOff>306937</xdr:colOff>
      <xdr:row>292</xdr:row>
      <xdr:rowOff>72937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12F938-95FE-4473-86AA-0CEEAECA43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247650</xdr:colOff>
      <xdr:row>22</xdr:row>
      <xdr:rowOff>38100</xdr:rowOff>
    </xdr:from>
    <xdr:to>
      <xdr:col>14</xdr:col>
      <xdr:colOff>245025</xdr:colOff>
      <xdr:row>38</xdr:row>
      <xdr:rowOff>230100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22F2C7E-A40F-4DF4-9B97-55A266100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561975</xdr:colOff>
      <xdr:row>305</xdr:row>
      <xdr:rowOff>171450</xdr:rowOff>
    </xdr:from>
    <xdr:to>
      <xdr:col>15</xdr:col>
      <xdr:colOff>559350</xdr:colOff>
      <xdr:row>322</xdr:row>
      <xdr:rowOff>106275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83A2E37-F6F5-4CF7-90AB-AD1AFB5629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576262</xdr:colOff>
      <xdr:row>44</xdr:row>
      <xdr:rowOff>61912</xdr:rowOff>
    </xdr:from>
    <xdr:to>
      <xdr:col>8</xdr:col>
      <xdr:colOff>726037</xdr:colOff>
      <xdr:row>60</xdr:row>
      <xdr:rowOff>177712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2D50D52-CE5A-4184-A494-D2734259B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E96C4066-D6ED-423E-9D32-D45BC2F9F2CC}"/>
            </a:ext>
          </a:extLst>
        </xdr:cNvPr>
        <xdr:cNvSpPr/>
      </xdr:nvSpPr>
      <xdr:spPr>
        <a:xfrm>
          <a:off x="1754505" y="7962900"/>
          <a:ext cx="5271135" cy="227266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680641B8-C119-43FA-881F-DFB31A416A67}"/>
            </a:ext>
          </a:extLst>
        </xdr:cNvPr>
        <xdr:cNvSpPr/>
      </xdr:nvSpPr>
      <xdr:spPr>
        <a:xfrm>
          <a:off x="29129355" y="46026705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654B856C-8F5C-4E42-BEEB-EB9B99C84B4C}"/>
            </a:ext>
          </a:extLst>
        </xdr:cNvPr>
        <xdr:cNvSpPr/>
      </xdr:nvSpPr>
      <xdr:spPr>
        <a:xfrm>
          <a:off x="29129355" y="49369980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4</xdr:col>
      <xdr:colOff>252411</xdr:colOff>
      <xdr:row>156</xdr:row>
      <xdr:rowOff>166687</xdr:rowOff>
    </xdr:from>
    <xdr:to>
      <xdr:col>9</xdr:col>
      <xdr:colOff>752475</xdr:colOff>
      <xdr:row>170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4A3EF55-9789-4B4F-A616-48B88B1BC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319087</xdr:colOff>
      <xdr:row>275</xdr:row>
      <xdr:rowOff>138112</xdr:rowOff>
    </xdr:from>
    <xdr:to>
      <xdr:col>13</xdr:col>
      <xdr:colOff>306937</xdr:colOff>
      <xdr:row>292</xdr:row>
      <xdr:rowOff>72937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F8AAEA5-EB73-4DAA-919D-0AE7346EA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247650</xdr:colOff>
      <xdr:row>22</xdr:row>
      <xdr:rowOff>38100</xdr:rowOff>
    </xdr:from>
    <xdr:to>
      <xdr:col>14</xdr:col>
      <xdr:colOff>245025</xdr:colOff>
      <xdr:row>38</xdr:row>
      <xdr:rowOff>230100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2C8BD0F-FAF3-4CC5-ABBF-77E4F49A76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561975</xdr:colOff>
      <xdr:row>305</xdr:row>
      <xdr:rowOff>171450</xdr:rowOff>
    </xdr:from>
    <xdr:to>
      <xdr:col>15</xdr:col>
      <xdr:colOff>559350</xdr:colOff>
      <xdr:row>322</xdr:row>
      <xdr:rowOff>106275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882DBAB-668D-48AA-AD06-F34632DD8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576262</xdr:colOff>
      <xdr:row>44</xdr:row>
      <xdr:rowOff>61912</xdr:rowOff>
    </xdr:from>
    <xdr:to>
      <xdr:col>8</xdr:col>
      <xdr:colOff>726037</xdr:colOff>
      <xdr:row>60</xdr:row>
      <xdr:rowOff>177712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444E70C-A87D-40D8-909F-F13C50F4BB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87C8628D-D255-47EA-8DDD-8622EBEA4680}"/>
            </a:ext>
          </a:extLst>
        </xdr:cNvPr>
        <xdr:cNvSpPr/>
      </xdr:nvSpPr>
      <xdr:spPr>
        <a:xfrm>
          <a:off x="1754505" y="7962900"/>
          <a:ext cx="5271135" cy="227266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C92C4C0C-ED87-4FAC-8E39-6F86BBF602B9}"/>
            </a:ext>
          </a:extLst>
        </xdr:cNvPr>
        <xdr:cNvSpPr/>
      </xdr:nvSpPr>
      <xdr:spPr>
        <a:xfrm>
          <a:off x="29129355" y="46026705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EC1DA41C-65DE-4182-8D6A-8E53A861B957}"/>
            </a:ext>
          </a:extLst>
        </xdr:cNvPr>
        <xdr:cNvSpPr/>
      </xdr:nvSpPr>
      <xdr:spPr>
        <a:xfrm>
          <a:off x="29129355" y="49369980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4</xdr:col>
      <xdr:colOff>252411</xdr:colOff>
      <xdr:row>156</xdr:row>
      <xdr:rowOff>166687</xdr:rowOff>
    </xdr:from>
    <xdr:to>
      <xdr:col>9</xdr:col>
      <xdr:colOff>752475</xdr:colOff>
      <xdr:row>170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16590B-31FB-41B0-9F25-5DB1CF062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319087</xdr:colOff>
      <xdr:row>275</xdr:row>
      <xdr:rowOff>138112</xdr:rowOff>
    </xdr:from>
    <xdr:to>
      <xdr:col>13</xdr:col>
      <xdr:colOff>306937</xdr:colOff>
      <xdr:row>292</xdr:row>
      <xdr:rowOff>72937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4260840-5F9D-42AE-A299-4A59467E92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247650</xdr:colOff>
      <xdr:row>22</xdr:row>
      <xdr:rowOff>38100</xdr:rowOff>
    </xdr:from>
    <xdr:to>
      <xdr:col>14</xdr:col>
      <xdr:colOff>245025</xdr:colOff>
      <xdr:row>38</xdr:row>
      <xdr:rowOff>230100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B8C8F5C-782E-4FB2-AF3C-6254F54B8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561975</xdr:colOff>
      <xdr:row>305</xdr:row>
      <xdr:rowOff>171450</xdr:rowOff>
    </xdr:from>
    <xdr:to>
      <xdr:col>15</xdr:col>
      <xdr:colOff>559350</xdr:colOff>
      <xdr:row>322</xdr:row>
      <xdr:rowOff>106275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66C6DC1-F821-4EFA-AF22-C59743BBA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576262</xdr:colOff>
      <xdr:row>44</xdr:row>
      <xdr:rowOff>61912</xdr:rowOff>
    </xdr:from>
    <xdr:to>
      <xdr:col>8</xdr:col>
      <xdr:colOff>726037</xdr:colOff>
      <xdr:row>60</xdr:row>
      <xdr:rowOff>177712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D3F54A8-D3B1-4D58-8625-697D4059E0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</xdr:colOff>
      <xdr:row>14</xdr:row>
      <xdr:rowOff>17145</xdr:rowOff>
    </xdr:from>
    <xdr:to>
      <xdr:col>6</xdr:col>
      <xdr:colOff>487320</xdr:colOff>
      <xdr:row>27</xdr:row>
      <xdr:rowOff>167325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E7F5A6-F0A9-BEE8-00B9-D183B0BEA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11</xdr:col>
      <xdr:colOff>254964</xdr:colOff>
      <xdr:row>17</xdr:row>
      <xdr:rowOff>22500</xdr:rowOff>
    </xdr:to>
    <xdr:graphicFrame macro="">
      <xdr:nvGraphicFramePr>
        <xdr:cNvPr id="2" name="Diagramm 8">
          <a:extLst>
            <a:ext uri="{FF2B5EF4-FFF2-40B4-BE49-F238E27FC236}">
              <a16:creationId xmlns:a16="http://schemas.microsoft.com/office/drawing/2014/main" id="{4105E929-B157-4C40-817A-83CE878BE0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</xdr:row>
      <xdr:rowOff>0</xdr:rowOff>
    </xdr:from>
    <xdr:to>
      <xdr:col>17</xdr:col>
      <xdr:colOff>441600</xdr:colOff>
      <xdr:row>17</xdr:row>
      <xdr:rowOff>22500</xdr:rowOff>
    </xdr:to>
    <xdr:graphicFrame macro="">
      <xdr:nvGraphicFramePr>
        <xdr:cNvPr id="3" name="Diagramm 8">
          <a:extLst>
            <a:ext uri="{FF2B5EF4-FFF2-40B4-BE49-F238E27FC236}">
              <a16:creationId xmlns:a16="http://schemas.microsoft.com/office/drawing/2014/main" id="{715668D2-C61C-4192-9408-BD1D9ABC19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533400</xdr:colOff>
      <xdr:row>11</xdr:row>
      <xdr:rowOff>71437</xdr:rowOff>
    </xdr:from>
    <xdr:to>
      <xdr:col>30</xdr:col>
      <xdr:colOff>197400</xdr:colOff>
      <xdr:row>26</xdr:row>
      <xdr:rowOff>93937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72D744-5D55-AACF-DC41-5E14AA851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273e25f8cc60f7d/2_MIT%20Energy%20Initative/Fleet%20Model/Evaluation/Energiequelle_Zulassung/24082023_KreuztabelleEnergiequelle_all_Analysis.xlsx" TargetMode="External"/><Relationship Id="rId1" Type="http://schemas.openxmlformats.org/officeDocument/2006/relationships/externalLinkPath" Target="/7273e25f8cc60f7d/2_MIT%20Energy%20Initative/Fleet%20Model/Evaluation/Energiequelle_Zulassung/24082023_KreuztabelleEnergiequelle_all_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nalysis_Survival Rate_All !!"/>
      <sheetName val="Analysis_Data_Combination"/>
      <sheetName val="Analysis_SR_All Testing"/>
      <sheetName val="Analysis_Survival Rate_All Cars"/>
      <sheetName val="Analysis_Survival Rate_Benzin"/>
      <sheetName val="Analysis_Survival Rate_Diesel"/>
      <sheetName val="Analysis_Survival Rate_BEV"/>
      <sheetName val="Analysis_2023"/>
      <sheetName val="Analysis_Age_All"/>
      <sheetName val="Age_Benzin_101"/>
      <sheetName val="Age_Diesel_102"/>
      <sheetName val="Age_BEV_104"/>
      <sheetName val="Age_HEV_Petrol_301"/>
      <sheetName val="Age_PHEV_Petrol_401"/>
      <sheetName val="Age_Hybrid_Diesel_302"/>
      <sheetName val="Age_PHEV_Diesel_402"/>
      <sheetName val="Age_FCEV_Wasserstoff_501"/>
      <sheetName val="Age_ICE_CNG"/>
      <sheetName val="Age_ICE_LPG"/>
      <sheetName val="Age_ICE_Other"/>
      <sheetName val="Data_Crosstabels"/>
      <sheetName val="2023"/>
      <sheetName val="2022"/>
      <sheetName val="2021"/>
      <sheetName val="2020"/>
      <sheetName val="2019"/>
      <sheetName val="2018"/>
      <sheetName val="2017"/>
      <sheetName val="2016"/>
      <sheetName val="2015"/>
      <sheetName val="Tabelle13"/>
      <sheetName val="Vorlage"/>
      <sheetName val="Vorlage_Pre-Processing_SR 2"/>
      <sheetName val="DATA_Fahrzeugart_9"/>
    </sheetNames>
    <sheetDataSet>
      <sheetData sheetId="0">
        <row r="163">
          <cell r="C163">
            <v>0</v>
          </cell>
          <cell r="D163">
            <v>1</v>
          </cell>
          <cell r="E163">
            <v>2</v>
          </cell>
          <cell r="F163">
            <v>3</v>
          </cell>
          <cell r="G163">
            <v>4</v>
          </cell>
          <cell r="H163">
            <v>5</v>
          </cell>
          <cell r="I163">
            <v>6</v>
          </cell>
          <cell r="J163">
            <v>7</v>
          </cell>
          <cell r="K163">
            <v>8</v>
          </cell>
          <cell r="L163">
            <v>9</v>
          </cell>
          <cell r="M163">
            <v>10</v>
          </cell>
          <cell r="N163">
            <v>11</v>
          </cell>
          <cell r="O163">
            <v>12</v>
          </cell>
          <cell r="P163">
            <v>13</v>
          </cell>
          <cell r="Q163">
            <v>14</v>
          </cell>
          <cell r="R163">
            <v>15</v>
          </cell>
          <cell r="S163">
            <v>16</v>
          </cell>
          <cell r="T163">
            <v>17</v>
          </cell>
          <cell r="U163">
            <v>18</v>
          </cell>
          <cell r="V163">
            <v>19</v>
          </cell>
          <cell r="W163">
            <v>20</v>
          </cell>
          <cell r="X163">
            <v>21</v>
          </cell>
          <cell r="Y163">
            <v>22</v>
          </cell>
          <cell r="Z163">
            <v>23</v>
          </cell>
          <cell r="AA163">
            <v>24</v>
          </cell>
          <cell r="AB163">
            <v>25</v>
          </cell>
          <cell r="AC163">
            <v>26</v>
          </cell>
          <cell r="AD163">
            <v>27</v>
          </cell>
          <cell r="AE163">
            <v>28</v>
          </cell>
          <cell r="AF163">
            <v>29</v>
          </cell>
          <cell r="AG163">
            <v>30</v>
          </cell>
          <cell r="AH163">
            <v>31</v>
          </cell>
          <cell r="AI163">
            <v>32</v>
          </cell>
          <cell r="AJ163">
            <v>33</v>
          </cell>
          <cell r="AK163">
            <v>34</v>
          </cell>
          <cell r="AL163">
            <v>35</v>
          </cell>
          <cell r="AM163">
            <v>36</v>
          </cell>
          <cell r="AN163">
            <v>37</v>
          </cell>
          <cell r="AO163">
            <v>38</v>
          </cell>
          <cell r="AP163">
            <v>39</v>
          </cell>
          <cell r="AQ163">
            <v>40</v>
          </cell>
          <cell r="AR163">
            <v>41</v>
          </cell>
          <cell r="AS163">
            <v>42</v>
          </cell>
          <cell r="AT163">
            <v>43</v>
          </cell>
          <cell r="AU163">
            <v>44</v>
          </cell>
          <cell r="AV163">
            <v>45</v>
          </cell>
          <cell r="AW163">
            <v>46</v>
          </cell>
          <cell r="AX163">
            <v>47</v>
          </cell>
          <cell r="AY163">
            <v>48</v>
          </cell>
          <cell r="AZ163">
            <v>49</v>
          </cell>
          <cell r="BA163">
            <v>50</v>
          </cell>
          <cell r="BB163">
            <v>51</v>
          </cell>
        </row>
        <row r="216">
          <cell r="B216" t="str">
            <v>Max</v>
          </cell>
          <cell r="D216">
            <v>1</v>
          </cell>
          <cell r="E216">
            <v>1</v>
          </cell>
          <cell r="F216">
            <v>0.98017585786561201</v>
          </cell>
          <cell r="G216">
            <v>0.96234975413338386</v>
          </cell>
          <cell r="H216">
            <v>0.94422289796527359</v>
          </cell>
          <cell r="I216">
            <v>0.92801824060856963</v>
          </cell>
          <cell r="J216">
            <v>0.90425907409593076</v>
          </cell>
          <cell r="K216">
            <v>0.87475615350526548</v>
          </cell>
          <cell r="L216">
            <v>0.83860618902445816</v>
          </cell>
          <cell r="M216">
            <v>0.79707370738387795</v>
          </cell>
          <cell r="N216">
            <v>0.75590130786343701</v>
          </cell>
          <cell r="O216">
            <v>0.71933741674145368</v>
          </cell>
          <cell r="P216">
            <v>0.68585807243243002</v>
          </cell>
          <cell r="Q216">
            <v>0.59573449410623414</v>
          </cell>
          <cell r="R216">
            <v>0.5361940753227753</v>
          </cell>
          <cell r="S216">
            <v>0.50244159626017515</v>
          </cell>
          <cell r="T216">
            <v>0.39144620692241344</v>
          </cell>
          <cell r="U216">
            <v>0.33636503979420429</v>
          </cell>
          <cell r="V216">
            <v>0.2960579258688123</v>
          </cell>
          <cell r="W216">
            <v>0.2394916986329774</v>
          </cell>
          <cell r="X216">
            <v>0.20838401042669472</v>
          </cell>
          <cell r="Y216">
            <v>0.17531272678801524</v>
          </cell>
          <cell r="Z216">
            <v>0.1557377923251233</v>
          </cell>
          <cell r="AA216">
            <v>0.12496436257379218</v>
          </cell>
          <cell r="AB216">
            <v>9.5489820445737339E-2</v>
          </cell>
          <cell r="AC216">
            <v>7.3259987623298731E-2</v>
          </cell>
          <cell r="AD216">
            <v>5.8202811239288645E-2</v>
          </cell>
          <cell r="AE216">
            <v>4.7116261541135386E-2</v>
          </cell>
          <cell r="AF216">
            <v>3.7798017729737197E-2</v>
          </cell>
          <cell r="AG216">
            <v>3.4192245190070761E-2</v>
          </cell>
          <cell r="AH216">
            <v>3.2312320486754413E-2</v>
          </cell>
          <cell r="AI216">
            <v>3.1662323173958666E-2</v>
          </cell>
          <cell r="AJ216">
            <v>1.30338904363974E-2</v>
          </cell>
          <cell r="AK216">
            <v>1.3136849672028035E-2</v>
          </cell>
          <cell r="AL216">
            <v>1.3277997424147123E-2</v>
          </cell>
          <cell r="AM216">
            <v>1.3490655045376942E-2</v>
          </cell>
          <cell r="AN216">
            <v>1.367560727229161E-2</v>
          </cell>
          <cell r="AO216">
            <v>1.3675232875071136E-2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</row>
        <row r="217">
          <cell r="B217" t="str">
            <v>Min</v>
          </cell>
          <cell r="D217">
            <v>0.97274963462650865</v>
          </cell>
          <cell r="E217">
            <v>0.90871294108823641</v>
          </cell>
          <cell r="F217">
            <v>0.84262376720290999</v>
          </cell>
          <cell r="G217">
            <v>0.82182651347133551</v>
          </cell>
          <cell r="H217">
            <v>0.8149394985483519</v>
          </cell>
          <cell r="I217">
            <v>0.76268607541857614</v>
          </cell>
          <cell r="J217">
            <v>0.76322559001307844</v>
          </cell>
          <cell r="K217">
            <v>0.72887974411008305</v>
          </cell>
          <cell r="L217">
            <v>0.68915477343179399</v>
          </cell>
          <cell r="M217">
            <v>0.65458221617416501</v>
          </cell>
          <cell r="N217">
            <v>0.59227955491658435</v>
          </cell>
          <cell r="O217">
            <v>0.48808668044448439</v>
          </cell>
          <cell r="P217">
            <v>0.37884955222092431</v>
          </cell>
          <cell r="Q217">
            <v>0.2639740018570102</v>
          </cell>
          <cell r="R217">
            <v>0.18269947883906909</v>
          </cell>
          <cell r="S217">
            <v>0.16951133674783597</v>
          </cell>
          <cell r="T217">
            <v>0.12188052235900201</v>
          </cell>
          <cell r="U217">
            <v>8.6725746548057633E-2</v>
          </cell>
          <cell r="V217">
            <v>6.3668868122323058E-2</v>
          </cell>
          <cell r="W217">
            <v>5.00014975888819E-2</v>
          </cell>
          <cell r="X217">
            <v>4.1954952526432443E-2</v>
          </cell>
          <cell r="Y217">
            <v>3.4741815676760414E-2</v>
          </cell>
          <cell r="Z217">
            <v>2.0892113696947913E-2</v>
          </cell>
          <cell r="AA217">
            <v>1.8289678617425944E-2</v>
          </cell>
          <cell r="AB217">
            <v>1.5747895887620929E-2</v>
          </cell>
          <cell r="AC217">
            <v>1.435888219965855E-2</v>
          </cell>
          <cell r="AD217">
            <v>1.3369350345943031E-2</v>
          </cell>
          <cell r="AE217">
            <v>1.2574130649654057E-2</v>
          </cell>
          <cell r="AF217">
            <v>1.1801000389373109E-2</v>
          </cell>
          <cell r="AG217">
            <v>1.22405427262108E-2</v>
          </cell>
          <cell r="AH217">
            <v>1.2636654985473388E-2</v>
          </cell>
          <cell r="AI217">
            <v>1.2846317428939408E-2</v>
          </cell>
          <cell r="AJ217">
            <v>1.30338904363974E-2</v>
          </cell>
          <cell r="AK217">
            <v>1.3136849672028035E-2</v>
          </cell>
          <cell r="AL217">
            <v>1.3277997424147123E-2</v>
          </cell>
          <cell r="AM217">
            <v>1.3490655045376942E-2</v>
          </cell>
          <cell r="AN217">
            <v>1.367560727229161E-2</v>
          </cell>
          <cell r="AO217">
            <v>1.3675232875071136E-2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</row>
        <row r="218">
          <cell r="B218" t="str">
            <v>Average</v>
          </cell>
          <cell r="D218">
            <v>0.99335964041913627</v>
          </cell>
          <cell r="E218">
            <v>0.988394166270402</v>
          </cell>
          <cell r="F218">
            <v>0.94639332698075662</v>
          </cell>
          <cell r="G218">
            <v>0.92466352018184117</v>
          </cell>
          <cell r="H218">
            <v>0.90561332911335868</v>
          </cell>
          <cell r="I218">
            <v>0.87901810995355645</v>
          </cell>
          <cell r="J218">
            <v>0.85335171743665428</v>
          </cell>
          <cell r="K218">
            <v>0.82295512901810486</v>
          </cell>
          <cell r="L218">
            <v>0.78551304274356726</v>
          </cell>
          <cell r="M218">
            <v>0.74265381985510559</v>
          </cell>
          <cell r="N218">
            <v>0.69056589032927962</v>
          </cell>
          <cell r="O218">
            <v>0.63347141876933877</v>
          </cell>
          <cell r="P218">
            <v>0.56973438972443835</v>
          </cell>
          <cell r="Q218">
            <v>0.50033460840105315</v>
          </cell>
          <cell r="R218">
            <v>0.4336023459678609</v>
          </cell>
          <cell r="S218">
            <v>0.36872036045765172</v>
          </cell>
          <cell r="T218">
            <v>0.30823992189979021</v>
          </cell>
          <cell r="U218">
            <v>0.25558036387098276</v>
          </cell>
          <cell r="V218">
            <v>0.21401189700660467</v>
          </cell>
          <cell r="W218">
            <v>0.17195386451847799</v>
          </cell>
          <cell r="X218">
            <v>0.14152436184803005</v>
          </cell>
          <cell r="Y218">
            <v>0.11686707102868339</v>
          </cell>
          <cell r="Z218">
            <v>9.6410706299517868E-2</v>
          </cell>
          <cell r="AA218">
            <v>7.5963709025982692E-2</v>
          </cell>
          <cell r="AB218">
            <v>6.1565890091030383E-2</v>
          </cell>
          <cell r="AC218">
            <v>4.9929465013942083E-2</v>
          </cell>
          <cell r="AD218">
            <v>4.2033231028684295E-2</v>
          </cell>
          <cell r="AE218">
            <v>3.5757909004166789E-2</v>
          </cell>
          <cell r="AF218">
            <v>3.1282137125123191E-2</v>
          </cell>
          <cell r="AG218">
            <v>2.8214320508444454E-2</v>
          </cell>
          <cell r="AH218">
            <v>2.5746612933053539E-2</v>
          </cell>
          <cell r="AI218">
            <v>2.2254320301449037E-2</v>
          </cell>
          <cell r="AJ218">
            <v>1.30338904363974E-2</v>
          </cell>
          <cell r="AK218">
            <v>1.3136849672028035E-2</v>
          </cell>
          <cell r="AL218">
            <v>1.3277997424147123E-2</v>
          </cell>
          <cell r="AM218">
            <v>1.3490655045376942E-2</v>
          </cell>
          <cell r="AN218">
            <v>1.367560727229161E-2</v>
          </cell>
          <cell r="AO218">
            <v>1.3675232875071136E-2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</row>
        <row r="219">
          <cell r="B219" t="str">
            <v>Avage (rounded)</v>
          </cell>
          <cell r="D219">
            <v>1</v>
          </cell>
          <cell r="E219">
            <v>0.99</v>
          </cell>
          <cell r="F219">
            <v>0.95</v>
          </cell>
          <cell r="G219">
            <v>0.92</v>
          </cell>
          <cell r="H219">
            <v>0.91</v>
          </cell>
          <cell r="I219">
            <v>0.88</v>
          </cell>
          <cell r="J219">
            <v>0.85</v>
          </cell>
          <cell r="K219">
            <v>0.82</v>
          </cell>
          <cell r="L219">
            <v>0.79</v>
          </cell>
          <cell r="M219">
            <v>0.74</v>
          </cell>
          <cell r="N219">
            <v>0.69</v>
          </cell>
          <cell r="O219">
            <v>0.63</v>
          </cell>
          <cell r="P219">
            <v>0.56999999999999995</v>
          </cell>
          <cell r="Q219">
            <v>0.5</v>
          </cell>
          <cell r="R219">
            <v>0.43</v>
          </cell>
          <cell r="S219">
            <v>0.37</v>
          </cell>
          <cell r="T219">
            <v>0.31</v>
          </cell>
          <cell r="U219">
            <v>0.26</v>
          </cell>
          <cell r="V219">
            <v>0.21</v>
          </cell>
          <cell r="W219">
            <v>0.17</v>
          </cell>
          <cell r="X219">
            <v>0.14000000000000001</v>
          </cell>
          <cell r="Y219">
            <v>0.12</v>
          </cell>
          <cell r="Z219">
            <v>0.1</v>
          </cell>
          <cell r="AA219">
            <v>0.08</v>
          </cell>
          <cell r="AB219">
            <v>0.06</v>
          </cell>
          <cell r="AC219">
            <v>0.05</v>
          </cell>
          <cell r="AD219">
            <v>0.04</v>
          </cell>
          <cell r="AE219">
            <v>0.04</v>
          </cell>
          <cell r="AF219">
            <v>0.03</v>
          </cell>
          <cell r="AG219">
            <v>0.03</v>
          </cell>
          <cell r="AH219">
            <v>0.03</v>
          </cell>
          <cell r="AI219">
            <v>0.02</v>
          </cell>
          <cell r="AJ219">
            <v>0.01</v>
          </cell>
          <cell r="AK219">
            <v>0.01</v>
          </cell>
          <cell r="AL219">
            <v>0.01</v>
          </cell>
          <cell r="AM219">
            <v>0.01</v>
          </cell>
          <cell r="AN219">
            <v>0.01</v>
          </cell>
          <cell r="AO219">
            <v>0.01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</row>
        <row r="265">
          <cell r="B265" t="str">
            <v>Cleaned</v>
          </cell>
          <cell r="I265">
            <v>1</v>
          </cell>
          <cell r="J265">
            <v>1</v>
          </cell>
          <cell r="K265">
            <v>0.98</v>
          </cell>
          <cell r="L265">
            <v>0.95</v>
          </cell>
          <cell r="M265">
            <v>0.92500000000000004</v>
          </cell>
          <cell r="N265">
            <v>0.90600000000000003</v>
          </cell>
          <cell r="O265">
            <v>0.875</v>
          </cell>
          <cell r="P265">
            <v>0.84599999999999997</v>
          </cell>
          <cell r="Q265">
            <v>0.81399999999999995</v>
          </cell>
          <cell r="R265">
            <v>0.77500000000000002</v>
          </cell>
          <cell r="S265">
            <v>0.73199999999999998</v>
          </cell>
          <cell r="T265">
            <v>0.68100000000000005</v>
          </cell>
          <cell r="U265">
            <v>0.622</v>
          </cell>
          <cell r="V265">
            <v>0.56200000000000006</v>
          </cell>
          <cell r="W265">
            <v>0.499</v>
          </cell>
          <cell r="X265">
            <v>0.435</v>
          </cell>
          <cell r="Y265">
            <v>0.35699999999999998</v>
          </cell>
          <cell r="Z265">
            <v>0.28799999999999998</v>
          </cell>
          <cell r="AA265">
            <v>0.24099999999999999</v>
          </cell>
          <cell r="AB265">
            <v>0.19</v>
          </cell>
          <cell r="AC265">
            <v>0.14699999999999999</v>
          </cell>
          <cell r="AD265">
            <v>0.104</v>
          </cell>
          <cell r="AE265">
            <v>0.06</v>
          </cell>
          <cell r="AF265">
            <v>4.9000000000000002E-2</v>
          </cell>
          <cell r="AG265">
            <v>4.2999999999999997E-2</v>
          </cell>
          <cell r="AH265">
            <v>3.6999999999999998E-2</v>
          </cell>
          <cell r="AI265">
            <v>3.4000000000000002E-2</v>
          </cell>
          <cell r="AJ265">
            <v>3.1E-2</v>
          </cell>
          <cell r="AK265">
            <v>1.6E-2</v>
          </cell>
          <cell r="AL265">
            <v>1.4999999999999999E-2</v>
          </cell>
          <cell r="AM265">
            <v>1.4999999999999999E-2</v>
          </cell>
          <cell r="AN265">
            <v>1.4999999999999999E-2</v>
          </cell>
          <cell r="AO265">
            <v>1.4999999999999999E-2</v>
          </cell>
          <cell r="AP265">
            <v>4.0000000000000001E-3</v>
          </cell>
          <cell r="AQ265">
            <v>4.0000000000000001E-3</v>
          </cell>
          <cell r="AR265">
            <v>4.0000000000000001E-3</v>
          </cell>
          <cell r="AS265">
            <v>4.0000000000000001E-3</v>
          </cell>
          <cell r="AT265">
            <v>4.0000000000000001E-3</v>
          </cell>
          <cell r="AU265">
            <v>0</v>
          </cell>
          <cell r="AV265">
            <v>0</v>
          </cell>
          <cell r="AW265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www.statista.com/statistics/1171183/ghg-emissions-sector-european-union-eu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statista.com/statistics/989361/annual-greenhouse-gas-emissions-by-sector-germany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://www.statista.com/statistics/1236763/road-transportation-greenhouse-gas-emissions-eu-by-mode/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hyperlink" Target="https://ec.europa.eu/eurostat/databrowser/view/env_air_gge__custom_1256039/default/table" TargetMode="External"/><Relationship Id="rId1" Type="http://schemas.openxmlformats.org/officeDocument/2006/relationships/hyperlink" Target="https://ec.europa.eu/eurostat/databrowser/product/page/env_air_gge__custom_1256039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hyperlink" Target="https://ec.europa.eu/eurostat/databrowser/view/env_air_gge__custom_1256039/default/table" TargetMode="External"/><Relationship Id="rId1" Type="http://schemas.openxmlformats.org/officeDocument/2006/relationships/hyperlink" Target="https://ec.europa.eu/eurostat/databrowser/product/page/env_air_gge__custom_1256039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580E8-193F-4CD2-9CB3-28DC215EBF1D}">
  <sheetPr>
    <tabColor theme="0" tint="-0.499984740745262"/>
  </sheetPr>
  <dimension ref="B1:G31"/>
  <sheetViews>
    <sheetView workbookViewId="0">
      <selection activeCell="J28" sqref="J28"/>
    </sheetView>
  </sheetViews>
  <sheetFormatPr defaultRowHeight="15"/>
  <cols>
    <col min="2" max="2" width="25.42578125" customWidth="1"/>
    <col min="3" max="3" width="65.85546875" bestFit="1" customWidth="1"/>
  </cols>
  <sheetData>
    <row r="1" spans="2:7" ht="15" customHeight="1">
      <c r="B1" s="108" t="s">
        <v>254</v>
      </c>
      <c r="C1" s="108"/>
      <c r="D1" s="85"/>
      <c r="E1" s="85"/>
      <c r="F1" s="85"/>
      <c r="G1" s="85"/>
    </row>
    <row r="2" spans="2:7" ht="15" customHeight="1">
      <c r="B2" s="108"/>
      <c r="C2" s="108"/>
      <c r="D2" s="85"/>
      <c r="E2" s="85"/>
      <c r="F2" s="85"/>
      <c r="G2" s="85"/>
    </row>
    <row r="3" spans="2:7" ht="15" customHeight="1">
      <c r="B3" s="86" t="s">
        <v>255</v>
      </c>
      <c r="C3" s="82"/>
      <c r="D3" s="85"/>
      <c r="E3" s="85"/>
      <c r="F3" s="85"/>
      <c r="G3" s="85"/>
    </row>
    <row r="4" spans="2:7" ht="15" customHeight="1">
      <c r="B4" s="86" t="s">
        <v>256</v>
      </c>
      <c r="C4" s="82"/>
      <c r="D4" s="85"/>
      <c r="E4" s="85"/>
      <c r="F4" s="85"/>
      <c r="G4" s="85"/>
    </row>
    <row r="5" spans="2:7" ht="15" customHeight="1">
      <c r="B5" s="86" t="s">
        <v>222</v>
      </c>
      <c r="C5" s="82"/>
      <c r="D5" s="85"/>
      <c r="E5" s="85"/>
      <c r="F5" s="85"/>
      <c r="G5" s="85"/>
    </row>
    <row r="6" spans="2:7" ht="15" customHeight="1">
      <c r="B6" s="82"/>
      <c r="C6" s="82"/>
      <c r="D6" s="85"/>
      <c r="E6" s="85"/>
      <c r="F6" s="85"/>
      <c r="G6" s="85"/>
    </row>
    <row r="8" spans="2:7">
      <c r="B8" s="83" t="s">
        <v>221</v>
      </c>
      <c r="C8" s="83" t="s">
        <v>222</v>
      </c>
    </row>
    <row r="9" spans="2:7">
      <c r="B9" s="80" t="s">
        <v>223</v>
      </c>
      <c r="C9" t="s">
        <v>237</v>
      </c>
    </row>
    <row r="10" spans="2:7">
      <c r="B10" s="80" t="s">
        <v>224</v>
      </c>
      <c r="C10" t="s">
        <v>238</v>
      </c>
    </row>
    <row r="11" spans="2:7">
      <c r="B11" s="80" t="s">
        <v>225</v>
      </c>
      <c r="C11" t="s">
        <v>239</v>
      </c>
    </row>
    <row r="12" spans="2:7">
      <c r="B12" s="80" t="s">
        <v>226</v>
      </c>
      <c r="C12" t="s">
        <v>240</v>
      </c>
    </row>
    <row r="13" spans="2:7">
      <c r="B13" s="80" t="s">
        <v>227</v>
      </c>
      <c r="C13" t="s">
        <v>241</v>
      </c>
    </row>
    <row r="14" spans="2:7">
      <c r="B14" s="80" t="s">
        <v>228</v>
      </c>
      <c r="C14" t="s">
        <v>242</v>
      </c>
    </row>
    <row r="15" spans="2:7">
      <c r="B15" s="80" t="s">
        <v>251</v>
      </c>
      <c r="C15" t="s">
        <v>243</v>
      </c>
    </row>
    <row r="16" spans="2:7">
      <c r="B16" s="80" t="s">
        <v>252</v>
      </c>
      <c r="C16" t="s">
        <v>245</v>
      </c>
    </row>
    <row r="17" spans="2:3">
      <c r="B17" s="80" t="s">
        <v>253</v>
      </c>
      <c r="C17" t="s">
        <v>244</v>
      </c>
    </row>
    <row r="18" spans="2:3">
      <c r="B18" s="80" t="s">
        <v>229</v>
      </c>
      <c r="C18" t="s">
        <v>247</v>
      </c>
    </row>
    <row r="19" spans="2:3">
      <c r="B19" s="80" t="s">
        <v>230</v>
      </c>
      <c r="C19" t="s">
        <v>246</v>
      </c>
    </row>
    <row r="20" spans="2:3">
      <c r="B20" s="80" t="s">
        <v>48</v>
      </c>
      <c r="C20" t="s">
        <v>246</v>
      </c>
    </row>
    <row r="21" spans="2:3">
      <c r="B21" s="80" t="s">
        <v>49</v>
      </c>
      <c r="C21" t="s">
        <v>246</v>
      </c>
    </row>
    <row r="22" spans="2:3">
      <c r="B22" s="80" t="s">
        <v>51</v>
      </c>
      <c r="C22" t="s">
        <v>246</v>
      </c>
    </row>
    <row r="23" spans="2:3">
      <c r="B23" s="80" t="s">
        <v>52</v>
      </c>
      <c r="C23" t="s">
        <v>246</v>
      </c>
    </row>
    <row r="24" spans="2:3">
      <c r="B24" s="80" t="s">
        <v>54</v>
      </c>
      <c r="C24" t="s">
        <v>246</v>
      </c>
    </row>
    <row r="25" spans="2:3">
      <c r="B25" s="81" t="s">
        <v>116</v>
      </c>
      <c r="C25" t="s">
        <v>248</v>
      </c>
    </row>
    <row r="26" spans="2:3">
      <c r="B26" s="80" t="s">
        <v>231</v>
      </c>
      <c r="C26" t="s">
        <v>248</v>
      </c>
    </row>
    <row r="27" spans="2:3">
      <c r="B27" s="80" t="s">
        <v>232</v>
      </c>
      <c r="C27" t="s">
        <v>248</v>
      </c>
    </row>
    <row r="28" spans="2:3">
      <c r="B28" s="80" t="s">
        <v>233</v>
      </c>
      <c r="C28" t="s">
        <v>248</v>
      </c>
    </row>
    <row r="29" spans="2:3">
      <c r="B29" s="80" t="s">
        <v>234</v>
      </c>
      <c r="C29" t="s">
        <v>248</v>
      </c>
    </row>
    <row r="30" spans="2:3">
      <c r="B30" s="80" t="s">
        <v>235</v>
      </c>
      <c r="C30" t="s">
        <v>249</v>
      </c>
    </row>
    <row r="31" spans="2:3">
      <c r="B31" s="84" t="s">
        <v>236</v>
      </c>
      <c r="C31" s="38" t="s">
        <v>250</v>
      </c>
    </row>
  </sheetData>
  <mergeCells count="1">
    <mergeCell ref="B1:C2"/>
  </mergeCells>
  <hyperlinks>
    <hyperlink ref="B9" location="Comparison!A1" display="Comparison" xr:uid="{8A24CF63-4217-464B-BF94-F93D389D5078}"/>
    <hyperlink ref="B10" location="'Other Studies'!A1" display="Other Studies" xr:uid="{788D4CD7-B0CA-4EF2-BC3C-71137AE8074A}"/>
    <hyperlink ref="B11" location="Results!A1" display="Results" xr:uid="{89369433-CECA-43EE-A5BD-A1A28EBC53B3}"/>
    <hyperlink ref="B12" location="Results_short!A1" display="Results_short" xr:uid="{F44247A3-B1CE-47C6-96F1-70B96182687E}"/>
    <hyperlink ref="B13" location="'Total consumption'!A1" display="Total Consumption" xr:uid="{81CEBD02-04BA-4E22-9808-D64BA79F5D04}"/>
    <hyperlink ref="B14" location="'Transport Power'!A1" display="Transport Power" xr:uid="{F0764E27-5535-48AE-882E-1B4817819991}"/>
    <hyperlink ref="B15" location="'GHG Total Germany'!A1" display="GHG Total" xr:uid="{89400DCB-3762-41B9-B324-19F1D5FEAE36}"/>
    <hyperlink ref="B16" location="'GHG Transport'!A1" display="GHG Transport Germany" xr:uid="{07887304-0665-4064-9034-8B6241C63269}"/>
    <hyperlink ref="B17" location="'GHG Context'!A1" display="GHG Context Germany" xr:uid="{F065D9D8-1549-4EF9-A667-C33C86D9A576}"/>
    <hyperlink ref="B18" location="S100_Results!A1" display="S100_Results" xr:uid="{B667CBE3-CCF8-421C-B415-8FEB8149437B}"/>
    <hyperlink ref="B19" location="'S100 Inputs'!A1" display="S100 Inputs" xr:uid="{20837286-7AA3-4E39-98E4-D068A8FFA57E}"/>
    <hyperlink ref="B20" location="'S100'!A1" display="S100" xr:uid="{A9FA004C-343B-439F-929E-E7779DDD716E}"/>
    <hyperlink ref="B21" location="'L100'!A1" display="L100" xr:uid="{AC9721C7-959B-48FF-AC19-A4AD451B8726}"/>
    <hyperlink ref="B22" location="'S80'!A1" display="S80" xr:uid="{2740F40A-D2F6-44FF-B2DE-8598E4BC2159}"/>
    <hyperlink ref="B23" location="'D100'!A1" display="D100" xr:uid="{23D2F817-3E63-4D50-BCED-CEFC39811270}"/>
    <hyperlink ref="B24" location="Linear100!A1" display="Linear100" xr:uid="{D80C9168-6395-4FE7-9558-EEB8A5B2A4CE}"/>
    <hyperlink ref="B25" location="S100_CO2!A1" display="S100_CO2" xr:uid="{92A99806-24DF-4A15-BC9A-33AFC23EDB8D}"/>
    <hyperlink ref="B26" location="L100_CO2!A1" display="L100_CO2" xr:uid="{442B75A9-7369-464B-8AD8-6A42350B4793}"/>
    <hyperlink ref="B27" location="S80_CO2!A1" display="S80_CO2" xr:uid="{831A282D-6ACC-44C6-9DE4-6B740F70E1F3}"/>
    <hyperlink ref="B28" location="D100_CO2!A1" display="D100_CO2" xr:uid="{4539E1A8-2809-467D-9E6E-8918B2D17A65}"/>
    <hyperlink ref="B29" location="Linear100_CO2!A1" display="Linear100_CO2" xr:uid="{1B2AE2D6-C7D4-4DB6-AE5B-9AA730787C1E}"/>
    <hyperlink ref="B30" location="Input_Mileage!A1" display="Input_Mileage" xr:uid="{13E0B560-4753-4B00-8222-77A7BE7AC5BD}"/>
    <hyperlink ref="B31" location="Input_SR!A1" display="Input SR" xr:uid="{BAB9066A-450E-4C25-A389-77AF9C061826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E8D18-7B45-46F9-9262-DD7A2707BE3D}">
  <sheetPr>
    <tabColor theme="9"/>
  </sheetPr>
  <dimension ref="A1:AX155"/>
  <sheetViews>
    <sheetView topLeftCell="AE51" zoomScale="130" zoomScaleNormal="130" workbookViewId="0">
      <selection activeCell="AV61" sqref="AV61"/>
    </sheetView>
  </sheetViews>
  <sheetFormatPr defaultRowHeight="15"/>
  <cols>
    <col min="2" max="2" width="11.42578125" bestFit="1" customWidth="1"/>
    <col min="3" max="3" width="11.42578125" customWidth="1"/>
    <col min="4" max="4" width="10.140625" bestFit="1" customWidth="1"/>
    <col min="5" max="7" width="10.28515625" bestFit="1" customWidth="1"/>
    <col min="8" max="10" width="10.140625" bestFit="1" customWidth="1"/>
    <col min="11" max="11" width="9.28515625" bestFit="1" customWidth="1"/>
    <col min="12" max="12" width="10.140625" bestFit="1" customWidth="1"/>
    <col min="14" max="14" width="10.140625" bestFit="1" customWidth="1"/>
    <col min="15" max="15" width="9.28515625" bestFit="1" customWidth="1"/>
    <col min="16" max="17" width="10.140625" bestFit="1" customWidth="1"/>
    <col min="19" max="19" width="12.140625" bestFit="1" customWidth="1"/>
    <col min="20" max="20" width="9.28515625" bestFit="1" customWidth="1"/>
    <col min="21" max="21" width="10.140625" bestFit="1" customWidth="1"/>
    <col min="22" max="22" width="9.28515625" bestFit="1" customWidth="1"/>
    <col min="24" max="24" width="16.42578125" bestFit="1" customWidth="1"/>
    <col min="25" max="25" width="9.28515625" bestFit="1" customWidth="1"/>
    <col min="26" max="27" width="10.140625" bestFit="1" customWidth="1"/>
  </cols>
  <sheetData>
    <row r="1" spans="1:28">
      <c r="A1" t="s">
        <v>98</v>
      </c>
      <c r="D1" s="1">
        <v>2025</v>
      </c>
      <c r="I1" s="55">
        <v>2030</v>
      </c>
      <c r="N1" s="55">
        <v>2040</v>
      </c>
      <c r="S1" s="55">
        <v>2045</v>
      </c>
      <c r="X1" s="55">
        <v>2050</v>
      </c>
    </row>
    <row r="2" spans="1:28">
      <c r="C2">
        <v>2020</v>
      </c>
      <c r="D2" t="s">
        <v>48</v>
      </c>
      <c r="E2" t="s">
        <v>49</v>
      </c>
      <c r="F2" t="s">
        <v>51</v>
      </c>
      <c r="G2" t="s">
        <v>52</v>
      </c>
      <c r="H2" t="s">
        <v>54</v>
      </c>
      <c r="I2" s="55" t="s">
        <v>48</v>
      </c>
      <c r="J2" t="s">
        <v>49</v>
      </c>
      <c r="K2" t="s">
        <v>51</v>
      </c>
      <c r="L2" t="s">
        <v>52</v>
      </c>
      <c r="M2" t="s">
        <v>54</v>
      </c>
      <c r="N2" s="55" t="s">
        <v>48</v>
      </c>
      <c r="O2" t="s">
        <v>49</v>
      </c>
      <c r="P2" t="s">
        <v>51</v>
      </c>
      <c r="Q2" t="s">
        <v>52</v>
      </c>
      <c r="R2" t="s">
        <v>54</v>
      </c>
      <c r="S2" s="55" t="s">
        <v>48</v>
      </c>
      <c r="T2" t="s">
        <v>49</v>
      </c>
      <c r="U2" t="s">
        <v>51</v>
      </c>
      <c r="V2" t="s">
        <v>52</v>
      </c>
      <c r="W2" t="s">
        <v>54</v>
      </c>
      <c r="X2" s="55" t="s">
        <v>48</v>
      </c>
      <c r="Y2" t="s">
        <v>49</v>
      </c>
      <c r="Z2" t="s">
        <v>51</v>
      </c>
      <c r="AA2" t="s">
        <v>52</v>
      </c>
      <c r="AB2" t="s">
        <v>54</v>
      </c>
    </row>
    <row r="3" spans="1:28">
      <c r="B3" t="s">
        <v>29</v>
      </c>
      <c r="C3">
        <f>'S100'!H24</f>
        <v>31435337</v>
      </c>
      <c r="D3">
        <f>'S100'!M24</f>
        <v>24016882</v>
      </c>
      <c r="E3">
        <f>'L100'!M24</f>
        <v>23831608</v>
      </c>
      <c r="F3">
        <f>'S80'!M24</f>
        <v>23831608</v>
      </c>
      <c r="G3">
        <f>'D100'!M24</f>
        <v>21944976</v>
      </c>
      <c r="H3">
        <f>Linear100!M24</f>
        <v>23893470</v>
      </c>
      <c r="I3" s="55">
        <f>'S100'!R24</f>
        <v>17997059</v>
      </c>
      <c r="J3">
        <f>'L100'!R24</f>
        <v>17280830</v>
      </c>
      <c r="K3">
        <f>'S80'!R24</f>
        <v>17280830</v>
      </c>
      <c r="L3">
        <f>'D100'!R24</f>
        <v>12698700</v>
      </c>
      <c r="M3">
        <f>Linear100!R24</f>
        <v>17210885</v>
      </c>
      <c r="N3" s="55">
        <f>'S100'!AB24</f>
        <v>5970991</v>
      </c>
      <c r="O3">
        <f>'L100'!AB24</f>
        <v>5848200</v>
      </c>
      <c r="P3">
        <f>'S80'!AB24</f>
        <v>5848200</v>
      </c>
      <c r="Q3">
        <f>'D100'!AB24</f>
        <v>2879142</v>
      </c>
      <c r="R3">
        <f>Linear100!AB24</f>
        <v>5810896</v>
      </c>
      <c r="S3" s="55">
        <f>'S100'!AG24</f>
        <v>2982609</v>
      </c>
      <c r="T3">
        <f>'L100'!AG24</f>
        <v>2993800</v>
      </c>
      <c r="U3">
        <f>'S80'!AG24</f>
        <v>2993800</v>
      </c>
      <c r="V3">
        <f>'D100'!AG24</f>
        <v>1568491</v>
      </c>
      <c r="W3">
        <f>Linear100!AG24</f>
        <v>2976392</v>
      </c>
      <c r="X3" s="104">
        <f>'S100'!AL24</f>
        <v>1632403</v>
      </c>
      <c r="Y3">
        <f>'L100'!AL24</f>
        <v>1652298</v>
      </c>
      <c r="Z3">
        <f>'S80'!AL24</f>
        <v>1652298</v>
      </c>
      <c r="AA3">
        <f>'D100'!AL24</f>
        <v>1099893</v>
      </c>
      <c r="AB3">
        <f>Linear100!AL24</f>
        <v>1645770</v>
      </c>
    </row>
    <row r="4" spans="1:28">
      <c r="B4" t="s">
        <v>30</v>
      </c>
      <c r="C4">
        <f>'S100'!H25</f>
        <v>15060122</v>
      </c>
      <c r="D4">
        <f>'S100'!M25</f>
        <v>12257313</v>
      </c>
      <c r="E4">
        <f>'L100'!M25</f>
        <v>12257313</v>
      </c>
      <c r="F4">
        <f>'S80'!M25</f>
        <v>12257313</v>
      </c>
      <c r="G4">
        <f>'D100'!M25</f>
        <v>11329385</v>
      </c>
      <c r="H4">
        <f>Linear100!M25</f>
        <v>12076701</v>
      </c>
      <c r="I4" s="55">
        <f>'S100'!R25</f>
        <v>8589438</v>
      </c>
      <c r="J4">
        <f>'L100'!R25</f>
        <v>8506748</v>
      </c>
      <c r="K4">
        <f>'S80'!R25</f>
        <v>8506748</v>
      </c>
      <c r="L4">
        <f>'D100'!R25</f>
        <v>6550172</v>
      </c>
      <c r="M4">
        <f>Linear100!R25</f>
        <v>7737227</v>
      </c>
      <c r="N4" s="55">
        <f>'S100'!AB25</f>
        <v>2426055</v>
      </c>
      <c r="O4">
        <f>'L100'!AB25</f>
        <v>2618479</v>
      </c>
      <c r="P4">
        <f>'S80'!AB25</f>
        <v>2618479</v>
      </c>
      <c r="Q4">
        <f>'D100'!AB25</f>
        <v>1240421</v>
      </c>
      <c r="R4">
        <f>Linear100!AB25</f>
        <v>1911128</v>
      </c>
      <c r="S4" s="55">
        <f>'S100'!AG25</f>
        <v>1072971</v>
      </c>
      <c r="T4">
        <f>'L100'!AG25</f>
        <v>1219077</v>
      </c>
      <c r="U4">
        <f>'S80'!AG25</f>
        <v>1219077</v>
      </c>
      <c r="V4">
        <f>'D100'!AG25</f>
        <v>531136</v>
      </c>
      <c r="W4">
        <f>Linear100!AG25</f>
        <v>837684</v>
      </c>
      <c r="X4" s="55">
        <f>'S100'!AL25</f>
        <v>473904</v>
      </c>
      <c r="Y4">
        <f>'L100'!AL25</f>
        <v>542916</v>
      </c>
      <c r="Z4">
        <f>'S80'!AL25</f>
        <v>542916</v>
      </c>
      <c r="AA4">
        <f>'D100'!AL25</f>
        <v>269667</v>
      </c>
      <c r="AB4">
        <f>Linear100!AL25</f>
        <v>385470</v>
      </c>
    </row>
    <row r="5" spans="1:28">
      <c r="B5" t="s">
        <v>31</v>
      </c>
      <c r="C5">
        <f>'S100'!H26</f>
        <v>309081</v>
      </c>
      <c r="D5">
        <f>'S100'!M26</f>
        <v>2787818</v>
      </c>
      <c r="E5">
        <f>'L100'!M26</f>
        <v>2663783</v>
      </c>
      <c r="F5">
        <f>'S80'!M26</f>
        <v>2756732</v>
      </c>
      <c r="G5">
        <f>'D100'!M26</f>
        <v>7674594</v>
      </c>
      <c r="H5">
        <f>Linear100!M26</f>
        <v>3247274</v>
      </c>
      <c r="I5" s="55">
        <f>'S100'!R26</f>
        <v>8727421</v>
      </c>
      <c r="J5">
        <f>'L100'!R26</f>
        <v>5073841</v>
      </c>
      <c r="K5">
        <f>'S80'!R26</f>
        <v>7065233</v>
      </c>
      <c r="L5">
        <f>'D100'!R26</f>
        <v>21440809</v>
      </c>
      <c r="M5">
        <f>Linear100!R26</f>
        <v>10577193</v>
      </c>
      <c r="N5" s="55">
        <f>'S100'!AB26</f>
        <v>31167178</v>
      </c>
      <c r="O5">
        <f>'L100'!AB26</f>
        <v>19632274</v>
      </c>
      <c r="P5">
        <f>'S80'!AB26</f>
        <v>24289943</v>
      </c>
      <c r="Q5">
        <f>'D100'!AB26</f>
        <v>38718677</v>
      </c>
      <c r="R5">
        <f>Linear100!AB26</f>
        <v>31522632</v>
      </c>
      <c r="S5" s="55">
        <f>'S100'!AG26</f>
        <v>37825958</v>
      </c>
      <c r="T5">
        <f>'L100'!AG26</f>
        <v>30233115</v>
      </c>
      <c r="U5">
        <f>'S80'!AG26</f>
        <v>29827438</v>
      </c>
      <c r="V5">
        <f>'D100'!AG26</f>
        <v>41312294</v>
      </c>
      <c r="W5">
        <f>Linear100!AG26</f>
        <v>37834625</v>
      </c>
      <c r="X5" s="55">
        <f>'S100'!AL26</f>
        <v>40946413</v>
      </c>
      <c r="Y5">
        <f>'L100'!AL26</f>
        <v>37458212</v>
      </c>
      <c r="Z5">
        <f>'S80'!AL26</f>
        <v>32567084</v>
      </c>
      <c r="AA5">
        <f>'D100'!AL26</f>
        <v>42267583</v>
      </c>
      <c r="AB5">
        <f>Linear100!AL26</f>
        <v>40919206</v>
      </c>
    </row>
    <row r="6" spans="1:28">
      <c r="B6" t="s">
        <v>32</v>
      </c>
      <c r="C6">
        <f>'S100'!H27</f>
        <v>543801</v>
      </c>
      <c r="D6">
        <f>'S100'!M27</f>
        <v>2179208</v>
      </c>
      <c r="E6">
        <f>'L100'!M27</f>
        <v>1993933</v>
      </c>
      <c r="F6">
        <f>'S80'!M27</f>
        <v>1993933</v>
      </c>
      <c r="G6">
        <f>'D100'!M27</f>
        <v>1375314</v>
      </c>
      <c r="H6">
        <f>Linear100!M27</f>
        <v>2179208</v>
      </c>
      <c r="I6" s="55">
        <f>'S100'!R27</f>
        <v>2817810</v>
      </c>
      <c r="J6">
        <f>'L100'!R27</f>
        <v>2519070</v>
      </c>
      <c r="K6">
        <f>'S80'!R27</f>
        <v>2519070</v>
      </c>
      <c r="L6">
        <f>'D100'!R27</f>
        <v>1099356</v>
      </c>
      <c r="M6">
        <f>Linear100!R27</f>
        <v>2848586</v>
      </c>
      <c r="N6" s="55">
        <f>'S100'!AB27</f>
        <v>1144631</v>
      </c>
      <c r="O6">
        <f>'L100'!AB27</f>
        <v>1140278</v>
      </c>
      <c r="P6">
        <f>'S80'!AB27</f>
        <v>1140278</v>
      </c>
      <c r="Q6">
        <f>'D100'!AB27</f>
        <v>279497</v>
      </c>
      <c r="R6">
        <f>Linear100!AB27</f>
        <v>1234781</v>
      </c>
      <c r="S6" s="55">
        <f>'S100'!AG27</f>
        <v>475757</v>
      </c>
      <c r="T6">
        <f>'L100'!AG27</f>
        <v>505289</v>
      </c>
      <c r="U6">
        <f>'S80'!AG27</f>
        <v>505289</v>
      </c>
      <c r="V6">
        <f>'D100'!AG27</f>
        <v>104897</v>
      </c>
      <c r="W6">
        <f>Linear100!AG27</f>
        <v>527672</v>
      </c>
      <c r="X6" s="55">
        <f>'S100'!AL27</f>
        <v>181399</v>
      </c>
      <c r="Y6">
        <f>'L100'!AL27</f>
        <v>196942</v>
      </c>
      <c r="Z6">
        <f>'S80'!AL27</f>
        <v>196942</v>
      </c>
      <c r="AA6">
        <f>'D100'!AL27</f>
        <v>44930</v>
      </c>
      <c r="AB6">
        <f>Linear100!AL27</f>
        <v>202227</v>
      </c>
    </row>
    <row r="7" spans="1:28">
      <c r="B7" t="s">
        <v>33</v>
      </c>
      <c r="C7">
        <f>'S100'!H28</f>
        <v>543801</v>
      </c>
      <c r="D7">
        <f>'S100'!M28</f>
        <v>1606497</v>
      </c>
      <c r="E7">
        <f>'L100'!M28</f>
        <v>2194029</v>
      </c>
      <c r="F7">
        <f>'S80'!M28</f>
        <v>2194029</v>
      </c>
      <c r="G7">
        <f>'D100'!M28</f>
        <v>1173153</v>
      </c>
      <c r="H7">
        <f>Linear100!M28</f>
        <v>1606497</v>
      </c>
      <c r="I7" s="55">
        <f>'S100'!R28</f>
        <v>3203396</v>
      </c>
      <c r="J7">
        <f>'L100'!R28</f>
        <v>6116498</v>
      </c>
      <c r="K7">
        <f>'S80'!R28</f>
        <v>3704197</v>
      </c>
      <c r="L7">
        <f>'D100'!R28</f>
        <v>923211</v>
      </c>
      <c r="M7">
        <f>Linear100!R28</f>
        <v>3296344</v>
      </c>
      <c r="N7" s="55">
        <f>'S100'!AB28</f>
        <v>1816401</v>
      </c>
      <c r="O7">
        <f>'L100'!AB28</f>
        <v>9534833</v>
      </c>
      <c r="P7">
        <f>'S80'!AB28</f>
        <v>5757840</v>
      </c>
      <c r="Q7">
        <f>'D100'!AB28</f>
        <v>219494</v>
      </c>
      <c r="R7">
        <f>Linear100!AB28</f>
        <v>2225497</v>
      </c>
      <c r="S7" s="55">
        <f>'S100'!AG28</f>
        <v>867472</v>
      </c>
      <c r="T7">
        <f>'L100'!AG28</f>
        <v>5896002</v>
      </c>
      <c r="U7">
        <f>'S80'!AG28</f>
        <v>6144693</v>
      </c>
      <c r="V7">
        <f>'D100'!AG28</f>
        <v>81609</v>
      </c>
      <c r="W7">
        <f>Linear100!AG28</f>
        <v>1127976</v>
      </c>
      <c r="X7" s="55">
        <f>'S100'!AL28</f>
        <v>340657</v>
      </c>
      <c r="Y7">
        <f>'L100'!AL28</f>
        <v>2648508</v>
      </c>
      <c r="Z7">
        <f>'S80'!AL28</f>
        <v>6322605</v>
      </c>
      <c r="AA7">
        <f>'D100'!AL28</f>
        <v>35700</v>
      </c>
      <c r="AB7">
        <f>Linear100!AL28</f>
        <v>453189</v>
      </c>
    </row>
    <row r="8" spans="1:28">
      <c r="B8" t="s">
        <v>34</v>
      </c>
      <c r="C8">
        <f>'S100'!H29</f>
        <v>180372</v>
      </c>
      <c r="D8">
        <f>'S100'!M29</f>
        <v>1096785</v>
      </c>
      <c r="E8">
        <f>'L100'!M29</f>
        <v>1003837</v>
      </c>
      <c r="F8">
        <f>'S80'!M29</f>
        <v>1003837</v>
      </c>
      <c r="G8">
        <f>'D100'!M29</f>
        <v>601580</v>
      </c>
      <c r="H8">
        <f>Linear100!M29</f>
        <v>941354</v>
      </c>
      <c r="I8" s="55">
        <f>'S100'!R29</f>
        <v>1268026</v>
      </c>
      <c r="J8">
        <f>'L100'!R29</f>
        <v>2029331</v>
      </c>
      <c r="K8">
        <f>'S80'!R29</f>
        <v>2029331</v>
      </c>
      <c r="L8">
        <f>'D100'!R29</f>
        <v>495530</v>
      </c>
      <c r="M8">
        <f>Linear100!R29</f>
        <v>932915</v>
      </c>
      <c r="N8" s="55">
        <f>'S100'!AB29</f>
        <v>468743</v>
      </c>
      <c r="O8">
        <f>'L100'!AB29</f>
        <v>1619560</v>
      </c>
      <c r="P8">
        <f>'S80'!AB29</f>
        <v>2360970</v>
      </c>
      <c r="Q8">
        <f>'D100'!AB29</f>
        <v>128658</v>
      </c>
      <c r="R8">
        <f>Linear100!AB29</f>
        <v>315487</v>
      </c>
      <c r="S8" s="55">
        <f>'S100'!AG29</f>
        <v>181969</v>
      </c>
      <c r="T8">
        <f>'L100'!AG29</f>
        <v>875817</v>
      </c>
      <c r="U8">
        <f>'S80'!AG29</f>
        <v>2251388</v>
      </c>
      <c r="V8">
        <f>'D100'!AG29</f>
        <v>47987</v>
      </c>
      <c r="W8">
        <f>Linear100!AG29</f>
        <v>121973</v>
      </c>
      <c r="X8" s="55">
        <f>'S100'!AL29</f>
        <v>68432</v>
      </c>
      <c r="Y8">
        <f>'L100'!AL29</f>
        <v>372146</v>
      </c>
      <c r="Z8">
        <f>'S80'!AL29</f>
        <v>2186035</v>
      </c>
      <c r="AA8">
        <f>'D100'!AL29</f>
        <v>20870</v>
      </c>
      <c r="AB8">
        <f>Linear100!AL29</f>
        <v>46982</v>
      </c>
    </row>
    <row r="9" spans="1:28">
      <c r="B9" t="s">
        <v>35</v>
      </c>
      <c r="C9">
        <f>'S100'!H30</f>
        <v>29846</v>
      </c>
      <c r="D9">
        <f>'S100'!M30</f>
        <v>227700</v>
      </c>
      <c r="E9">
        <f>'L100'!M30</f>
        <v>227700</v>
      </c>
      <c r="F9">
        <f>'S80'!M30</f>
        <v>258786</v>
      </c>
      <c r="G9">
        <f>'D100'!M30</f>
        <v>73201</v>
      </c>
      <c r="H9">
        <f>Linear100!M30</f>
        <v>227700</v>
      </c>
      <c r="I9" s="55">
        <f>'S100'!R30</f>
        <v>664216</v>
      </c>
      <c r="J9">
        <f>'L100'!R30</f>
        <v>1772134</v>
      </c>
      <c r="K9">
        <f>'S80'!R30</f>
        <v>486402</v>
      </c>
      <c r="L9">
        <f>'D100'!R30</f>
        <v>59586</v>
      </c>
      <c r="M9">
        <f>Linear100!R30</f>
        <v>664216</v>
      </c>
      <c r="N9" s="55">
        <f>'S100'!AB30</f>
        <v>486336</v>
      </c>
      <c r="O9">
        <f>'L100'!AB30</f>
        <v>3108159</v>
      </c>
      <c r="P9">
        <f>'S80'!AB30</f>
        <v>254742</v>
      </c>
      <c r="Q9">
        <f>'D100'!AB30</f>
        <v>14445</v>
      </c>
      <c r="R9">
        <f>Linear100!AB30</f>
        <v>486336</v>
      </c>
      <c r="S9" s="55">
        <f>'S100'!AG30</f>
        <v>244978</v>
      </c>
      <c r="T9">
        <f>'L100'!AG30</f>
        <v>1940117</v>
      </c>
      <c r="U9">
        <f>'S80'!AG30</f>
        <v>113483</v>
      </c>
      <c r="V9">
        <f>'D100'!AG30</f>
        <v>5302</v>
      </c>
      <c r="W9">
        <f>Linear100!AG30</f>
        <v>244978</v>
      </c>
      <c r="X9" s="55">
        <f>'S100'!AL30</f>
        <v>97897</v>
      </c>
      <c r="Y9">
        <f>'L100'!AL30</f>
        <v>874435</v>
      </c>
      <c r="Z9">
        <f>'S80'!AL30</f>
        <v>42875</v>
      </c>
      <c r="AA9">
        <f>'D100'!AL30</f>
        <v>2462</v>
      </c>
      <c r="AB9">
        <f>Linear100!AL30</f>
        <v>97897</v>
      </c>
    </row>
    <row r="10" spans="1:28">
      <c r="B10" t="s">
        <v>36</v>
      </c>
      <c r="C10">
        <f>'S100'!H31</f>
        <v>28727</v>
      </c>
      <c r="D10">
        <f>'S100'!M31</f>
        <v>20469</v>
      </c>
      <c r="E10">
        <f>'L100'!M31</f>
        <v>20469</v>
      </c>
      <c r="F10">
        <f>'S80'!M31</f>
        <v>20469</v>
      </c>
      <c r="G10">
        <f>'D100'!M31</f>
        <v>20469</v>
      </c>
      <c r="H10">
        <f>Linear100!M31</f>
        <v>20469</v>
      </c>
      <c r="I10" s="55">
        <f>'S100'!R31</f>
        <v>11611</v>
      </c>
      <c r="J10">
        <f>'L100'!R31</f>
        <v>11611</v>
      </c>
      <c r="K10">
        <f>'S80'!R31</f>
        <v>11611</v>
      </c>
      <c r="L10">
        <f>'D100'!R31</f>
        <v>11611</v>
      </c>
      <c r="M10">
        <f>Linear100!R31</f>
        <v>11611</v>
      </c>
      <c r="N10" s="55">
        <f>'S100'!AB31</f>
        <v>2069</v>
      </c>
      <c r="O10">
        <f>'L100'!AB31</f>
        <v>2069</v>
      </c>
      <c r="P10">
        <f>'S80'!AB31</f>
        <v>2069</v>
      </c>
      <c r="Q10">
        <f>'D100'!AB31</f>
        <v>2069</v>
      </c>
      <c r="R10">
        <f>Linear100!AB31</f>
        <v>2069</v>
      </c>
      <c r="S10" s="55">
        <f>'S100'!AG31</f>
        <v>871</v>
      </c>
      <c r="T10">
        <f>'L100'!AG31</f>
        <v>871</v>
      </c>
      <c r="U10">
        <f>'S80'!AG31</f>
        <v>871</v>
      </c>
      <c r="V10">
        <f>'D100'!AG31</f>
        <v>871</v>
      </c>
      <c r="W10">
        <f>Linear100!AG31</f>
        <v>871</v>
      </c>
      <c r="X10" s="55">
        <f>'S100'!AL31</f>
        <v>334</v>
      </c>
      <c r="Y10">
        <f>'L100'!AL31</f>
        <v>334</v>
      </c>
      <c r="Z10">
        <f>'S80'!AL31</f>
        <v>334</v>
      </c>
      <c r="AA10">
        <f>'D100'!AL31</f>
        <v>334</v>
      </c>
      <c r="AB10">
        <f>Linear100!AL31</f>
        <v>334</v>
      </c>
    </row>
    <row r="11" spans="1:28">
      <c r="B11" t="s">
        <v>37</v>
      </c>
      <c r="C11">
        <f>'S100'!H32</f>
        <v>346195</v>
      </c>
      <c r="D11">
        <f>'S100'!M32</f>
        <v>208649</v>
      </c>
      <c r="E11">
        <f>'L100'!M32</f>
        <v>208649</v>
      </c>
      <c r="F11">
        <f>'S80'!M32</f>
        <v>208649</v>
      </c>
      <c r="G11">
        <f>'D100'!M32</f>
        <v>208649</v>
      </c>
      <c r="H11">
        <f>Linear100!M32</f>
        <v>208649</v>
      </c>
      <c r="I11" s="55">
        <f>'S100'!R32</f>
        <v>109648</v>
      </c>
      <c r="J11">
        <f>'L100'!R32</f>
        <v>109648</v>
      </c>
      <c r="K11">
        <f>'S80'!R32</f>
        <v>109648</v>
      </c>
      <c r="L11">
        <f>'D100'!R32</f>
        <v>109648</v>
      </c>
      <c r="M11">
        <f>Linear100!R32</f>
        <v>109648</v>
      </c>
      <c r="N11" s="55">
        <f>'S100'!AB32</f>
        <v>23928</v>
      </c>
      <c r="O11">
        <f>'L100'!AB32</f>
        <v>23928</v>
      </c>
      <c r="P11">
        <f>'S80'!AB32</f>
        <v>23928</v>
      </c>
      <c r="Q11">
        <f>'D100'!AB32</f>
        <v>23928</v>
      </c>
      <c r="R11">
        <f>Linear100!AB32</f>
        <v>23928</v>
      </c>
      <c r="S11" s="55">
        <f>'S100'!AG32</f>
        <v>12113</v>
      </c>
      <c r="T11">
        <f>'L100'!AG32</f>
        <v>12113</v>
      </c>
      <c r="U11">
        <f>'S80'!AG32</f>
        <v>12113</v>
      </c>
      <c r="V11">
        <f>'D100'!AG32</f>
        <v>12113</v>
      </c>
      <c r="W11">
        <f>Linear100!AG32</f>
        <v>12113</v>
      </c>
      <c r="X11" s="55">
        <f>'S100'!AL32</f>
        <v>8104</v>
      </c>
      <c r="Y11">
        <f>'L100'!AL32</f>
        <v>8104</v>
      </c>
      <c r="Z11">
        <f>'S80'!AL32</f>
        <v>8104</v>
      </c>
      <c r="AA11">
        <f>'D100'!AL32</f>
        <v>8104</v>
      </c>
      <c r="AB11">
        <f>Linear100!AL32</f>
        <v>8104</v>
      </c>
    </row>
    <row r="12" spans="1:28">
      <c r="B12" t="s">
        <v>38</v>
      </c>
      <c r="C12">
        <f>'S100'!H33</f>
        <v>797</v>
      </c>
      <c r="D12">
        <f>'S100'!M33</f>
        <v>1846</v>
      </c>
      <c r="E12">
        <f>'L100'!M33</f>
        <v>1846</v>
      </c>
      <c r="F12">
        <f>'S80'!M33</f>
        <v>1846</v>
      </c>
      <c r="G12">
        <f>'D100'!M33</f>
        <v>1846</v>
      </c>
      <c r="H12">
        <f>Linear100!M33</f>
        <v>1846</v>
      </c>
      <c r="I12" s="55">
        <f>'S100'!R33</f>
        <v>1471</v>
      </c>
      <c r="J12">
        <f>'L100'!R33</f>
        <v>1471</v>
      </c>
      <c r="K12">
        <f>'S80'!R33</f>
        <v>1471</v>
      </c>
      <c r="L12">
        <f>'D100'!R33</f>
        <v>1471</v>
      </c>
      <c r="M12">
        <f>Linear100!R33</f>
        <v>1471</v>
      </c>
      <c r="N12" s="55">
        <f>'S100'!AB33</f>
        <v>340</v>
      </c>
      <c r="O12">
        <f>'L100'!AB33</f>
        <v>340</v>
      </c>
      <c r="P12">
        <f>'S80'!AB33</f>
        <v>340</v>
      </c>
      <c r="Q12">
        <f>'D100'!AB33</f>
        <v>340</v>
      </c>
      <c r="R12">
        <f>Linear100!AB33</f>
        <v>340</v>
      </c>
      <c r="S12" s="55">
        <f>'S100'!AG33</f>
        <v>126</v>
      </c>
      <c r="T12">
        <f>'L100'!AG33</f>
        <v>126</v>
      </c>
      <c r="U12">
        <f>'S80'!AG33</f>
        <v>126</v>
      </c>
      <c r="V12">
        <f>'D100'!AG33</f>
        <v>126</v>
      </c>
      <c r="W12">
        <f>Linear100!AG33</f>
        <v>126</v>
      </c>
      <c r="X12" s="55">
        <f>'S100'!AL33</f>
        <v>54</v>
      </c>
      <c r="Y12">
        <f>'L100'!AL33</f>
        <v>54</v>
      </c>
      <c r="Z12">
        <f>'S80'!AL33</f>
        <v>54</v>
      </c>
      <c r="AA12">
        <f>'D100'!AL33</f>
        <v>54</v>
      </c>
      <c r="AB12">
        <f>Linear100!AL33</f>
        <v>54</v>
      </c>
    </row>
    <row r="13" spans="1:28">
      <c r="B13" t="s">
        <v>39</v>
      </c>
      <c r="C13">
        <f>'S100'!H34</f>
        <v>0</v>
      </c>
      <c r="D13">
        <f>'S100'!M34</f>
        <v>0</v>
      </c>
      <c r="E13">
        <f>'L100'!M34</f>
        <v>0</v>
      </c>
      <c r="F13">
        <f>'S80'!M34</f>
        <v>0</v>
      </c>
      <c r="G13">
        <f>'D100'!M34</f>
        <v>0</v>
      </c>
      <c r="H13">
        <f>Linear100!M34</f>
        <v>0</v>
      </c>
      <c r="I13" s="55">
        <f>'S100'!R34</f>
        <v>0</v>
      </c>
      <c r="J13">
        <f>'L100'!R34</f>
        <v>0</v>
      </c>
      <c r="K13">
        <f>'S80'!R34</f>
        <v>0</v>
      </c>
      <c r="L13">
        <f>'D100'!R34</f>
        <v>0</v>
      </c>
      <c r="M13">
        <f>Linear100!R34</f>
        <v>0</v>
      </c>
      <c r="N13" s="55">
        <f>'S100'!AB34</f>
        <v>0</v>
      </c>
      <c r="O13">
        <f>'L100'!AB34</f>
        <v>0</v>
      </c>
      <c r="P13">
        <f>'S80'!AB34</f>
        <v>0</v>
      </c>
      <c r="Q13">
        <f>'D100'!AB34</f>
        <v>0</v>
      </c>
      <c r="R13">
        <f>Linear100!AB34</f>
        <v>0</v>
      </c>
      <c r="S13" s="55">
        <f>'S100'!AG34</f>
        <v>0</v>
      </c>
      <c r="T13">
        <f>'L100'!AG34</f>
        <v>0</v>
      </c>
      <c r="U13">
        <f>'S80'!AG34</f>
        <v>0</v>
      </c>
      <c r="V13">
        <f>'D100'!AG34</f>
        <v>0</v>
      </c>
      <c r="W13">
        <f>Linear100!AG34</f>
        <v>0</v>
      </c>
      <c r="X13" s="55">
        <f>'S100'!AL34</f>
        <v>0</v>
      </c>
      <c r="Y13">
        <f>'L100'!AL34</f>
        <v>0</v>
      </c>
      <c r="Z13">
        <f>'S80'!AL34</f>
        <v>0</v>
      </c>
      <c r="AA13">
        <f>'D100'!AL34</f>
        <v>0</v>
      </c>
      <c r="AB13">
        <f>Linear100!AL34</f>
        <v>0</v>
      </c>
    </row>
    <row r="14" spans="1:28">
      <c r="B14" t="s">
        <v>40</v>
      </c>
      <c r="C14">
        <f>'S100'!H35</f>
        <v>0</v>
      </c>
      <c r="D14">
        <f>'S100'!M35</f>
        <v>0</v>
      </c>
      <c r="E14">
        <f>'L100'!M35</f>
        <v>0</v>
      </c>
      <c r="F14">
        <f>'S80'!M35</f>
        <v>0</v>
      </c>
      <c r="G14">
        <f>'D100'!M35</f>
        <v>0</v>
      </c>
      <c r="H14">
        <f>Linear100!M35</f>
        <v>0</v>
      </c>
      <c r="I14" s="55">
        <f>'S100'!R35</f>
        <v>0</v>
      </c>
      <c r="J14">
        <f>'L100'!R35</f>
        <v>0</v>
      </c>
      <c r="K14">
        <f>'S80'!R35</f>
        <v>0</v>
      </c>
      <c r="L14">
        <f>'D100'!R35</f>
        <v>0</v>
      </c>
      <c r="M14">
        <f>Linear100!R35</f>
        <v>0</v>
      </c>
      <c r="N14" s="55">
        <f>'S100'!AB35</f>
        <v>0</v>
      </c>
      <c r="O14">
        <f>'L100'!AB35</f>
        <v>0</v>
      </c>
      <c r="P14">
        <f>'S80'!AB35</f>
        <v>0</v>
      </c>
      <c r="Q14">
        <f>'D100'!AB35</f>
        <v>0</v>
      </c>
      <c r="R14">
        <f>Linear100!AB35</f>
        <v>0</v>
      </c>
      <c r="S14" s="55">
        <f>'S100'!AG35</f>
        <v>0</v>
      </c>
      <c r="T14">
        <f>'L100'!AG35</f>
        <v>0</v>
      </c>
      <c r="U14">
        <f>'S80'!AG35</f>
        <v>0</v>
      </c>
      <c r="V14">
        <f>'D100'!AG35</f>
        <v>0</v>
      </c>
      <c r="W14">
        <f>Linear100!AG35</f>
        <v>0</v>
      </c>
      <c r="X14" s="55">
        <f>'S100'!AL35</f>
        <v>0</v>
      </c>
      <c r="Y14">
        <f>'L100'!AL35</f>
        <v>0</v>
      </c>
      <c r="Z14">
        <f>'S80'!AL35</f>
        <v>0</v>
      </c>
      <c r="AA14">
        <f>'D100'!AL35</f>
        <v>0</v>
      </c>
      <c r="AB14">
        <f>Linear100!AL35</f>
        <v>0</v>
      </c>
    </row>
    <row r="15" spans="1:28">
      <c r="C15">
        <f>'S100'!H36</f>
        <v>48478079</v>
      </c>
      <c r="D15">
        <f>'S100'!M36</f>
        <v>44403167</v>
      </c>
      <c r="E15">
        <f>'L100'!M36</f>
        <v>44403167</v>
      </c>
      <c r="F15">
        <f>'S80'!M36</f>
        <v>44527202</v>
      </c>
      <c r="G15">
        <f>'D100'!M36</f>
        <v>44403167</v>
      </c>
      <c r="H15">
        <f>Linear100!M36</f>
        <v>44403168</v>
      </c>
      <c r="I15" s="55">
        <f>'S100'!R36</f>
        <v>43390096</v>
      </c>
      <c r="J15">
        <f>'L100'!R36</f>
        <v>43421182</v>
      </c>
      <c r="K15">
        <f>'S80'!R36</f>
        <v>41714541</v>
      </c>
      <c r="L15">
        <f>'D100'!R36</f>
        <v>43390094</v>
      </c>
      <c r="M15">
        <f>Linear100!R36</f>
        <v>43390096</v>
      </c>
      <c r="N15" s="55">
        <f>'S100'!AB36</f>
        <v>43506672</v>
      </c>
      <c r="O15">
        <f>'L100'!AB36</f>
        <v>43528120</v>
      </c>
      <c r="P15">
        <f>'S80'!AB36</f>
        <v>42296789</v>
      </c>
      <c r="Q15">
        <f>'D100'!AB36</f>
        <v>43506671</v>
      </c>
      <c r="R15">
        <f>Linear100!AB36</f>
        <v>43533094</v>
      </c>
      <c r="S15" s="55">
        <f>'S100'!AG36</f>
        <v>43664824</v>
      </c>
      <c r="T15">
        <f>'L100'!AG36</f>
        <v>43676327</v>
      </c>
      <c r="U15">
        <f>'S80'!AG36</f>
        <v>43068278</v>
      </c>
      <c r="V15">
        <f>'D100'!AG36</f>
        <v>43664826</v>
      </c>
      <c r="W15">
        <f>Linear100!AG36</f>
        <v>43684410</v>
      </c>
      <c r="X15" s="55">
        <f>'S100'!AL36</f>
        <v>43749597</v>
      </c>
      <c r="Y15">
        <f>'L100'!AL36</f>
        <v>43753949</v>
      </c>
      <c r="Z15">
        <f>'S80'!AL36</f>
        <v>43519247</v>
      </c>
      <c r="AA15">
        <f>'D100'!AL36</f>
        <v>43749597</v>
      </c>
      <c r="AB15">
        <f>Linear100!AL36</f>
        <v>43759233</v>
      </c>
    </row>
    <row r="16" spans="1:28">
      <c r="C16" s="37">
        <f t="shared" ref="C16:H16" si="0">C15/1000000</f>
        <v>48.478079000000001</v>
      </c>
      <c r="D16" s="37">
        <f t="shared" si="0"/>
        <v>44.403167000000003</v>
      </c>
      <c r="E16" s="37">
        <f t="shared" si="0"/>
        <v>44.403167000000003</v>
      </c>
      <c r="F16" s="37">
        <f t="shared" si="0"/>
        <v>44.527202000000003</v>
      </c>
      <c r="G16" s="37">
        <f t="shared" si="0"/>
        <v>44.403167000000003</v>
      </c>
      <c r="H16" s="37">
        <f t="shared" si="0"/>
        <v>44.403168000000001</v>
      </c>
      <c r="I16" s="37">
        <f t="shared" ref="I16:AB16" si="1">I15/1000000</f>
        <v>43.390096</v>
      </c>
      <c r="J16" s="37">
        <f t="shared" si="1"/>
        <v>43.421182000000002</v>
      </c>
      <c r="K16" s="37">
        <f t="shared" si="1"/>
        <v>41.714540999999997</v>
      </c>
      <c r="L16" s="37">
        <f t="shared" si="1"/>
        <v>43.390093999999998</v>
      </c>
      <c r="M16" s="37">
        <f t="shared" si="1"/>
        <v>43.390096</v>
      </c>
      <c r="N16" s="37">
        <f t="shared" si="1"/>
        <v>43.506672000000002</v>
      </c>
      <c r="O16" s="37">
        <f t="shared" si="1"/>
        <v>43.528120000000001</v>
      </c>
      <c r="P16" s="37">
        <f t="shared" si="1"/>
        <v>42.296788999999997</v>
      </c>
      <c r="Q16" s="37">
        <f t="shared" si="1"/>
        <v>43.506670999999997</v>
      </c>
      <c r="R16" s="37">
        <f t="shared" si="1"/>
        <v>43.533093999999998</v>
      </c>
      <c r="S16" s="37">
        <f t="shared" si="1"/>
        <v>43.664824000000003</v>
      </c>
      <c r="T16" s="37">
        <f t="shared" si="1"/>
        <v>43.676327000000001</v>
      </c>
      <c r="U16" s="37">
        <f t="shared" si="1"/>
        <v>43.068277999999999</v>
      </c>
      <c r="V16" s="37">
        <f t="shared" si="1"/>
        <v>43.664825999999998</v>
      </c>
      <c r="W16" s="37">
        <f t="shared" si="1"/>
        <v>43.68441</v>
      </c>
      <c r="X16" s="37">
        <f t="shared" si="1"/>
        <v>43.749597000000001</v>
      </c>
      <c r="Y16" s="37">
        <f t="shared" si="1"/>
        <v>43.753948999999999</v>
      </c>
      <c r="Z16" s="37">
        <f t="shared" si="1"/>
        <v>43.519247</v>
      </c>
      <c r="AA16" s="37">
        <f t="shared" si="1"/>
        <v>43.749597000000001</v>
      </c>
      <c r="AB16" s="37">
        <f t="shared" si="1"/>
        <v>43.759233000000002</v>
      </c>
    </row>
    <row r="20" spans="1:28">
      <c r="A20" t="s">
        <v>98</v>
      </c>
      <c r="D20" s="1">
        <v>2025</v>
      </c>
      <c r="I20" s="55">
        <v>2030</v>
      </c>
      <c r="N20" s="55">
        <v>2040</v>
      </c>
      <c r="S20" s="55">
        <v>2045</v>
      </c>
      <c r="X20" s="55">
        <v>2050</v>
      </c>
    </row>
    <row r="21" spans="1:28">
      <c r="C21">
        <v>2020</v>
      </c>
      <c r="D21" t="s">
        <v>48</v>
      </c>
      <c r="E21" t="s">
        <v>49</v>
      </c>
      <c r="F21" t="s">
        <v>51</v>
      </c>
      <c r="G21" t="s">
        <v>52</v>
      </c>
      <c r="H21" t="s">
        <v>54</v>
      </c>
      <c r="I21" s="55" t="s">
        <v>48</v>
      </c>
      <c r="J21" t="s">
        <v>49</v>
      </c>
      <c r="K21" t="s">
        <v>51</v>
      </c>
      <c r="L21" t="s">
        <v>52</v>
      </c>
      <c r="M21" t="s">
        <v>54</v>
      </c>
      <c r="N21" s="55" t="s">
        <v>48</v>
      </c>
      <c r="O21" t="s">
        <v>49</v>
      </c>
      <c r="P21" t="s">
        <v>51</v>
      </c>
      <c r="Q21" t="s">
        <v>52</v>
      </c>
      <c r="R21" t="s">
        <v>54</v>
      </c>
      <c r="S21" s="55" t="s">
        <v>48</v>
      </c>
      <c r="T21" t="s">
        <v>49</v>
      </c>
      <c r="U21" t="s">
        <v>51</v>
      </c>
      <c r="V21" t="s">
        <v>52</v>
      </c>
      <c r="W21" t="s">
        <v>54</v>
      </c>
      <c r="X21" s="55" t="s">
        <v>48</v>
      </c>
      <c r="Y21" t="s">
        <v>49</v>
      </c>
      <c r="Z21" t="s">
        <v>51</v>
      </c>
      <c r="AA21" t="s">
        <v>52</v>
      </c>
      <c r="AB21" t="s">
        <v>54</v>
      </c>
    </row>
    <row r="22" spans="1:28">
      <c r="B22" t="s">
        <v>29</v>
      </c>
      <c r="C22" s="3">
        <f>C3/C$15</f>
        <v>0.64844436183207677</v>
      </c>
      <c r="D22" s="3">
        <f>D3/D$15</f>
        <v>0.54088218527295584</v>
      </c>
      <c r="E22" s="3">
        <f t="shared" ref="E22:AB22" si="2">E3/E$15</f>
        <v>0.53670964505752483</v>
      </c>
      <c r="F22" s="3">
        <f t="shared" si="2"/>
        <v>0.53521458635554953</v>
      </c>
      <c r="G22" s="3">
        <f t="shared" si="2"/>
        <v>0.49422096401367049</v>
      </c>
      <c r="H22" s="3">
        <f t="shared" si="2"/>
        <v>0.53810282185271108</v>
      </c>
      <c r="I22" s="3">
        <f t="shared" si="2"/>
        <v>0.41477343124569255</v>
      </c>
      <c r="J22" s="3">
        <f t="shared" si="2"/>
        <v>0.39798156577128646</v>
      </c>
      <c r="K22" s="3">
        <f t="shared" si="2"/>
        <v>0.41426393736419154</v>
      </c>
      <c r="L22" s="3">
        <f t="shared" si="2"/>
        <v>0.29266357431721629</v>
      </c>
      <c r="M22" s="3">
        <f t="shared" si="2"/>
        <v>0.39665468820350158</v>
      </c>
      <c r="N22" s="3">
        <f t="shared" si="2"/>
        <v>0.13724311066587672</v>
      </c>
      <c r="O22" s="3">
        <f t="shared" si="2"/>
        <v>0.1343545276019272</v>
      </c>
      <c r="P22" s="3">
        <f t="shared" si="2"/>
        <v>0.13826581492982837</v>
      </c>
      <c r="Q22" s="3">
        <f t="shared" si="2"/>
        <v>6.6177023748840727E-2</v>
      </c>
      <c r="R22" s="3">
        <f t="shared" si="2"/>
        <v>0.13348226523940615</v>
      </c>
      <c r="S22" s="3">
        <f t="shared" si="2"/>
        <v>6.8306905347883681E-2</v>
      </c>
      <c r="T22" s="3">
        <f t="shared" si="2"/>
        <v>6.854514116995232E-2</v>
      </c>
      <c r="U22" s="3">
        <f t="shared" si="2"/>
        <v>6.9512879061475366E-2</v>
      </c>
      <c r="V22" s="3">
        <f t="shared" si="2"/>
        <v>3.5921155394046458E-2</v>
      </c>
      <c r="W22" s="3">
        <f t="shared" si="2"/>
        <v>6.813396358105786E-2</v>
      </c>
      <c r="X22" s="3">
        <f t="shared" si="2"/>
        <v>3.7312412272049046E-2</v>
      </c>
      <c r="Y22" s="3">
        <f t="shared" si="2"/>
        <v>3.7763402795939628E-2</v>
      </c>
      <c r="Z22" s="3">
        <f t="shared" si="2"/>
        <v>3.7967063170922973E-2</v>
      </c>
      <c r="AA22" s="3">
        <f t="shared" si="2"/>
        <v>2.5140643009808752E-2</v>
      </c>
      <c r="AB22" s="3">
        <f t="shared" si="2"/>
        <v>3.7609662856750714E-2</v>
      </c>
    </row>
    <row r="23" spans="1:28">
      <c r="B23" t="s">
        <v>30</v>
      </c>
      <c r="C23" s="3">
        <f t="shared" ref="C23:D34" si="3">C4/C$15</f>
        <v>0.31065839056865269</v>
      </c>
      <c r="D23" s="3">
        <f t="shared" si="3"/>
        <v>0.27604591807606876</v>
      </c>
      <c r="E23" s="3">
        <f t="shared" ref="E23:AB23" si="4">E4/E$15</f>
        <v>0.27604591807606876</v>
      </c>
      <c r="F23" s="3">
        <f t="shared" si="4"/>
        <v>0.27527696440481486</v>
      </c>
      <c r="G23" s="3">
        <f t="shared" si="4"/>
        <v>0.25514812941158005</v>
      </c>
      <c r="H23" s="3">
        <f t="shared" si="4"/>
        <v>0.27197836424644295</v>
      </c>
      <c r="I23" s="3">
        <f t="shared" si="4"/>
        <v>0.19795849264772311</v>
      </c>
      <c r="J23" s="3">
        <f t="shared" si="4"/>
        <v>0.19591240054220541</v>
      </c>
      <c r="K23" s="3">
        <f t="shared" si="4"/>
        <v>0.2039276424017227</v>
      </c>
      <c r="L23" s="3">
        <f t="shared" si="4"/>
        <v>0.15096007858383528</v>
      </c>
      <c r="M23" s="3">
        <f t="shared" si="4"/>
        <v>0.17831781243351016</v>
      </c>
      <c r="N23" s="3">
        <f t="shared" si="4"/>
        <v>5.5762826446481589E-2</v>
      </c>
      <c r="O23" s="3">
        <f t="shared" si="4"/>
        <v>6.0156032468206756E-2</v>
      </c>
      <c r="P23" s="3">
        <f t="shared" si="4"/>
        <v>6.1907276223734146E-2</v>
      </c>
      <c r="Q23" s="3">
        <f t="shared" si="4"/>
        <v>2.8511052937146123E-2</v>
      </c>
      <c r="R23" s="3">
        <f t="shared" si="4"/>
        <v>4.3900578258921824E-2</v>
      </c>
      <c r="S23" s="3">
        <f t="shared" si="4"/>
        <v>2.4572891900354391E-2</v>
      </c>
      <c r="T23" s="3">
        <f t="shared" si="4"/>
        <v>2.7911619033349575E-2</v>
      </c>
      <c r="U23" s="3">
        <f t="shared" si="4"/>
        <v>2.8305682432903399E-2</v>
      </c>
      <c r="V23" s="3">
        <f t="shared" si="4"/>
        <v>1.2163932589585952E-2</v>
      </c>
      <c r="W23" s="3">
        <f t="shared" si="4"/>
        <v>1.9175811233343887E-2</v>
      </c>
      <c r="X23" s="3">
        <f t="shared" si="4"/>
        <v>1.0832191208527018E-2</v>
      </c>
      <c r="Y23" s="3">
        <f t="shared" si="4"/>
        <v>1.2408388554825074E-2</v>
      </c>
      <c r="Z23" s="3">
        <f t="shared" si="4"/>
        <v>1.2475307764401346E-2</v>
      </c>
      <c r="AA23" s="3">
        <f t="shared" si="4"/>
        <v>6.1638739209414891E-3</v>
      </c>
      <c r="AB23" s="3">
        <f t="shared" si="4"/>
        <v>8.8088838302993102E-3</v>
      </c>
    </row>
    <row r="24" spans="1:28">
      <c r="B24" t="s">
        <v>31</v>
      </c>
      <c r="C24" s="3">
        <f t="shared" si="3"/>
        <v>6.3756858022365115E-3</v>
      </c>
      <c r="D24" s="3">
        <f t="shared" si="3"/>
        <v>6.2784215369142471E-2</v>
      </c>
      <c r="E24" s="3">
        <f t="shared" ref="E24:AB24" si="5">E5/E$15</f>
        <v>5.9990833536715971E-2</v>
      </c>
      <c r="F24" s="3">
        <f t="shared" si="5"/>
        <v>6.1911188580858957E-2</v>
      </c>
      <c r="G24" s="3">
        <f t="shared" si="5"/>
        <v>0.17283888782077189</v>
      </c>
      <c r="H24" s="3">
        <f t="shared" si="5"/>
        <v>7.3131583764473748E-2</v>
      </c>
      <c r="I24" s="3">
        <f t="shared" si="5"/>
        <v>0.20113855014287133</v>
      </c>
      <c r="J24" s="3">
        <f t="shared" si="5"/>
        <v>0.11685174761018711</v>
      </c>
      <c r="K24" s="3">
        <f t="shared" si="5"/>
        <v>0.16937098744536108</v>
      </c>
      <c r="L24" s="3">
        <f t="shared" si="5"/>
        <v>0.49414064417560377</v>
      </c>
      <c r="M24" s="3">
        <f t="shared" si="5"/>
        <v>0.24376975335569664</v>
      </c>
      <c r="N24" s="3">
        <f t="shared" si="5"/>
        <v>0.71637697316862115</v>
      </c>
      <c r="O24" s="3">
        <f t="shared" si="5"/>
        <v>0.45102508447412842</v>
      </c>
      <c r="P24" s="3">
        <f t="shared" si="5"/>
        <v>0.57427392419788648</v>
      </c>
      <c r="Q24" s="3">
        <f t="shared" si="5"/>
        <v>0.88994804957612128</v>
      </c>
      <c r="R24" s="3">
        <f t="shared" si="5"/>
        <v>0.72410731936489514</v>
      </c>
      <c r="S24" s="3">
        <f t="shared" si="5"/>
        <v>0.86627986866499218</v>
      </c>
      <c r="T24" s="3">
        <f t="shared" si="5"/>
        <v>0.69220827566383958</v>
      </c>
      <c r="U24" s="3">
        <f t="shared" si="5"/>
        <v>0.692561657561512</v>
      </c>
      <c r="V24" s="3">
        <f t="shared" si="5"/>
        <v>0.94612295031245519</v>
      </c>
      <c r="W24" s="3">
        <f t="shared" si="5"/>
        <v>0.86608987050529007</v>
      </c>
      <c r="X24" s="3">
        <f t="shared" si="5"/>
        <v>0.93592663264989617</v>
      </c>
      <c r="Y24" s="3">
        <f t="shared" si="5"/>
        <v>0.85611042788389224</v>
      </c>
      <c r="Z24" s="3">
        <f t="shared" si="5"/>
        <v>0.7483374884680335</v>
      </c>
      <c r="AA24" s="3">
        <f t="shared" si="5"/>
        <v>0.96612508224932903</v>
      </c>
      <c r="AB24" s="3">
        <f t="shared" si="5"/>
        <v>0.9350987938933939</v>
      </c>
    </row>
    <row r="25" spans="1:28">
      <c r="B25" t="s">
        <v>32</v>
      </c>
      <c r="C25" s="3">
        <f t="shared" si="3"/>
        <v>1.1217461814029389E-2</v>
      </c>
      <c r="D25" s="3">
        <f t="shared" si="3"/>
        <v>4.907776060207597E-2</v>
      </c>
      <c r="E25" s="3">
        <f t="shared" ref="E25:AB25" si="6">E6/E$15</f>
        <v>4.4905197865728809E-2</v>
      </c>
      <c r="F25" s="3">
        <f t="shared" si="6"/>
        <v>4.4780109920223597E-2</v>
      </c>
      <c r="G25" s="3">
        <f t="shared" si="6"/>
        <v>3.0973331249097614E-2</v>
      </c>
      <c r="H25" s="3">
        <f t="shared" si="6"/>
        <v>4.9077759496799871E-2</v>
      </c>
      <c r="I25" s="3">
        <f t="shared" si="6"/>
        <v>6.4941317484063649E-2</v>
      </c>
      <c r="J25" s="3">
        <f t="shared" si="6"/>
        <v>5.8014772605683558E-2</v>
      </c>
      <c r="K25" s="3">
        <f t="shared" si="6"/>
        <v>6.0388294815469742E-2</v>
      </c>
      <c r="L25" s="3">
        <f t="shared" si="6"/>
        <v>2.5336566452241381E-2</v>
      </c>
      <c r="M25" s="3">
        <f t="shared" si="6"/>
        <v>6.5650603769118188E-2</v>
      </c>
      <c r="N25" s="3">
        <f t="shared" si="6"/>
        <v>2.6309321016325955E-2</v>
      </c>
      <c r="O25" s="3">
        <f t="shared" si="6"/>
        <v>2.6196353070153271E-2</v>
      </c>
      <c r="P25" s="3">
        <f t="shared" si="6"/>
        <v>2.6958973174062928E-2</v>
      </c>
      <c r="Q25" s="3">
        <f t="shared" si="6"/>
        <v>6.4242331940313245E-3</v>
      </c>
      <c r="R25" s="3">
        <f t="shared" si="6"/>
        <v>2.8364191159948336E-2</v>
      </c>
      <c r="S25" s="3">
        <f t="shared" si="6"/>
        <v>1.0895658253426145E-2</v>
      </c>
      <c r="T25" s="3">
        <f t="shared" si="6"/>
        <v>1.1568944430698122E-2</v>
      </c>
      <c r="U25" s="3">
        <f t="shared" si="6"/>
        <v>1.1732277756728514E-2</v>
      </c>
      <c r="V25" s="3">
        <f t="shared" si="6"/>
        <v>2.4023226383634278E-3</v>
      </c>
      <c r="W25" s="3">
        <f t="shared" si="6"/>
        <v>1.2079183397463764E-2</v>
      </c>
      <c r="X25" s="3">
        <f t="shared" si="6"/>
        <v>4.1463010504988193E-3</v>
      </c>
      <c r="Y25" s="3">
        <f t="shared" si="6"/>
        <v>4.5011251441555598E-3</v>
      </c>
      <c r="Z25" s="3">
        <f t="shared" si="6"/>
        <v>4.5253999914106969E-3</v>
      </c>
      <c r="AA25" s="3">
        <f t="shared" si="6"/>
        <v>1.0269808885325275E-3</v>
      </c>
      <c r="AB25" s="3">
        <f t="shared" si="6"/>
        <v>4.6213561375721551E-3</v>
      </c>
    </row>
    <row r="26" spans="1:28">
      <c r="B26" t="s">
        <v>33</v>
      </c>
      <c r="C26" s="3">
        <f t="shared" si="3"/>
        <v>1.1217461814029389E-2</v>
      </c>
      <c r="D26" s="3">
        <f t="shared" si="3"/>
        <v>3.617978420323037E-2</v>
      </c>
      <c r="E26" s="3">
        <f t="shared" ref="E26:AB26" si="7">E7/E$15</f>
        <v>4.9411543100067616E-2</v>
      </c>
      <c r="F26" s="3">
        <f t="shared" si="7"/>
        <v>4.9273902276635299E-2</v>
      </c>
      <c r="G26" s="3">
        <f t="shared" si="7"/>
        <v>2.6420480322946333E-2</v>
      </c>
      <c r="H26" s="3">
        <f t="shared" si="7"/>
        <v>3.6179783388428505E-2</v>
      </c>
      <c r="I26" s="3">
        <f t="shared" si="7"/>
        <v>7.3827815453554199E-2</v>
      </c>
      <c r="J26" s="3">
        <f t="shared" si="7"/>
        <v>0.14086438273375423</v>
      </c>
      <c r="K26" s="3">
        <f t="shared" si="7"/>
        <v>8.8798699714806889E-2</v>
      </c>
      <c r="L26" s="3">
        <f t="shared" si="7"/>
        <v>2.1276999307722172E-2</v>
      </c>
      <c r="M26" s="3">
        <f t="shared" si="7"/>
        <v>7.5969963283787162E-2</v>
      </c>
      <c r="N26" s="3">
        <f t="shared" si="7"/>
        <v>4.1749941250390284E-2</v>
      </c>
      <c r="O26" s="3">
        <f t="shared" si="7"/>
        <v>0.21904996126641813</v>
      </c>
      <c r="P26" s="3">
        <f t="shared" si="7"/>
        <v>0.13612948254771776</v>
      </c>
      <c r="Q26" s="3">
        <f t="shared" si="7"/>
        <v>5.0450653877884616E-3</v>
      </c>
      <c r="R26" s="3">
        <f t="shared" si="7"/>
        <v>5.1121957929293978E-2</v>
      </c>
      <c r="S26" s="3">
        <f t="shared" si="7"/>
        <v>1.9866609332949561E-2</v>
      </c>
      <c r="T26" s="3">
        <f t="shared" si="7"/>
        <v>0.13499308217927758</v>
      </c>
      <c r="U26" s="3">
        <f t="shared" si="7"/>
        <v>0.14267329192961928</v>
      </c>
      <c r="V26" s="3">
        <f t="shared" si="7"/>
        <v>1.8689871797496686E-3</v>
      </c>
      <c r="W26" s="3">
        <f t="shared" si="7"/>
        <v>2.5821019443778685E-2</v>
      </c>
      <c r="X26" s="3">
        <f t="shared" si="7"/>
        <v>7.786517439234926E-3</v>
      </c>
      <c r="Y26" s="3">
        <f t="shared" si="7"/>
        <v>6.0531861935479242E-2</v>
      </c>
      <c r="Z26" s="3">
        <f t="shared" si="7"/>
        <v>0.14528295951444198</v>
      </c>
      <c r="AA26" s="3">
        <f t="shared" si="7"/>
        <v>8.160075165949529E-4</v>
      </c>
      <c r="AB26" s="3">
        <f t="shared" si="7"/>
        <v>1.0356420095388784E-2</v>
      </c>
    </row>
    <row r="27" spans="1:28">
      <c r="B27" t="s">
        <v>34</v>
      </c>
      <c r="C27" s="3">
        <f t="shared" si="3"/>
        <v>3.7206919853404259E-3</v>
      </c>
      <c r="D27" s="3">
        <f t="shared" si="3"/>
        <v>2.4700602999781524E-2</v>
      </c>
      <c r="E27" s="3">
        <f t="shared" ref="E27:AB27" si="8">E8/E$15</f>
        <v>2.2607328887148972E-2</v>
      </c>
      <c r="F27" s="3">
        <f t="shared" si="8"/>
        <v>2.2544353898544985E-2</v>
      </c>
      <c r="G27" s="3">
        <f t="shared" si="8"/>
        <v>1.3548132726658888E-2</v>
      </c>
      <c r="H27" s="3">
        <f t="shared" si="8"/>
        <v>2.1200154007029407E-2</v>
      </c>
      <c r="I27" s="3">
        <f t="shared" si="8"/>
        <v>2.9223857905269442E-2</v>
      </c>
      <c r="J27" s="3">
        <f t="shared" si="8"/>
        <v>4.6735968633926178E-2</v>
      </c>
      <c r="K27" s="3">
        <f t="shared" si="8"/>
        <v>4.8648048171020267E-2</v>
      </c>
      <c r="L27" s="3">
        <f t="shared" si="8"/>
        <v>1.1420348616898595E-2</v>
      </c>
      <c r="M27" s="3">
        <f t="shared" si="8"/>
        <v>2.1500643833560543E-2</v>
      </c>
      <c r="N27" s="3">
        <f t="shared" si="8"/>
        <v>1.0774048633276294E-2</v>
      </c>
      <c r="O27" s="3">
        <f t="shared" si="8"/>
        <v>3.7207212257271853E-2</v>
      </c>
      <c r="P27" s="3">
        <f t="shared" si="8"/>
        <v>5.5819130856481804E-2</v>
      </c>
      <c r="Q27" s="3">
        <f t="shared" si="8"/>
        <v>2.9572016668432295E-3</v>
      </c>
      <c r="R27" s="3">
        <f t="shared" si="8"/>
        <v>7.2470612816998492E-3</v>
      </c>
      <c r="S27" s="3">
        <f t="shared" si="8"/>
        <v>4.1674048657564721E-3</v>
      </c>
      <c r="T27" s="3">
        <f t="shared" si="8"/>
        <v>2.005244168082174E-2</v>
      </c>
      <c r="U27" s="3">
        <f t="shared" si="8"/>
        <v>5.2274855289083072E-2</v>
      </c>
      <c r="V27" s="3">
        <f t="shared" si="8"/>
        <v>1.0989852564624899E-3</v>
      </c>
      <c r="W27" s="3">
        <f t="shared" si="8"/>
        <v>2.7921402623956692E-3</v>
      </c>
      <c r="X27" s="3">
        <f t="shared" si="8"/>
        <v>1.5641744082808351E-3</v>
      </c>
      <c r="Y27" s="3">
        <f t="shared" si="8"/>
        <v>8.5054265616116165E-3</v>
      </c>
      <c r="Z27" s="3">
        <f t="shared" si="8"/>
        <v>5.0231452763877096E-2</v>
      </c>
      <c r="AA27" s="3">
        <f t="shared" si="8"/>
        <v>4.7703296558366013E-4</v>
      </c>
      <c r="AB27" s="3">
        <f t="shared" si="8"/>
        <v>1.0736477031030229E-3</v>
      </c>
    </row>
    <row r="28" spans="1:28">
      <c r="B28" t="s">
        <v>35</v>
      </c>
      <c r="C28" s="3">
        <f t="shared" si="3"/>
        <v>6.15659708793329E-4</v>
      </c>
      <c r="D28" s="3">
        <f t="shared" si="3"/>
        <v>5.1280126032451695E-3</v>
      </c>
      <c r="E28" s="3">
        <f t="shared" ref="E28:AB28" si="9">E9/E$15</f>
        <v>5.1280126032451695E-3</v>
      </c>
      <c r="F28" s="3">
        <f t="shared" si="9"/>
        <v>5.8118630494680534E-3</v>
      </c>
      <c r="G28" s="3">
        <f t="shared" si="9"/>
        <v>1.6485535817749215E-3</v>
      </c>
      <c r="H28" s="3">
        <f t="shared" si="9"/>
        <v>5.1280124877576307E-3</v>
      </c>
      <c r="I28" s="3">
        <f t="shared" si="9"/>
        <v>1.5308009459117122E-2</v>
      </c>
      <c r="J28" s="3">
        <f t="shared" si="9"/>
        <v>4.0812661433306904E-2</v>
      </c>
      <c r="K28" s="3">
        <f t="shared" si="9"/>
        <v>1.1660250558672095E-2</v>
      </c>
      <c r="L28" s="3">
        <f t="shared" si="9"/>
        <v>1.3732627543973515E-3</v>
      </c>
      <c r="M28" s="3">
        <f t="shared" si="9"/>
        <v>1.5308009459117122E-2</v>
      </c>
      <c r="N28" s="3">
        <f t="shared" si="9"/>
        <v>1.117842339216385E-2</v>
      </c>
      <c r="O28" s="3">
        <f t="shared" si="9"/>
        <v>7.140577171722555E-2</v>
      </c>
      <c r="P28" s="3">
        <f t="shared" si="9"/>
        <v>6.0227266897257851E-3</v>
      </c>
      <c r="Q28" s="3">
        <f t="shared" si="9"/>
        <v>3.320180484505468E-4</v>
      </c>
      <c r="R28" s="3">
        <f t="shared" si="9"/>
        <v>1.1171638753726074E-2</v>
      </c>
      <c r="S28" s="3">
        <f t="shared" si="9"/>
        <v>5.6104199572635403E-3</v>
      </c>
      <c r="T28" s="3">
        <f t="shared" si="9"/>
        <v>4.4420333239102272E-2</v>
      </c>
      <c r="U28" s="3">
        <f t="shared" si="9"/>
        <v>2.6349555930701477E-3</v>
      </c>
      <c r="V28" s="3">
        <f t="shared" si="9"/>
        <v>1.2142496571496701E-4</v>
      </c>
      <c r="W28" s="3">
        <f t="shared" si="9"/>
        <v>5.6079045133034877E-3</v>
      </c>
      <c r="X28" s="3">
        <f t="shared" si="9"/>
        <v>2.2376663263892465E-3</v>
      </c>
      <c r="Y28" s="3">
        <f t="shared" si="9"/>
        <v>1.9985281785650937E-2</v>
      </c>
      <c r="Z28" s="3">
        <f t="shared" si="9"/>
        <v>9.8519627419104924E-4</v>
      </c>
      <c r="AA28" s="3">
        <f t="shared" si="9"/>
        <v>5.6274804085623921E-5</v>
      </c>
      <c r="AB28" s="3">
        <f t="shared" si="9"/>
        <v>2.2371735811731433E-3</v>
      </c>
    </row>
    <row r="29" spans="1:28">
      <c r="B29" t="s">
        <v>36</v>
      </c>
      <c r="C29" s="3">
        <f t="shared" si="3"/>
        <v>5.925771109865966E-4</v>
      </c>
      <c r="D29" s="3">
        <f t="shared" si="3"/>
        <v>4.6098063230489843E-4</v>
      </c>
      <c r="E29" s="3">
        <f t="shared" ref="E29:AB29" si="10">E10/E$15</f>
        <v>4.6098063230489843E-4</v>
      </c>
      <c r="F29" s="3">
        <f t="shared" si="10"/>
        <v>4.5969652438525104E-4</v>
      </c>
      <c r="G29" s="3">
        <f t="shared" si="10"/>
        <v>4.6098063230489843E-4</v>
      </c>
      <c r="H29" s="3">
        <f t="shared" si="10"/>
        <v>4.6098062192319252E-4</v>
      </c>
      <c r="I29" s="3">
        <f t="shared" si="10"/>
        <v>2.6759562827424949E-4</v>
      </c>
      <c r="J29" s="3">
        <f t="shared" si="10"/>
        <v>2.6740405178283724E-4</v>
      </c>
      <c r="K29" s="3">
        <f t="shared" si="10"/>
        <v>2.7834418698266392E-4</v>
      </c>
      <c r="L29" s="3">
        <f t="shared" si="10"/>
        <v>2.675956406086606E-4</v>
      </c>
      <c r="M29" s="3">
        <f t="shared" si="10"/>
        <v>2.6759562827424949E-4</v>
      </c>
      <c r="N29" s="3">
        <f t="shared" si="10"/>
        <v>4.7555924295933277E-5</v>
      </c>
      <c r="O29" s="3">
        <f t="shared" si="10"/>
        <v>4.7532491639887043E-5</v>
      </c>
      <c r="P29" s="3">
        <f t="shared" si="10"/>
        <v>4.8916242790912568E-5</v>
      </c>
      <c r="Q29" s="3">
        <f t="shared" si="10"/>
        <v>4.7555925389005287E-5</v>
      </c>
      <c r="R29" s="3">
        <f t="shared" si="10"/>
        <v>4.7527060677102348E-5</v>
      </c>
      <c r="S29" s="3">
        <f t="shared" si="10"/>
        <v>1.9947406635602151E-5</v>
      </c>
      <c r="T29" s="3">
        <f t="shared" si="10"/>
        <v>1.9942153102755185E-5</v>
      </c>
      <c r="U29" s="3">
        <f t="shared" si="10"/>
        <v>2.0223701537358888E-5</v>
      </c>
      <c r="V29" s="3">
        <f t="shared" si="10"/>
        <v>1.9947405721941958E-5</v>
      </c>
      <c r="W29" s="3">
        <f t="shared" si="10"/>
        <v>1.9938463172559732E-5</v>
      </c>
      <c r="X29" s="3">
        <f t="shared" si="10"/>
        <v>7.6343560376110434E-6</v>
      </c>
      <c r="Y29" s="3">
        <f t="shared" si="10"/>
        <v>7.633596684038736E-6</v>
      </c>
      <c r="Z29" s="3">
        <f t="shared" si="10"/>
        <v>7.6747651447186121E-6</v>
      </c>
      <c r="AA29" s="3">
        <f t="shared" si="10"/>
        <v>7.6343560376110434E-6</v>
      </c>
      <c r="AB29" s="3">
        <f t="shared" si="10"/>
        <v>7.6326749145717439E-6</v>
      </c>
    </row>
    <row r="30" spans="1:28">
      <c r="B30" t="s">
        <v>37</v>
      </c>
      <c r="C30" s="3">
        <f t="shared" si="3"/>
        <v>7.1412689434331754E-3</v>
      </c>
      <c r="D30" s="3">
        <f t="shared" si="3"/>
        <v>4.6989666300153773E-3</v>
      </c>
      <c r="E30" s="3">
        <f t="shared" ref="E30:AB30" si="11">E11/E$15</f>
        <v>4.6989666300153773E-3</v>
      </c>
      <c r="F30" s="3">
        <f t="shared" si="11"/>
        <v>4.6858771858155381E-3</v>
      </c>
      <c r="G30" s="3">
        <f t="shared" si="11"/>
        <v>4.6989666300153773E-3</v>
      </c>
      <c r="H30" s="3">
        <f t="shared" si="11"/>
        <v>4.6989665241903462E-3</v>
      </c>
      <c r="I30" s="3">
        <f t="shared" si="11"/>
        <v>2.5270282877456643E-3</v>
      </c>
      <c r="J30" s="3">
        <f t="shared" si="11"/>
        <v>2.5252191430440562E-3</v>
      </c>
      <c r="K30" s="3">
        <f t="shared" si="11"/>
        <v>2.6285318589505755E-3</v>
      </c>
      <c r="L30" s="3">
        <f t="shared" si="11"/>
        <v>2.527028404225167E-3</v>
      </c>
      <c r="M30" s="3">
        <f t="shared" si="11"/>
        <v>2.5270282877456643E-3</v>
      </c>
      <c r="N30" s="3">
        <f t="shared" si="11"/>
        <v>5.4998460925717325E-4</v>
      </c>
      <c r="O30" s="3">
        <f t="shared" si="11"/>
        <v>5.4971361042011459E-4</v>
      </c>
      <c r="P30" s="3">
        <f t="shared" si="11"/>
        <v>5.6571670251375351E-4</v>
      </c>
      <c r="Q30" s="3">
        <f t="shared" si="11"/>
        <v>5.4998462189855891E-4</v>
      </c>
      <c r="R30" s="3">
        <f t="shared" si="11"/>
        <v>5.4965080129613572E-4</v>
      </c>
      <c r="S30" s="3">
        <f t="shared" si="11"/>
        <v>2.7740865278650843E-4</v>
      </c>
      <c r="T30" s="3">
        <f t="shared" si="11"/>
        <v>2.7733559188711086E-4</v>
      </c>
      <c r="U30" s="3">
        <f t="shared" si="11"/>
        <v>2.8125108693688661E-4</v>
      </c>
      <c r="V30" s="3">
        <f t="shared" si="11"/>
        <v>2.77408640080233E-4</v>
      </c>
      <c r="W30" s="3">
        <f t="shared" si="11"/>
        <v>2.7728427601517337E-4</v>
      </c>
      <c r="X30" s="3">
        <f t="shared" si="11"/>
        <v>1.852359920023949E-4</v>
      </c>
      <c r="Y30" s="3">
        <f t="shared" si="11"/>
        <v>1.8521756744745485E-4</v>
      </c>
      <c r="Z30" s="3">
        <f t="shared" si="11"/>
        <v>1.8621645728383122E-4</v>
      </c>
      <c r="AA30" s="3">
        <f t="shared" si="11"/>
        <v>1.852359920023949E-4</v>
      </c>
      <c r="AB30" s="3">
        <f t="shared" si="11"/>
        <v>1.8519520211883055E-4</v>
      </c>
    </row>
    <row r="31" spans="1:28">
      <c r="B31" t="s">
        <v>38</v>
      </c>
      <c r="C31" s="3">
        <f t="shared" si="3"/>
        <v>1.6440420421774551E-5</v>
      </c>
      <c r="D31" s="3">
        <f t="shared" si="3"/>
        <v>4.1573611179580954E-5</v>
      </c>
      <c r="E31" s="3">
        <f t="shared" ref="E31:AB31" si="12">E12/E$15</f>
        <v>4.1573611179580954E-5</v>
      </c>
      <c r="F31" s="3">
        <f t="shared" si="12"/>
        <v>4.145780370390217E-5</v>
      </c>
      <c r="G31" s="3">
        <f t="shared" si="12"/>
        <v>4.1573611179580954E-5</v>
      </c>
      <c r="H31" s="3">
        <f t="shared" si="12"/>
        <v>4.1573610243305164E-5</v>
      </c>
      <c r="I31" s="3">
        <f t="shared" si="12"/>
        <v>3.3901745688693566E-5</v>
      </c>
      <c r="J31" s="3">
        <f t="shared" si="12"/>
        <v>3.3877474823232586E-5</v>
      </c>
      <c r="K31" s="3">
        <f t="shared" si="12"/>
        <v>3.5263482822452725E-5</v>
      </c>
      <c r="L31" s="3">
        <f t="shared" si="12"/>
        <v>3.3901747251342671E-5</v>
      </c>
      <c r="M31" s="3">
        <f t="shared" si="12"/>
        <v>3.3901745688693566E-5</v>
      </c>
      <c r="N31" s="3">
        <f t="shared" si="12"/>
        <v>7.814893311076517E-6</v>
      </c>
      <c r="O31" s="3">
        <f t="shared" si="12"/>
        <v>7.8110426087779581E-6</v>
      </c>
      <c r="P31" s="3">
        <f t="shared" si="12"/>
        <v>8.0384352580523312E-6</v>
      </c>
      <c r="Q31" s="3">
        <f t="shared" si="12"/>
        <v>7.8148934907016899E-6</v>
      </c>
      <c r="R31" s="3">
        <f t="shared" si="12"/>
        <v>7.8101501354348949E-6</v>
      </c>
      <c r="S31" s="3">
        <f t="shared" si="12"/>
        <v>2.8856179518781525E-6</v>
      </c>
      <c r="T31" s="3">
        <f t="shared" si="12"/>
        <v>2.8848579689404743E-6</v>
      </c>
      <c r="U31" s="3">
        <f t="shared" si="12"/>
        <v>2.9255871339922159E-6</v>
      </c>
      <c r="V31" s="3">
        <f t="shared" si="12"/>
        <v>2.8856178197068735E-6</v>
      </c>
      <c r="W31" s="3">
        <f t="shared" si="12"/>
        <v>2.8843241788088702E-6</v>
      </c>
      <c r="X31" s="3">
        <f t="shared" si="12"/>
        <v>1.2342970839251388E-6</v>
      </c>
      <c r="Y31" s="3">
        <f t="shared" si="12"/>
        <v>1.2341743141859036E-6</v>
      </c>
      <c r="Z31" s="3">
        <f t="shared" si="12"/>
        <v>1.2408302928586977E-6</v>
      </c>
      <c r="AA31" s="3">
        <f t="shared" si="12"/>
        <v>1.2342970839251388E-6</v>
      </c>
      <c r="AB31" s="3">
        <f t="shared" si="12"/>
        <v>1.2340252855894435E-6</v>
      </c>
    </row>
    <row r="32" spans="1:28">
      <c r="B32" t="s">
        <v>39</v>
      </c>
      <c r="C32" s="3">
        <f t="shared" si="3"/>
        <v>0</v>
      </c>
      <c r="D32" s="3">
        <f t="shared" si="3"/>
        <v>0</v>
      </c>
      <c r="E32" s="3">
        <f t="shared" ref="E32:AB32" si="13">E13/E$15</f>
        <v>0</v>
      </c>
      <c r="F32" s="3">
        <f t="shared" si="13"/>
        <v>0</v>
      </c>
      <c r="G32" s="3">
        <f t="shared" si="13"/>
        <v>0</v>
      </c>
      <c r="H32" s="3">
        <f t="shared" si="13"/>
        <v>0</v>
      </c>
      <c r="I32" s="3">
        <f t="shared" si="13"/>
        <v>0</v>
      </c>
      <c r="J32" s="3">
        <f t="shared" si="13"/>
        <v>0</v>
      </c>
      <c r="K32" s="3">
        <f t="shared" si="13"/>
        <v>0</v>
      </c>
      <c r="L32" s="3">
        <f t="shared" si="13"/>
        <v>0</v>
      </c>
      <c r="M32" s="3">
        <f t="shared" si="13"/>
        <v>0</v>
      </c>
      <c r="N32" s="3">
        <f t="shared" si="13"/>
        <v>0</v>
      </c>
      <c r="O32" s="3">
        <f t="shared" si="13"/>
        <v>0</v>
      </c>
      <c r="P32" s="3">
        <f t="shared" si="13"/>
        <v>0</v>
      </c>
      <c r="Q32" s="3">
        <f t="shared" si="13"/>
        <v>0</v>
      </c>
      <c r="R32" s="3">
        <f t="shared" si="13"/>
        <v>0</v>
      </c>
      <c r="S32" s="3">
        <f t="shared" si="13"/>
        <v>0</v>
      </c>
      <c r="T32" s="3">
        <f t="shared" si="13"/>
        <v>0</v>
      </c>
      <c r="U32" s="3">
        <f t="shared" si="13"/>
        <v>0</v>
      </c>
      <c r="V32" s="3">
        <f t="shared" si="13"/>
        <v>0</v>
      </c>
      <c r="W32" s="3">
        <f t="shared" si="13"/>
        <v>0</v>
      </c>
      <c r="X32" s="3">
        <f t="shared" si="13"/>
        <v>0</v>
      </c>
      <c r="Y32" s="3">
        <f t="shared" si="13"/>
        <v>0</v>
      </c>
      <c r="Z32" s="3">
        <f t="shared" si="13"/>
        <v>0</v>
      </c>
      <c r="AA32" s="3">
        <f t="shared" si="13"/>
        <v>0</v>
      </c>
      <c r="AB32" s="3">
        <f t="shared" si="13"/>
        <v>0</v>
      </c>
    </row>
    <row r="33" spans="1:28">
      <c r="B33" t="s">
        <v>40</v>
      </c>
      <c r="C33" s="3">
        <f t="shared" si="3"/>
        <v>0</v>
      </c>
      <c r="D33" s="3">
        <f t="shared" si="3"/>
        <v>0</v>
      </c>
      <c r="E33" s="3">
        <f t="shared" ref="E33:AB33" si="14">E14/E$15</f>
        <v>0</v>
      </c>
      <c r="F33" s="3">
        <f t="shared" si="14"/>
        <v>0</v>
      </c>
      <c r="G33" s="3">
        <f t="shared" si="14"/>
        <v>0</v>
      </c>
      <c r="H33" s="3">
        <f t="shared" si="14"/>
        <v>0</v>
      </c>
      <c r="I33" s="3">
        <f t="shared" si="14"/>
        <v>0</v>
      </c>
      <c r="J33" s="3">
        <f t="shared" si="14"/>
        <v>0</v>
      </c>
      <c r="K33" s="3">
        <f t="shared" si="14"/>
        <v>0</v>
      </c>
      <c r="L33" s="3">
        <f t="shared" si="14"/>
        <v>0</v>
      </c>
      <c r="M33" s="3">
        <f t="shared" si="14"/>
        <v>0</v>
      </c>
      <c r="N33" s="3">
        <f t="shared" si="14"/>
        <v>0</v>
      </c>
      <c r="O33" s="3">
        <f t="shared" si="14"/>
        <v>0</v>
      </c>
      <c r="P33" s="3">
        <f t="shared" si="14"/>
        <v>0</v>
      </c>
      <c r="Q33" s="3">
        <f t="shared" si="14"/>
        <v>0</v>
      </c>
      <c r="R33" s="3">
        <f t="shared" si="14"/>
        <v>0</v>
      </c>
      <c r="S33" s="3">
        <f t="shared" si="14"/>
        <v>0</v>
      </c>
      <c r="T33" s="3">
        <f t="shared" si="14"/>
        <v>0</v>
      </c>
      <c r="U33" s="3">
        <f t="shared" si="14"/>
        <v>0</v>
      </c>
      <c r="V33" s="3">
        <f t="shared" si="14"/>
        <v>0</v>
      </c>
      <c r="W33" s="3">
        <f t="shared" si="14"/>
        <v>0</v>
      </c>
      <c r="X33" s="3">
        <f t="shared" si="14"/>
        <v>0</v>
      </c>
      <c r="Y33" s="3">
        <f t="shared" si="14"/>
        <v>0</v>
      </c>
      <c r="Z33" s="3">
        <f t="shared" si="14"/>
        <v>0</v>
      </c>
      <c r="AA33" s="3">
        <f t="shared" si="14"/>
        <v>0</v>
      </c>
      <c r="AB33" s="3">
        <f t="shared" si="14"/>
        <v>0</v>
      </c>
    </row>
    <row r="34" spans="1:28">
      <c r="C34" s="3">
        <f t="shared" si="3"/>
        <v>1</v>
      </c>
      <c r="D34" s="3">
        <f t="shared" si="3"/>
        <v>1</v>
      </c>
      <c r="E34" s="3">
        <f t="shared" ref="E34:AB34" si="15">E15/E$15</f>
        <v>1</v>
      </c>
      <c r="F34" s="3">
        <f t="shared" si="15"/>
        <v>1</v>
      </c>
      <c r="G34" s="3">
        <f t="shared" si="15"/>
        <v>1</v>
      </c>
      <c r="H34" s="3">
        <f t="shared" si="15"/>
        <v>1</v>
      </c>
      <c r="I34" s="3">
        <f t="shared" si="15"/>
        <v>1</v>
      </c>
      <c r="J34" s="3">
        <f t="shared" si="15"/>
        <v>1</v>
      </c>
      <c r="K34" s="3">
        <f t="shared" si="15"/>
        <v>1</v>
      </c>
      <c r="L34" s="3">
        <f t="shared" si="15"/>
        <v>1</v>
      </c>
      <c r="M34" s="3">
        <f t="shared" si="15"/>
        <v>1</v>
      </c>
      <c r="N34" s="3">
        <f t="shared" si="15"/>
        <v>1</v>
      </c>
      <c r="O34" s="3">
        <f t="shared" si="15"/>
        <v>1</v>
      </c>
      <c r="P34" s="3">
        <f t="shared" si="15"/>
        <v>1</v>
      </c>
      <c r="Q34" s="3">
        <f t="shared" si="15"/>
        <v>1</v>
      </c>
      <c r="R34" s="3">
        <f t="shared" si="15"/>
        <v>1</v>
      </c>
      <c r="S34" s="3">
        <f t="shared" si="15"/>
        <v>1</v>
      </c>
      <c r="T34" s="3">
        <f t="shared" si="15"/>
        <v>1</v>
      </c>
      <c r="U34" s="3">
        <f t="shared" si="15"/>
        <v>1</v>
      </c>
      <c r="V34" s="3">
        <f t="shared" si="15"/>
        <v>1</v>
      </c>
      <c r="W34" s="3">
        <f t="shared" si="15"/>
        <v>1</v>
      </c>
      <c r="X34" s="3">
        <f t="shared" si="15"/>
        <v>1</v>
      </c>
      <c r="Y34" s="3">
        <f t="shared" si="15"/>
        <v>1</v>
      </c>
      <c r="Z34" s="3">
        <f t="shared" si="15"/>
        <v>1</v>
      </c>
      <c r="AA34" s="3">
        <f t="shared" si="15"/>
        <v>1</v>
      </c>
      <c r="AB34" s="3">
        <f t="shared" si="15"/>
        <v>1</v>
      </c>
    </row>
    <row r="37" spans="1:28">
      <c r="A37" t="s">
        <v>99</v>
      </c>
      <c r="C37">
        <v>2020</v>
      </c>
      <c r="I37" s="55">
        <v>2030</v>
      </c>
      <c r="N37" s="55">
        <v>2040</v>
      </c>
      <c r="S37" s="55">
        <v>2045</v>
      </c>
      <c r="X37" s="55">
        <v>2050</v>
      </c>
    </row>
    <row r="38" spans="1:28">
      <c r="C38">
        <v>2020</v>
      </c>
      <c r="D38" t="s">
        <v>48</v>
      </c>
      <c r="E38" t="s">
        <v>49</v>
      </c>
      <c r="F38" t="s">
        <v>51</v>
      </c>
      <c r="G38" t="s">
        <v>52</v>
      </c>
      <c r="H38" t="s">
        <v>54</v>
      </c>
      <c r="I38" s="55" t="s">
        <v>48</v>
      </c>
      <c r="J38" t="s">
        <v>49</v>
      </c>
      <c r="K38" t="s">
        <v>51</v>
      </c>
      <c r="L38" t="s">
        <v>52</v>
      </c>
      <c r="M38" t="s">
        <v>54</v>
      </c>
      <c r="N38" s="55" t="s">
        <v>48</v>
      </c>
      <c r="O38" t="s">
        <v>49</v>
      </c>
      <c r="P38" t="s">
        <v>51</v>
      </c>
      <c r="Q38" t="s">
        <v>52</v>
      </c>
      <c r="R38" t="s">
        <v>54</v>
      </c>
      <c r="S38" s="55" t="s">
        <v>48</v>
      </c>
      <c r="T38" t="s">
        <v>49</v>
      </c>
      <c r="U38" t="s">
        <v>51</v>
      </c>
      <c r="V38" t="s">
        <v>52</v>
      </c>
      <c r="W38" t="s">
        <v>54</v>
      </c>
      <c r="X38" s="55" t="s">
        <v>48</v>
      </c>
      <c r="Y38" t="s">
        <v>49</v>
      </c>
      <c r="Z38" t="s">
        <v>51</v>
      </c>
      <c r="AA38" t="s">
        <v>52</v>
      </c>
      <c r="AB38" t="s">
        <v>54</v>
      </c>
    </row>
    <row r="39" spans="1:28">
      <c r="B39" t="s">
        <v>29</v>
      </c>
      <c r="C39" s="33">
        <f>'S100'!H276</f>
        <v>229.52695281641499</v>
      </c>
      <c r="D39" s="33">
        <f>'L100'!M276</f>
        <v>163.26335975910459</v>
      </c>
      <c r="E39" s="33">
        <f>'L100'!M276</f>
        <v>163.26335975910459</v>
      </c>
      <c r="F39" s="33">
        <f>'S80'!M276</f>
        <v>163.26335975910459</v>
      </c>
      <c r="G39" s="33">
        <f>'D100'!M276</f>
        <v>147.76399757142019</v>
      </c>
      <c r="H39" s="33">
        <f>Linear100!M276</f>
        <v>163.77168646783525</v>
      </c>
      <c r="I39" s="56">
        <f>'S100'!R276</f>
        <v>116.79828518634636</v>
      </c>
      <c r="J39" s="33">
        <f>'L100'!R276</f>
        <v>111.44343445816318</v>
      </c>
      <c r="K39" s="33">
        <f>'S80'!R276</f>
        <v>111.44343445816318</v>
      </c>
      <c r="L39" s="33">
        <f>'D100'!R276</f>
        <v>77.292850368444959</v>
      </c>
      <c r="M39" s="33">
        <f>Linear100!R276</f>
        <v>110.85086360982899</v>
      </c>
      <c r="N39" s="56">
        <f>'S100'!AB276</f>
        <v>29.996615012941504</v>
      </c>
      <c r="O39" s="33">
        <f>'L100'!AB276</f>
        <v>29.29915668419731</v>
      </c>
      <c r="P39" s="33">
        <f>'S80'!AB276</f>
        <v>29.29915668419731</v>
      </c>
      <c r="Q39" s="33">
        <f>'D100'!AB276</f>
        <v>10.61788839531644</v>
      </c>
      <c r="R39" s="33">
        <f>Linear100!AB276</f>
        <v>29.058913873257747</v>
      </c>
      <c r="S39" s="56">
        <f>'S100'!AG276</f>
        <v>11.158141152862473</v>
      </c>
      <c r="T39" s="33">
        <f>'L100'!AG276</f>
        <v>11.296533648558013</v>
      </c>
      <c r="U39" s="33">
        <f>'S80'!AG276</f>
        <v>11.296533648558013</v>
      </c>
      <c r="V39" s="33">
        <f>'D100'!AG276</f>
        <v>3.1510340347473735</v>
      </c>
      <c r="W39" s="33">
        <f>Linear100!AG276</f>
        <v>11.1919663546257</v>
      </c>
      <c r="X39" s="56">
        <f>'S100'!AL276</f>
        <v>3.6006700947955328</v>
      </c>
      <c r="Y39" s="33">
        <f>'L100'!AL276</f>
        <v>3.775038590782974</v>
      </c>
      <c r="Z39" s="33">
        <f>'S80'!AL276</f>
        <v>3.775038590782974</v>
      </c>
      <c r="AA39" s="33">
        <f>'D100'!AL276</f>
        <v>1.1613437804458238</v>
      </c>
      <c r="AB39" s="33">
        <f>Linear100!AL276</f>
        <v>3.7414656042288259</v>
      </c>
    </row>
    <row r="40" spans="1:28">
      <c r="B40" t="s">
        <v>30</v>
      </c>
      <c r="C40" s="33">
        <f>'S100'!H277</f>
        <v>197.27865616109582</v>
      </c>
      <c r="D40" s="33">
        <f>'L100'!M277</f>
        <v>150.98074081003003</v>
      </c>
      <c r="E40" s="33">
        <f>'L100'!M277</f>
        <v>150.98074081003003</v>
      </c>
      <c r="F40" s="33">
        <f>'S80'!M277</f>
        <v>150.98074081003003</v>
      </c>
      <c r="G40" s="33">
        <f>'D100'!M277</f>
        <v>135.82586955451831</v>
      </c>
      <c r="H40" s="33">
        <f>Linear100!M277</f>
        <v>148.00819078199211</v>
      </c>
      <c r="I40" s="56">
        <f>'S100'!R277</f>
        <v>99.342020898931111</v>
      </c>
      <c r="J40" s="33">
        <f>'L100'!R277</f>
        <v>98.245471936176429</v>
      </c>
      <c r="K40" s="33">
        <f>'S80'!R277</f>
        <v>98.245471936176429</v>
      </c>
      <c r="L40" s="33">
        <f>'D100'!R277</f>
        <v>70.323876794192614</v>
      </c>
      <c r="M40" s="33">
        <f>Linear100!R277</f>
        <v>86.863443238547532</v>
      </c>
      <c r="N40" s="56">
        <f>'S100'!AB277</f>
        <v>21.58750090914824</v>
      </c>
      <c r="O40" s="33">
        <f>'L100'!AB277</f>
        <v>24.049058079871404</v>
      </c>
      <c r="P40" s="33">
        <f>'S80'!AB277</f>
        <v>24.049058079871404</v>
      </c>
      <c r="Q40" s="33">
        <f>'D100'!AB277</f>
        <v>8.5044030881151098</v>
      </c>
      <c r="R40" s="33">
        <f>Linear100!AB277</f>
        <v>15.87664245737399</v>
      </c>
      <c r="S40" s="56">
        <f>'S100'!AG277</f>
        <v>7.4006498319155876</v>
      </c>
      <c r="T40" s="33">
        <f>'L100'!AG277</f>
        <v>9.0456290337274812</v>
      </c>
      <c r="U40" s="33">
        <f>'S80'!AG277</f>
        <v>9.0456290337274812</v>
      </c>
      <c r="V40" s="33">
        <f>'D100'!AG277</f>
        <v>2.1393127121355602</v>
      </c>
      <c r="W40" s="33">
        <f>Linear100!AG277</f>
        <v>5.094982965914741</v>
      </c>
      <c r="X40" s="56">
        <f>'S100'!AL277</f>
        <v>2.1280542088206249</v>
      </c>
      <c r="Y40" s="33">
        <f>'L100'!AL277</f>
        <v>2.8267660797920171</v>
      </c>
      <c r="Z40" s="33">
        <f>'S80'!AL277</f>
        <v>2.8267660797920171</v>
      </c>
      <c r="AA40" s="33">
        <f>'D100'!AL277</f>
        <v>0.61510376700022473</v>
      </c>
      <c r="AB40" s="33">
        <f>Linear100!AL277</f>
        <v>1.462313943958357</v>
      </c>
    </row>
    <row r="41" spans="1:28">
      <c r="B41" t="s">
        <v>31</v>
      </c>
      <c r="C41" s="33">
        <f>'S100'!H278</f>
        <v>0.87804478862006097</v>
      </c>
      <c r="D41" s="33">
        <f>'L100'!M278</f>
        <v>7.0564503651673913</v>
      </c>
      <c r="E41" s="33">
        <f>'L100'!M278</f>
        <v>7.0564503651673913</v>
      </c>
      <c r="F41" s="33">
        <f>'S80'!M278</f>
        <v>7.3164828503285912</v>
      </c>
      <c r="G41" s="33">
        <f>'D100'!M278</f>
        <v>20.981249660756649</v>
      </c>
      <c r="H41" s="33">
        <f>Linear100!M278</f>
        <v>8.689786023814202</v>
      </c>
      <c r="I41" s="56">
        <f>'S100'!R278</f>
        <v>22.289888209022756</v>
      </c>
      <c r="J41" s="33">
        <f>'L100'!R278</f>
        <v>12.512610693034894</v>
      </c>
      <c r="K41" s="33">
        <f>'S80'!R278</f>
        <v>17.842574905233132</v>
      </c>
      <c r="L41" s="33">
        <f>'D100'!R278</f>
        <v>54.076717065625473</v>
      </c>
      <c r="M41" s="33">
        <f>Linear100!R278</f>
        <v>26.937144370206887</v>
      </c>
      <c r="N41" s="56">
        <f>'S100'!AB278</f>
        <v>73.040181973177852</v>
      </c>
      <c r="O41" s="33">
        <f>'L100'!AB278</f>
        <v>47.699124653880176</v>
      </c>
      <c r="P41" s="33">
        <f>'S80'!AB278</f>
        <v>56.995535520508</v>
      </c>
      <c r="Q41" s="33">
        <f>'D100'!AB278</f>
        <v>88.338824767751888</v>
      </c>
      <c r="R41" s="33">
        <f>Linear100!AB278</f>
        <v>73.636273593783045</v>
      </c>
      <c r="S41" s="56">
        <f>'S100'!AG278</f>
        <v>85.212797531324853</v>
      </c>
      <c r="T41" s="33">
        <f>'L100'!AG278</f>
        <v>70.005660345807627</v>
      </c>
      <c r="U41" s="33">
        <f>'S80'!AG278</f>
        <v>67.286936593621348</v>
      </c>
      <c r="V41" s="33">
        <f>'D100'!AG278</f>
        <v>91.539520575126843</v>
      </c>
      <c r="W41" s="33">
        <f>Linear100!AG278</f>
        <v>85.137319570813474</v>
      </c>
      <c r="X41" s="56">
        <f>'S100'!AL278</f>
        <v>89.582719203284</v>
      </c>
      <c r="Y41" s="33">
        <f>'L100'!AL278</f>
        <v>83.326248567077485</v>
      </c>
      <c r="Z41" s="33">
        <f>'S80'!AL278</f>
        <v>71.315724632047875</v>
      </c>
      <c r="AA41" s="33">
        <f>'D100'!AL278</f>
        <v>91.488338681183706</v>
      </c>
      <c r="AB41" s="33">
        <f>Linear100!AL278</f>
        <v>89.467420975137458</v>
      </c>
    </row>
    <row r="42" spans="1:28">
      <c r="B42" t="s">
        <v>32</v>
      </c>
      <c r="C42" s="33">
        <f>'S100'!H279</f>
        <v>2.8132554719210012</v>
      </c>
      <c r="D42" s="33">
        <f>'L100'!M279</f>
        <v>9.629336408270639</v>
      </c>
      <c r="E42" s="33">
        <f>'L100'!M279</f>
        <v>9.629336408270639</v>
      </c>
      <c r="F42" s="33">
        <f>'S80'!M279</f>
        <v>9.629336408270639</v>
      </c>
      <c r="G42" s="33">
        <f>'D100'!M279</f>
        <v>6.5362622781916091</v>
      </c>
      <c r="H42" s="33">
        <f>Linear100!M279</f>
        <v>10.552692736002532</v>
      </c>
      <c r="I42" s="56">
        <f>'S100'!R279</f>
        <v>12.020397787963148</v>
      </c>
      <c r="J42" s="33">
        <f>'L100'!R279</f>
        <v>10.720799808568263</v>
      </c>
      <c r="K42" s="33">
        <f>'S80'!R279</f>
        <v>10.720799808568263</v>
      </c>
      <c r="L42" s="33">
        <f>'D100'!R279</f>
        <v>4.7467132876040994</v>
      </c>
      <c r="M42" s="33">
        <f>Linear100!R279</f>
        <v>12.142844463562428</v>
      </c>
      <c r="N42" s="56">
        <f>'S100'!AB279</f>
        <v>4.0248566345805985</v>
      </c>
      <c r="O42" s="33">
        <f>'L100'!AB279</f>
        <v>3.942701363473466</v>
      </c>
      <c r="P42" s="33">
        <f>'S80'!AB279</f>
        <v>3.942701363473466</v>
      </c>
      <c r="Q42" s="33">
        <f>'D100'!AB279</f>
        <v>0.99200460279018898</v>
      </c>
      <c r="R42" s="33">
        <f>Linear100!AB279</f>
        <v>4.3113703724441574</v>
      </c>
      <c r="S42" s="56">
        <f>'S100'!AG279</f>
        <v>1.4358902265199303</v>
      </c>
      <c r="T42" s="33">
        <f>'L100'!AG279</f>
        <v>1.5095007172703161</v>
      </c>
      <c r="U42" s="33">
        <f>'S80'!AG279</f>
        <v>1.5095007172703161</v>
      </c>
      <c r="V42" s="33">
        <f>'D100'!AG279</f>
        <v>0.28799393935228351</v>
      </c>
      <c r="W42" s="33">
        <f>Linear100!AG279</f>
        <v>1.5886411460217389</v>
      </c>
      <c r="X42" s="56">
        <f>'S100'!AL279</f>
        <v>0.40566322524481463</v>
      </c>
      <c r="Y42" s="33">
        <f>'L100'!AL279</f>
        <v>0.45322306486834962</v>
      </c>
      <c r="Z42" s="33">
        <f>'S80'!AL279</f>
        <v>0.45322306486834962</v>
      </c>
      <c r="AA42" s="33">
        <f>'D100'!AL279</f>
        <v>7.9830888469283059E-2</v>
      </c>
      <c r="AB42" s="33">
        <f>Linear100!AL279</f>
        <v>0.4596242416930344</v>
      </c>
    </row>
    <row r="43" spans="1:28">
      <c r="B43" t="s">
        <v>33</v>
      </c>
      <c r="C43" s="33">
        <f>'S100'!H280</f>
        <v>4.2231966300763304</v>
      </c>
      <c r="D43" s="33">
        <f>'L100'!M280</f>
        <v>16.131638844492276</v>
      </c>
      <c r="E43" s="33">
        <f>'L100'!M280</f>
        <v>16.131638844492276</v>
      </c>
      <c r="F43" s="33">
        <f>'S80'!M280</f>
        <v>16.131638844492276</v>
      </c>
      <c r="G43" s="33">
        <f>'D100'!M280</f>
        <v>8.3611726753569027</v>
      </c>
      <c r="H43" s="33">
        <f>Linear100!M280</f>
        <v>11.664478209488141</v>
      </c>
      <c r="I43" s="56">
        <f>'S100'!R280</f>
        <v>22.026774576139768</v>
      </c>
      <c r="J43" s="33">
        <f>'L100'!R280</f>
        <v>42.636466062770452</v>
      </c>
      <c r="K43" s="33">
        <f>'S80'!R280</f>
        <v>25.309413252832954</v>
      </c>
      <c r="L43" s="33">
        <f>'D100'!R280</f>
        <v>6.0038382435232656</v>
      </c>
      <c r="M43" s="33">
        <f>Linear100!R280</f>
        <v>22.709706313524638</v>
      </c>
      <c r="N43" s="56">
        <f>'S100'!AB280</f>
        <v>10.516385610873998</v>
      </c>
      <c r="O43" s="33">
        <f>'L100'!AB280</f>
        <v>56.985344847066024</v>
      </c>
      <c r="P43" s="33">
        <f>'S80'!AB280</f>
        <v>35.765496988282401</v>
      </c>
      <c r="Q43" s="33">
        <f>'D100'!AB280</f>
        <v>1.1629693194144284</v>
      </c>
      <c r="R43" s="33">
        <f>Linear100!AB280</f>
        <v>12.971367041950153</v>
      </c>
      <c r="S43" s="56">
        <f>'S100'!AG280</f>
        <v>4.5351193027198891</v>
      </c>
      <c r="T43" s="33">
        <f>'L100'!AG280</f>
        <v>32.549840425745991</v>
      </c>
      <c r="U43" s="33">
        <f>'S80'!AG280</f>
        <v>37.182092759623394</v>
      </c>
      <c r="V43" s="33">
        <f>'D100'!AG280</f>
        <v>0.32728043523633638</v>
      </c>
      <c r="W43" s="33">
        <f>Linear100!AG280</f>
        <v>5.9855289496861062</v>
      </c>
      <c r="X43" s="56">
        <f>'S100'!AL280</f>
        <v>1.4658516801462329</v>
      </c>
      <c r="Y43" s="33">
        <f>'L100'!AL280</f>
        <v>13.083668399434453</v>
      </c>
      <c r="Z43" s="33">
        <f>'S80'!AL280</f>
        <v>37.695458117245479</v>
      </c>
      <c r="AA43" s="33">
        <f>'D100'!AL280</f>
        <v>9.6230526828780347E-2</v>
      </c>
      <c r="AB43" s="33">
        <f>Linear100!AL280</f>
        <v>2.0292236023237398</v>
      </c>
    </row>
    <row r="44" spans="1:28">
      <c r="B44" t="s">
        <v>34</v>
      </c>
      <c r="C44" s="33">
        <f>'S100'!H281</f>
        <v>1.8357455350694658</v>
      </c>
      <c r="D44" s="33">
        <f>'L100'!M281</f>
        <v>9.0871703248734956</v>
      </c>
      <c r="E44" s="33">
        <f>'L100'!M281</f>
        <v>9.0871703248734956</v>
      </c>
      <c r="F44" s="33">
        <f>'S80'!M281</f>
        <v>9.0871703248734956</v>
      </c>
      <c r="G44" s="33">
        <f>'D100'!M281</f>
        <v>5.2366657932665737</v>
      </c>
      <c r="H44" s="33">
        <f>Linear100!M281</f>
        <v>8.46798748423444</v>
      </c>
      <c r="I44" s="56">
        <f>'S100'!R281</f>
        <v>9.6439606463506369</v>
      </c>
      <c r="J44" s="33">
        <f>'L100'!R281</f>
        <v>15.38296403553319</v>
      </c>
      <c r="K44" s="33">
        <f>'S80'!R281</f>
        <v>15.38296403553319</v>
      </c>
      <c r="L44" s="33">
        <f>'D100'!R281</f>
        <v>3.6767872044476895</v>
      </c>
      <c r="M44" s="33">
        <f>Linear100!R281</f>
        <v>7.0465263785078509</v>
      </c>
      <c r="N44" s="56">
        <f>'S100'!AB281</f>
        <v>2.7794287899850811</v>
      </c>
      <c r="O44" s="33">
        <f>'L100'!AB281</f>
        <v>9.1858728304987931</v>
      </c>
      <c r="P44" s="33">
        <f>'S80'!AB281</f>
        <v>14.253453471570813</v>
      </c>
      <c r="Q44" s="33">
        <f>'D100'!AB281</f>
        <v>0.74158061859080138</v>
      </c>
      <c r="R44" s="33">
        <f>Linear100!AB281</f>
        <v>1.8593270498421075</v>
      </c>
      <c r="S44" s="56">
        <f>'S100'!AG281</f>
        <v>0.87665088537286662</v>
      </c>
      <c r="T44" s="33">
        <f>'L100'!AG281</f>
        <v>4.328869134297701</v>
      </c>
      <c r="U44" s="33">
        <f>'S80'!AG281</f>
        <v>12.993105257336657</v>
      </c>
      <c r="V44" s="33">
        <f>'D100'!AG281</f>
        <v>0.19947783721346077</v>
      </c>
      <c r="W44" s="33">
        <f>Linear100!AG281</f>
        <v>0.57029847082250773</v>
      </c>
      <c r="X44" s="56">
        <f>'S100'!AL281</f>
        <v>0.20006969822550003</v>
      </c>
      <c r="Y44" s="33">
        <f>'L100'!AL281</f>
        <v>1.507567607199372</v>
      </c>
      <c r="Z44" s="33">
        <f>'S80'!AL281</f>
        <v>12.383150283854736</v>
      </c>
      <c r="AA44" s="33">
        <f>'D100'!AL281</f>
        <v>4.357663009191988E-2</v>
      </c>
      <c r="AB44" s="33">
        <f>Linear100!AL281</f>
        <v>0.12713367173901782</v>
      </c>
    </row>
    <row r="45" spans="1:28">
      <c r="B45" t="s">
        <v>35</v>
      </c>
      <c r="C45" s="33">
        <f>'S100'!H282</f>
        <v>0.47287587076915583</v>
      </c>
      <c r="D45" s="33">
        <f>'L100'!M282</f>
        <v>3.2980999724519631</v>
      </c>
      <c r="E45" s="33">
        <f>'L100'!M282</f>
        <v>3.2980999724519631</v>
      </c>
      <c r="F45" s="33">
        <f>'S80'!M282</f>
        <v>3.7792247868289479</v>
      </c>
      <c r="G45" s="33">
        <f>'D100'!M282</f>
        <v>0.97573146555023904</v>
      </c>
      <c r="H45" s="33">
        <f>Linear100!M282</f>
        <v>3.2980999724519631</v>
      </c>
      <c r="I45" s="56">
        <f>'S100'!R282</f>
        <v>8.8329722426012705</v>
      </c>
      <c r="J45" s="33">
        <f>'L100'!R282</f>
        <v>24.623370503842636</v>
      </c>
      <c r="K45" s="33">
        <f>'S80'!R282</f>
        <v>6.3375013751141385</v>
      </c>
      <c r="L45" s="33">
        <f>'D100'!R282</f>
        <v>0.68148404376617688</v>
      </c>
      <c r="M45" s="33">
        <f>Linear100!R282</f>
        <v>8.8329722426012705</v>
      </c>
      <c r="N45" s="56">
        <f>'S100'!AB282</f>
        <v>5.0870890879432267</v>
      </c>
      <c r="O45" s="33">
        <f>'L100'!AB282</f>
        <v>34.665172052429739</v>
      </c>
      <c r="P45" s="33">
        <f>'S80'!AB282</f>
        <v>2.5732832238176018</v>
      </c>
      <c r="Q45" s="33">
        <f>'D100'!AB282</f>
        <v>0.12750135700749629</v>
      </c>
      <c r="R45" s="33">
        <f>Linear100!AB282</f>
        <v>5.0870890879432267</v>
      </c>
      <c r="S45" s="56">
        <f>'S100'!AG282</f>
        <v>2.2821145617777927</v>
      </c>
      <c r="T45" s="33">
        <f>'L100'!AG282</f>
        <v>19.380531169442094</v>
      </c>
      <c r="U45" s="33">
        <f>'S80'!AG282</f>
        <v>0.9997591613702943</v>
      </c>
      <c r="V45" s="33">
        <f>'D100'!AG282</f>
        <v>3.2726802408611921E-2</v>
      </c>
      <c r="W45" s="33">
        <f>Linear100!AG282</f>
        <v>2.2821145617777927</v>
      </c>
      <c r="X45" s="56">
        <f>'S100'!AL282</f>
        <v>0.73771473055266412</v>
      </c>
      <c r="Y45" s="33">
        <f>'L100'!AL282</f>
        <v>7.6271166316116963</v>
      </c>
      <c r="Z45" s="33">
        <f>'S80'!AL282</f>
        <v>0.28081997261370828</v>
      </c>
      <c r="AA45" s="33">
        <f>'D100'!AL282</f>
        <v>8.027840932393393E-3</v>
      </c>
      <c r="AB45" s="33">
        <f>Linear100!AL282</f>
        <v>0.73771473055266412</v>
      </c>
    </row>
    <row r="46" spans="1:28">
      <c r="B46" t="s">
        <v>36</v>
      </c>
      <c r="C46" s="33">
        <f>'S100'!H283</f>
        <v>0</v>
      </c>
      <c r="D46" s="33">
        <f>'L100'!M283</f>
        <v>0</v>
      </c>
      <c r="E46" s="33">
        <f>'L100'!M283</f>
        <v>0</v>
      </c>
      <c r="F46" s="33">
        <f>'S80'!M283</f>
        <v>0</v>
      </c>
      <c r="G46" s="33">
        <f>'D100'!M283</f>
        <v>0</v>
      </c>
      <c r="H46" s="33">
        <f>Linear100!M283</f>
        <v>0</v>
      </c>
      <c r="I46" s="56">
        <f>'S100'!R283</f>
        <v>0</v>
      </c>
      <c r="J46" s="33">
        <f>'L100'!R283</f>
        <v>0</v>
      </c>
      <c r="K46" s="33">
        <f>'S80'!R283</f>
        <v>0</v>
      </c>
      <c r="L46" s="33">
        <f>'D100'!R283</f>
        <v>0</v>
      </c>
      <c r="M46" s="33">
        <f>Linear100!R283</f>
        <v>0</v>
      </c>
      <c r="N46" s="56">
        <f>'S100'!AB283</f>
        <v>0</v>
      </c>
      <c r="O46" s="33">
        <f>'L100'!AB283</f>
        <v>0</v>
      </c>
      <c r="P46" s="33">
        <f>'S80'!AB283</f>
        <v>0</v>
      </c>
      <c r="Q46" s="33">
        <f>'D100'!AB283</f>
        <v>0</v>
      </c>
      <c r="R46" s="33">
        <f>Linear100!AB283</f>
        <v>0</v>
      </c>
      <c r="S46" s="56">
        <f>'S100'!AG283</f>
        <v>0</v>
      </c>
      <c r="T46" s="33">
        <f>'L100'!AG283</f>
        <v>0</v>
      </c>
      <c r="U46" s="33">
        <f>'S80'!AG283</f>
        <v>0</v>
      </c>
      <c r="V46" s="33">
        <f>'D100'!AG283</f>
        <v>0</v>
      </c>
      <c r="W46" s="33">
        <f>Linear100!AG283</f>
        <v>0</v>
      </c>
      <c r="X46" s="56">
        <f>'S100'!AL283</f>
        <v>0</v>
      </c>
      <c r="Y46" s="33">
        <f>'L100'!AL283</f>
        <v>0</v>
      </c>
      <c r="Z46" s="33">
        <f>'S80'!AL283</f>
        <v>0</v>
      </c>
      <c r="AA46" s="33">
        <f>'D100'!AL283</f>
        <v>0</v>
      </c>
      <c r="AB46" s="33">
        <f>Linear100!AL283</f>
        <v>0</v>
      </c>
    </row>
    <row r="47" spans="1:28">
      <c r="B47" t="s">
        <v>37</v>
      </c>
      <c r="C47" s="33">
        <f>'S100'!H284</f>
        <v>0</v>
      </c>
      <c r="D47" s="33">
        <f>'L100'!M284</f>
        <v>0</v>
      </c>
      <c r="E47" s="33">
        <f>'L100'!M284</f>
        <v>0</v>
      </c>
      <c r="F47" s="33">
        <f>'S80'!M284</f>
        <v>0</v>
      </c>
      <c r="G47" s="33">
        <f>'D100'!M284</f>
        <v>0</v>
      </c>
      <c r="H47" s="33">
        <f>Linear100!M284</f>
        <v>0</v>
      </c>
      <c r="I47" s="56">
        <f>'S100'!R284</f>
        <v>0</v>
      </c>
      <c r="J47" s="33">
        <f>'L100'!R284</f>
        <v>0</v>
      </c>
      <c r="K47" s="33">
        <f>'S80'!R284</f>
        <v>0</v>
      </c>
      <c r="L47" s="33">
        <f>'D100'!R284</f>
        <v>0</v>
      </c>
      <c r="M47" s="33">
        <f>Linear100!R284</f>
        <v>0</v>
      </c>
      <c r="N47" s="56">
        <f>'S100'!AB284</f>
        <v>0</v>
      </c>
      <c r="O47" s="33">
        <f>'L100'!AB284</f>
        <v>0</v>
      </c>
      <c r="P47" s="33">
        <f>'S80'!AB284</f>
        <v>0</v>
      </c>
      <c r="Q47" s="33">
        <f>'D100'!AB284</f>
        <v>0</v>
      </c>
      <c r="R47" s="33">
        <f>Linear100!AB284</f>
        <v>0</v>
      </c>
      <c r="S47" s="56">
        <f>'S100'!AG284</f>
        <v>0</v>
      </c>
      <c r="T47" s="33">
        <f>'L100'!AG284</f>
        <v>0</v>
      </c>
      <c r="U47" s="33">
        <f>'S80'!AG284</f>
        <v>0</v>
      </c>
      <c r="V47" s="33">
        <f>'D100'!AG284</f>
        <v>0</v>
      </c>
      <c r="W47" s="33">
        <f>Linear100!AG284</f>
        <v>0</v>
      </c>
      <c r="X47" s="56">
        <f>'S100'!AL284</f>
        <v>0</v>
      </c>
      <c r="Y47" s="33">
        <f>'L100'!AL284</f>
        <v>0</v>
      </c>
      <c r="Z47" s="33">
        <f>'S80'!AL284</f>
        <v>0</v>
      </c>
      <c r="AA47" s="33">
        <f>'D100'!AL284</f>
        <v>0</v>
      </c>
      <c r="AB47" s="33">
        <f>Linear100!AL284</f>
        <v>0</v>
      </c>
    </row>
    <row r="48" spans="1:28">
      <c r="B48" t="s">
        <v>38</v>
      </c>
      <c r="C48" s="33">
        <f>'S100'!H285</f>
        <v>0</v>
      </c>
      <c r="D48" s="33">
        <f>'L100'!M285</f>
        <v>0</v>
      </c>
      <c r="E48" s="33">
        <f>'L100'!M285</f>
        <v>0</v>
      </c>
      <c r="F48" s="33">
        <f>'S80'!M285</f>
        <v>0</v>
      </c>
      <c r="G48" s="33">
        <f>'D100'!M285</f>
        <v>0</v>
      </c>
      <c r="H48" s="33">
        <f>Linear100!M285</f>
        <v>0</v>
      </c>
      <c r="I48" s="56">
        <f>'S100'!R285</f>
        <v>0</v>
      </c>
      <c r="J48" s="33">
        <f>'L100'!R285</f>
        <v>0</v>
      </c>
      <c r="K48" s="33">
        <f>'S80'!R285</f>
        <v>0</v>
      </c>
      <c r="L48" s="33">
        <f>'D100'!R285</f>
        <v>0</v>
      </c>
      <c r="M48" s="33">
        <f>Linear100!R285</f>
        <v>0</v>
      </c>
      <c r="N48" s="56">
        <f>'S100'!AB285</f>
        <v>0</v>
      </c>
      <c r="O48" s="33">
        <f>'L100'!AB285</f>
        <v>0</v>
      </c>
      <c r="P48" s="33">
        <f>'S80'!AB285</f>
        <v>0</v>
      </c>
      <c r="Q48" s="33">
        <f>'D100'!AB285</f>
        <v>0</v>
      </c>
      <c r="R48" s="33">
        <f>Linear100!AB285</f>
        <v>0</v>
      </c>
      <c r="S48" s="56">
        <f>'S100'!AG285</f>
        <v>0</v>
      </c>
      <c r="T48" s="33">
        <f>'L100'!AG285</f>
        <v>0</v>
      </c>
      <c r="U48" s="33">
        <f>'S80'!AG285</f>
        <v>0</v>
      </c>
      <c r="V48" s="33">
        <f>'D100'!AG285</f>
        <v>0</v>
      </c>
      <c r="W48" s="33">
        <f>Linear100!AG285</f>
        <v>0</v>
      </c>
      <c r="X48" s="56">
        <f>'S100'!AL285</f>
        <v>0</v>
      </c>
      <c r="Y48" s="33">
        <f>'L100'!AL285</f>
        <v>0</v>
      </c>
      <c r="Z48" s="33">
        <f>'S80'!AL285</f>
        <v>0</v>
      </c>
      <c r="AA48" s="33">
        <f>'D100'!AL285</f>
        <v>0</v>
      </c>
      <c r="AB48" s="33">
        <f>Linear100!AL285</f>
        <v>0</v>
      </c>
    </row>
    <row r="49" spans="1:28">
      <c r="B49" t="s">
        <v>39</v>
      </c>
      <c r="C49" s="33">
        <f>'S100'!H286</f>
        <v>0</v>
      </c>
      <c r="D49" s="33">
        <f>'L100'!M286</f>
        <v>0</v>
      </c>
      <c r="E49" s="33">
        <f>'L100'!M286</f>
        <v>0</v>
      </c>
      <c r="F49" s="33">
        <f>'S80'!M286</f>
        <v>0</v>
      </c>
      <c r="G49" s="33">
        <f>'D100'!M286</f>
        <v>0</v>
      </c>
      <c r="H49" s="33">
        <f>Linear100!M286</f>
        <v>0</v>
      </c>
      <c r="I49" s="56">
        <f>'S100'!R286</f>
        <v>0</v>
      </c>
      <c r="J49" s="33">
        <f>'L100'!R286</f>
        <v>0</v>
      </c>
      <c r="K49" s="33">
        <f>'S80'!R286</f>
        <v>0</v>
      </c>
      <c r="L49" s="33">
        <f>'D100'!R286</f>
        <v>0</v>
      </c>
      <c r="M49" s="33">
        <f>Linear100!R286</f>
        <v>0</v>
      </c>
      <c r="N49" s="56">
        <f>'S100'!AB286</f>
        <v>0</v>
      </c>
      <c r="O49" s="33">
        <f>'L100'!AB286</f>
        <v>0</v>
      </c>
      <c r="P49" s="33">
        <f>'S80'!AB286</f>
        <v>0</v>
      </c>
      <c r="Q49" s="33">
        <f>'D100'!AB286</f>
        <v>0</v>
      </c>
      <c r="R49" s="33">
        <f>Linear100!AB286</f>
        <v>0</v>
      </c>
      <c r="S49" s="56">
        <f>'S100'!AG286</f>
        <v>0</v>
      </c>
      <c r="T49" s="33">
        <f>'L100'!AG286</f>
        <v>0</v>
      </c>
      <c r="U49" s="33">
        <f>'S80'!AG286</f>
        <v>0</v>
      </c>
      <c r="V49" s="33">
        <f>'D100'!AG286</f>
        <v>0</v>
      </c>
      <c r="W49" s="33">
        <f>Linear100!AG286</f>
        <v>0</v>
      </c>
      <c r="X49" s="56">
        <f>'S100'!AL286</f>
        <v>0</v>
      </c>
      <c r="Y49" s="33">
        <f>'L100'!AL286</f>
        <v>0</v>
      </c>
      <c r="Z49" s="33">
        <f>'S80'!AL286</f>
        <v>0</v>
      </c>
      <c r="AA49" s="33">
        <f>'D100'!AL286</f>
        <v>0</v>
      </c>
      <c r="AB49" s="33">
        <f>Linear100!AL286</f>
        <v>0</v>
      </c>
    </row>
    <row r="50" spans="1:28">
      <c r="B50" t="s">
        <v>40</v>
      </c>
      <c r="C50" s="33">
        <f>'S100'!H287</f>
        <v>0</v>
      </c>
      <c r="D50" s="33">
        <f>'L100'!M287</f>
        <v>0</v>
      </c>
      <c r="E50" s="33">
        <f>'L100'!M287</f>
        <v>0</v>
      </c>
      <c r="F50" s="33">
        <f>'S80'!M287</f>
        <v>0</v>
      </c>
      <c r="G50" s="33">
        <f>'D100'!M287</f>
        <v>0</v>
      </c>
      <c r="H50" s="33">
        <f>Linear100!M287</f>
        <v>0</v>
      </c>
      <c r="I50" s="56">
        <f>'S100'!R287</f>
        <v>0</v>
      </c>
      <c r="J50" s="33">
        <f>'L100'!R287</f>
        <v>0</v>
      </c>
      <c r="K50" s="33">
        <f>'S80'!R287</f>
        <v>0</v>
      </c>
      <c r="L50" s="33">
        <f>'D100'!R287</f>
        <v>0</v>
      </c>
      <c r="M50" s="33">
        <f>Linear100!R287</f>
        <v>0</v>
      </c>
      <c r="N50" s="56">
        <f>'S100'!AB287</f>
        <v>0</v>
      </c>
      <c r="O50" s="33">
        <f>'L100'!AB287</f>
        <v>0</v>
      </c>
      <c r="P50" s="33">
        <f>'S80'!AB287</f>
        <v>0</v>
      </c>
      <c r="Q50" s="33">
        <f>'D100'!AB287</f>
        <v>0</v>
      </c>
      <c r="R50" s="33">
        <f>Linear100!AB287</f>
        <v>0</v>
      </c>
      <c r="S50" s="56">
        <f>'S100'!AG287</f>
        <v>0</v>
      </c>
      <c r="T50" s="33">
        <f>'L100'!AG287</f>
        <v>0</v>
      </c>
      <c r="U50" s="33">
        <f>'S80'!AG287</f>
        <v>0</v>
      </c>
      <c r="V50" s="33">
        <f>'D100'!AG287</f>
        <v>0</v>
      </c>
      <c r="W50" s="33">
        <f>Linear100!AG287</f>
        <v>0</v>
      </c>
      <c r="X50" s="56">
        <f>'S100'!AL287</f>
        <v>0</v>
      </c>
      <c r="Y50" s="33">
        <f>'L100'!AL287</f>
        <v>0</v>
      </c>
      <c r="Z50" s="33">
        <f>'S80'!AL287</f>
        <v>0</v>
      </c>
      <c r="AA50" s="33">
        <f>'D100'!AL287</f>
        <v>0</v>
      </c>
      <c r="AB50" s="33">
        <f>Linear100!AL287</f>
        <v>0</v>
      </c>
    </row>
    <row r="51" spans="1:28">
      <c r="C51" s="33">
        <f>'S100'!H288</f>
        <v>437.02872727396687</v>
      </c>
      <c r="D51" s="33">
        <f>'L100'!M288</f>
        <v>359.44679648439046</v>
      </c>
      <c r="E51" s="33">
        <f>'L100'!M288</f>
        <v>359.44679648439046</v>
      </c>
      <c r="F51" s="33">
        <f>'S80'!M288</f>
        <v>360.18795378392861</v>
      </c>
      <c r="G51" s="33">
        <f>'D100'!M288</f>
        <v>325.68094899906043</v>
      </c>
      <c r="H51" s="33">
        <f>Linear100!M288</f>
        <v>354.45292167581857</v>
      </c>
      <c r="I51" s="56">
        <f>'S100'!R288</f>
        <v>290.95429954735505</v>
      </c>
      <c r="J51" s="33">
        <f>'L100'!R288</f>
        <v>315.56511749808908</v>
      </c>
      <c r="K51" s="33">
        <f>'S80'!R288</f>
        <v>285.28215977162125</v>
      </c>
      <c r="L51" s="33">
        <f>'D100'!R288</f>
        <v>216.80226700760429</v>
      </c>
      <c r="M51" s="33">
        <f>Linear100!R288</f>
        <v>275.3835006167796</v>
      </c>
      <c r="N51" s="56">
        <f>'S100'!AB288</f>
        <v>147.0320580186505</v>
      </c>
      <c r="O51" s="33">
        <f>'L100'!AB288</f>
        <v>205.8264305114169</v>
      </c>
      <c r="P51" s="33">
        <f>'S80'!AB288</f>
        <v>166.87868533172099</v>
      </c>
      <c r="Q51" s="33">
        <f>'D100'!AB288</f>
        <v>110.48517214898635</v>
      </c>
      <c r="R51" s="33">
        <f>Linear100!AB288</f>
        <v>142.80098347659444</v>
      </c>
      <c r="S51" s="56">
        <f>'S100'!AG288</f>
        <v>112.9013634924934</v>
      </c>
      <c r="T51" s="33">
        <f>'L100'!AG288</f>
        <v>148.11656447484921</v>
      </c>
      <c r="U51" s="33">
        <f>'S80'!AG288</f>
        <v>140.31355717150751</v>
      </c>
      <c r="V51" s="33">
        <f>'D100'!AG288</f>
        <v>97.677346336220467</v>
      </c>
      <c r="W51" s="33">
        <f>Linear100!AG288</f>
        <v>111.85085201966207</v>
      </c>
      <c r="X51" s="56">
        <f>'S100'!AL288</f>
        <v>98.120742841069358</v>
      </c>
      <c r="Y51" s="33">
        <f>'L100'!AL288</f>
        <v>112.59962894076634</v>
      </c>
      <c r="Z51" s="33">
        <f>'S80'!AL288</f>
        <v>128.73018074120515</v>
      </c>
      <c r="AA51" s="33">
        <f>'D100'!AL288</f>
        <v>93.49245211495213</v>
      </c>
      <c r="AB51" s="33">
        <f>Linear100!AL288</f>
        <v>98.024896769633102</v>
      </c>
    </row>
    <row r="55" spans="1:28">
      <c r="A55" t="s">
        <v>99</v>
      </c>
      <c r="C55">
        <v>2020</v>
      </c>
      <c r="I55" s="55">
        <v>2030</v>
      </c>
      <c r="N55" s="55">
        <v>2040</v>
      </c>
      <c r="S55" s="55">
        <v>2045</v>
      </c>
      <c r="X55" s="55">
        <v>2050</v>
      </c>
    </row>
    <row r="56" spans="1:28">
      <c r="C56">
        <v>2020</v>
      </c>
      <c r="D56" t="s">
        <v>48</v>
      </c>
      <c r="E56" t="s">
        <v>49</v>
      </c>
      <c r="F56" t="s">
        <v>51</v>
      </c>
      <c r="G56" t="s">
        <v>52</v>
      </c>
      <c r="H56" t="s">
        <v>54</v>
      </c>
      <c r="I56" s="55" t="s">
        <v>48</v>
      </c>
      <c r="J56" t="s">
        <v>49</v>
      </c>
      <c r="K56" t="s">
        <v>51</v>
      </c>
      <c r="L56" t="s">
        <v>52</v>
      </c>
      <c r="M56" t="s">
        <v>54</v>
      </c>
      <c r="N56" s="55" t="s">
        <v>48</v>
      </c>
      <c r="O56" t="s">
        <v>49</v>
      </c>
      <c r="P56" t="s">
        <v>51</v>
      </c>
      <c r="Q56" t="s">
        <v>52</v>
      </c>
      <c r="R56" t="s">
        <v>54</v>
      </c>
      <c r="S56" s="55" t="s">
        <v>48</v>
      </c>
      <c r="T56" t="s">
        <v>49</v>
      </c>
      <c r="U56" t="s">
        <v>51</v>
      </c>
      <c r="V56" t="s">
        <v>52</v>
      </c>
      <c r="W56" t="s">
        <v>54</v>
      </c>
      <c r="X56" s="55" t="s">
        <v>48</v>
      </c>
      <c r="Y56" t="s">
        <v>49</v>
      </c>
      <c r="Z56" t="s">
        <v>51</v>
      </c>
      <c r="AA56" t="s">
        <v>52</v>
      </c>
      <c r="AB56" t="s">
        <v>54</v>
      </c>
    </row>
    <row r="57" spans="1:28">
      <c r="B57" t="s">
        <v>29</v>
      </c>
      <c r="C57" s="3">
        <f t="shared" ref="C57:C69" si="16">C39/C$51</f>
        <v>0.52519877640109436</v>
      </c>
      <c r="D57" s="3">
        <f t="shared" ref="D57:AB67" si="17">D39/D$51</f>
        <v>0.45420730232101136</v>
      </c>
      <c r="E57" s="3">
        <f t="shared" si="17"/>
        <v>0.45420730232101136</v>
      </c>
      <c r="F57" s="3">
        <f t="shared" si="17"/>
        <v>0.45327268178725333</v>
      </c>
      <c r="G57" s="3">
        <f t="shared" si="17"/>
        <v>0.45370783285161231</v>
      </c>
      <c r="H57" s="3">
        <f t="shared" si="17"/>
        <v>0.46204072939655516</v>
      </c>
      <c r="I57" s="3">
        <f t="shared" si="17"/>
        <v>0.40143172095429558</v>
      </c>
      <c r="J57" s="3">
        <f t="shared" si="17"/>
        <v>0.35315511214207013</v>
      </c>
      <c r="K57" s="3">
        <f t="shared" si="17"/>
        <v>0.39064284477998101</v>
      </c>
      <c r="L57" s="3">
        <f t="shared" si="17"/>
        <v>0.35651310955034399</v>
      </c>
      <c r="M57" s="3">
        <f t="shared" si="17"/>
        <v>0.40253269844255385</v>
      </c>
      <c r="N57" s="3">
        <f t="shared" si="17"/>
        <v>0.20401411377331424</v>
      </c>
      <c r="O57" s="3">
        <f t="shared" si="17"/>
        <v>0.14234885486474064</v>
      </c>
      <c r="P57" s="3">
        <f t="shared" si="17"/>
        <v>0.17557159337608952</v>
      </c>
      <c r="Q57" s="3">
        <f t="shared" si="17"/>
        <v>9.6102383594049129E-2</v>
      </c>
      <c r="R57" s="3">
        <f t="shared" si="17"/>
        <v>0.20349239316002751</v>
      </c>
      <c r="S57" s="3">
        <f t="shared" si="17"/>
        <v>9.8830880404773475E-2</v>
      </c>
      <c r="T57" s="3">
        <f t="shared" si="17"/>
        <v>7.6267861657540736E-2</v>
      </c>
      <c r="U57" s="3">
        <f t="shared" si="17"/>
        <v>8.0509210059795416E-2</v>
      </c>
      <c r="V57" s="3">
        <f t="shared" si="17"/>
        <v>3.2259619583654836E-2</v>
      </c>
      <c r="W57" s="3">
        <f t="shared" si="17"/>
        <v>0.10006152078893671</v>
      </c>
      <c r="X57" s="3">
        <f t="shared" si="17"/>
        <v>3.6696319152696409E-2</v>
      </c>
      <c r="Y57" s="3">
        <f t="shared" si="17"/>
        <v>3.352620809051559E-2</v>
      </c>
      <c r="Z57" s="3">
        <f t="shared" si="17"/>
        <v>2.9325202287816137E-2</v>
      </c>
      <c r="AA57" s="3">
        <f t="shared" si="17"/>
        <v>1.2421791857784545E-2</v>
      </c>
      <c r="AB57" s="3">
        <f t="shared" si="17"/>
        <v>3.8168523788620665E-2</v>
      </c>
    </row>
    <row r="58" spans="1:28">
      <c r="B58" t="s">
        <v>30</v>
      </c>
      <c r="C58" s="3">
        <f t="shared" si="16"/>
        <v>0.45140889797256906</v>
      </c>
      <c r="D58" s="3">
        <f t="shared" ref="D58:R58" si="18">D40/D$51</f>
        <v>0.42003640674145387</v>
      </c>
      <c r="E58" s="3">
        <f t="shared" si="18"/>
        <v>0.42003640674145387</v>
      </c>
      <c r="F58" s="3">
        <f t="shared" si="18"/>
        <v>0.41917209952168788</v>
      </c>
      <c r="G58" s="3">
        <f t="shared" si="18"/>
        <v>0.41705193371599442</v>
      </c>
      <c r="H58" s="3">
        <f t="shared" si="18"/>
        <v>0.41756798076941765</v>
      </c>
      <c r="I58" s="3">
        <f t="shared" si="18"/>
        <v>0.34143513621719973</v>
      </c>
      <c r="J58" s="3">
        <f t="shared" si="18"/>
        <v>0.31133185034867283</v>
      </c>
      <c r="K58" s="3">
        <f t="shared" si="18"/>
        <v>0.34438000614838832</v>
      </c>
      <c r="L58" s="3">
        <f t="shared" si="18"/>
        <v>0.32436873361534557</v>
      </c>
      <c r="M58" s="3">
        <f t="shared" si="18"/>
        <v>0.31542718806318637</v>
      </c>
      <c r="N58" s="3">
        <f t="shared" si="18"/>
        <v>0.14682172854038364</v>
      </c>
      <c r="O58" s="3">
        <f t="shared" si="18"/>
        <v>0.11684144752506621</v>
      </c>
      <c r="P58" s="3">
        <f t="shared" si="18"/>
        <v>0.14411102311878088</v>
      </c>
      <c r="Q58" s="3">
        <f t="shared" si="18"/>
        <v>7.6973252814840576E-2</v>
      </c>
      <c r="R58" s="3">
        <f t="shared" si="18"/>
        <v>0.11118020388127246</v>
      </c>
      <c r="S58" s="3">
        <f t="shared" si="17"/>
        <v>6.5549694024799293E-2</v>
      </c>
      <c r="T58" s="3">
        <f t="shared" si="17"/>
        <v>6.1071015694962767E-2</v>
      </c>
      <c r="U58" s="3">
        <f t="shared" si="17"/>
        <v>6.4467249039028091E-2</v>
      </c>
      <c r="V58" s="3">
        <f t="shared" si="17"/>
        <v>2.1901830796792088E-2</v>
      </c>
      <c r="W58" s="3">
        <f t="shared" si="17"/>
        <v>4.5551579392699687E-2</v>
      </c>
      <c r="X58" s="3">
        <f t="shared" si="17"/>
        <v>2.1688117590666137E-2</v>
      </c>
      <c r="Y58" s="3">
        <f t="shared" si="17"/>
        <v>2.5104577220934298E-2</v>
      </c>
      <c r="Z58" s="3">
        <f t="shared" si="17"/>
        <v>2.1958844953965016E-2</v>
      </c>
      <c r="AA58" s="3">
        <f t="shared" si="17"/>
        <v>6.5791810256932174E-3</v>
      </c>
      <c r="AB58" s="3">
        <f t="shared" si="17"/>
        <v>1.4917781014295989E-2</v>
      </c>
    </row>
    <row r="59" spans="1:28">
      <c r="B59" t="s">
        <v>31</v>
      </c>
      <c r="C59" s="3">
        <f t="shared" si="16"/>
        <v>2.0091237344899474E-3</v>
      </c>
      <c r="D59" s="3">
        <f t="shared" si="17"/>
        <v>1.9631418151959602E-2</v>
      </c>
      <c r="E59" s="3">
        <f t="shared" si="17"/>
        <v>1.9631418151959602E-2</v>
      </c>
      <c r="F59" s="3">
        <f t="shared" si="17"/>
        <v>2.0312958202698919E-2</v>
      </c>
      <c r="G59" s="3">
        <f t="shared" si="17"/>
        <v>6.4422711015918774E-2</v>
      </c>
      <c r="H59" s="3">
        <f t="shared" si="17"/>
        <v>2.4516051335477074E-2</v>
      </c>
      <c r="I59" s="3">
        <f t="shared" si="17"/>
        <v>7.6609585229363161E-2</v>
      </c>
      <c r="J59" s="3">
        <f t="shared" si="17"/>
        <v>3.9651438005059811E-2</v>
      </c>
      <c r="K59" s="3">
        <f t="shared" si="17"/>
        <v>6.2543605669267088E-2</v>
      </c>
      <c r="L59" s="3">
        <f t="shared" si="17"/>
        <v>0.24942874358287381</v>
      </c>
      <c r="M59" s="3">
        <f t="shared" si="17"/>
        <v>9.7816842003516744E-2</v>
      </c>
      <c r="N59" s="3">
        <f t="shared" si="17"/>
        <v>0.49676365112098858</v>
      </c>
      <c r="O59" s="3">
        <f t="shared" si="17"/>
        <v>0.2317444097697374</v>
      </c>
      <c r="P59" s="3">
        <f t="shared" si="17"/>
        <v>0.34153873759978653</v>
      </c>
      <c r="Q59" s="3">
        <f t="shared" si="17"/>
        <v>0.79955366905370162</v>
      </c>
      <c r="R59" s="3">
        <f t="shared" si="17"/>
        <v>0.51565662785405308</v>
      </c>
      <c r="S59" s="3">
        <f t="shared" si="17"/>
        <v>0.75475437049961303</v>
      </c>
      <c r="T59" s="3">
        <f t="shared" si="17"/>
        <v>0.47263896913903153</v>
      </c>
      <c r="U59" s="3">
        <f t="shared" si="17"/>
        <v>0.47954693723127156</v>
      </c>
      <c r="V59" s="3">
        <f t="shared" si="17"/>
        <v>0.93716223882694072</v>
      </c>
      <c r="W59" s="3">
        <f t="shared" si="17"/>
        <v>0.76116827036639234</v>
      </c>
      <c r="X59" s="3">
        <f t="shared" si="17"/>
        <v>0.91298451896542621</v>
      </c>
      <c r="Y59" s="3">
        <f t="shared" si="17"/>
        <v>0.74002240816363363</v>
      </c>
      <c r="Z59" s="3">
        <f t="shared" si="17"/>
        <v>0.55399382041899425</v>
      </c>
      <c r="AA59" s="3">
        <f t="shared" si="17"/>
        <v>0.978563901272968</v>
      </c>
      <c r="AB59" s="3">
        <f t="shared" si="17"/>
        <v>0.91270099661919113</v>
      </c>
    </row>
    <row r="60" spans="1:28">
      <c r="B60" t="s">
        <v>32</v>
      </c>
      <c r="C60" s="3">
        <f t="shared" si="16"/>
        <v>6.4372323747894332E-3</v>
      </c>
      <c r="D60" s="3">
        <f t="shared" si="17"/>
        <v>2.6789323211255295E-2</v>
      </c>
      <c r="E60" s="3">
        <f t="shared" si="17"/>
        <v>2.6789323211255295E-2</v>
      </c>
      <c r="F60" s="3">
        <f t="shared" si="17"/>
        <v>2.6734198928949009E-2</v>
      </c>
      <c r="G60" s="3">
        <f t="shared" si="17"/>
        <v>2.0069526013971623E-2</v>
      </c>
      <c r="H60" s="3">
        <f t="shared" si="17"/>
        <v>2.9771775292782011E-2</v>
      </c>
      <c r="I60" s="3">
        <f t="shared" si="17"/>
        <v>4.1313697053673326E-2</v>
      </c>
      <c r="J60" s="3">
        <f t="shared" si="17"/>
        <v>3.3973336132860701E-2</v>
      </c>
      <c r="K60" s="3">
        <f t="shared" si="17"/>
        <v>3.757963630516066E-2</v>
      </c>
      <c r="L60" s="3">
        <f t="shared" si="17"/>
        <v>2.1894205042780338E-2</v>
      </c>
      <c r="M60" s="3">
        <f t="shared" si="17"/>
        <v>4.4094306435810277E-2</v>
      </c>
      <c r="N60" s="3">
        <f t="shared" si="17"/>
        <v>2.737400733430569E-2</v>
      </c>
      <c r="O60" s="3">
        <f t="shared" si="17"/>
        <v>1.9155466835221485E-2</v>
      </c>
      <c r="P60" s="3">
        <f t="shared" si="17"/>
        <v>2.3626153068237416E-2</v>
      </c>
      <c r="Q60" s="3">
        <f t="shared" si="17"/>
        <v>8.9786220494139871E-3</v>
      </c>
      <c r="R60" s="3">
        <f t="shared" si="17"/>
        <v>3.0191461343477409E-2</v>
      </c>
      <c r="S60" s="3">
        <f t="shared" si="17"/>
        <v>1.2718094645645266E-2</v>
      </c>
      <c r="T60" s="3">
        <f t="shared" si="17"/>
        <v>1.0191302523267986E-2</v>
      </c>
      <c r="U60" s="3">
        <f t="shared" si="17"/>
        <v>1.0758053232341826E-2</v>
      </c>
      <c r="V60" s="3">
        <f t="shared" si="17"/>
        <v>2.9484210019482308E-3</v>
      </c>
      <c r="W60" s="3">
        <f t="shared" si="17"/>
        <v>1.420321005460445E-2</v>
      </c>
      <c r="X60" s="3">
        <f t="shared" si="17"/>
        <v>4.1343268864350718E-3</v>
      </c>
      <c r="Y60" s="3">
        <f t="shared" si="17"/>
        <v>4.0250848882172618E-3</v>
      </c>
      <c r="Z60" s="3">
        <f t="shared" si="17"/>
        <v>3.5207211103004208E-3</v>
      </c>
      <c r="AA60" s="3">
        <f t="shared" si="17"/>
        <v>8.5387522375740326E-4</v>
      </c>
      <c r="AB60" s="3">
        <f t="shared" si="17"/>
        <v>4.6888520859470094E-3</v>
      </c>
    </row>
    <row r="61" spans="1:28">
      <c r="B61" t="s">
        <v>33</v>
      </c>
      <c r="C61" s="3">
        <f t="shared" si="16"/>
        <v>9.6634302656009863E-3</v>
      </c>
      <c r="D61" s="3">
        <f t="shared" si="17"/>
        <v>4.4879072514401493E-2</v>
      </c>
      <c r="E61" s="3">
        <f t="shared" si="17"/>
        <v>4.4879072514401493E-2</v>
      </c>
      <c r="F61" s="3">
        <f t="shared" si="17"/>
        <v>4.4786725027926411E-2</v>
      </c>
      <c r="G61" s="3">
        <f t="shared" si="17"/>
        <v>2.5672894595320721E-2</v>
      </c>
      <c r="H61" s="3">
        <f t="shared" si="17"/>
        <v>3.2908399102311345E-2</v>
      </c>
      <c r="I61" s="3">
        <f t="shared" si="17"/>
        <v>7.5705272650747488E-2</v>
      </c>
      <c r="J61" s="3">
        <f t="shared" si="17"/>
        <v>0.13511146732822471</v>
      </c>
      <c r="K61" s="3">
        <f t="shared" si="17"/>
        <v>8.8717125785552312E-2</v>
      </c>
      <c r="L61" s="3">
        <f t="shared" si="17"/>
        <v>2.7692691254527713E-2</v>
      </c>
      <c r="M61" s="3">
        <f t="shared" si="17"/>
        <v>8.2465747812274323E-2</v>
      </c>
      <c r="N61" s="3">
        <f t="shared" si="17"/>
        <v>7.1524439993487898E-2</v>
      </c>
      <c r="O61" s="3">
        <f t="shared" si="17"/>
        <v>0.2768611626090709</v>
      </c>
      <c r="P61" s="3">
        <f t="shared" si="17"/>
        <v>0.21432034245229009</v>
      </c>
      <c r="Q61" s="3">
        <f t="shared" si="17"/>
        <v>1.0526021698605807E-2</v>
      </c>
      <c r="R61" s="3">
        <f t="shared" si="17"/>
        <v>9.0835278064287303E-2</v>
      </c>
      <c r="S61" s="3">
        <f t="shared" si="17"/>
        <v>4.0168862114950639E-2</v>
      </c>
      <c r="T61" s="3">
        <f t="shared" si="17"/>
        <v>0.21975827309492507</v>
      </c>
      <c r="U61" s="3">
        <f t="shared" si="17"/>
        <v>0.26499287388299281</v>
      </c>
      <c r="V61" s="3">
        <f t="shared" si="17"/>
        <v>3.3506278324739363E-3</v>
      </c>
      <c r="W61" s="3">
        <f t="shared" si="17"/>
        <v>5.3513485517606249E-2</v>
      </c>
      <c r="X61" s="3">
        <f t="shared" si="17"/>
        <v>1.4939263989476106E-2</v>
      </c>
      <c r="Y61" s="3">
        <f t="shared" si="17"/>
        <v>0.11619637224841291</v>
      </c>
      <c r="Z61" s="3">
        <f t="shared" si="17"/>
        <v>0.29282533357913298</v>
      </c>
      <c r="AA61" s="3">
        <f t="shared" si="17"/>
        <v>1.0292865857284572E-3</v>
      </c>
      <c r="AB61" s="3">
        <f t="shared" si="17"/>
        <v>2.0701104201033632E-2</v>
      </c>
    </row>
    <row r="62" spans="1:28">
      <c r="B62" t="s">
        <v>34</v>
      </c>
      <c r="C62" s="3">
        <f t="shared" si="16"/>
        <v>4.2005145669032047E-3</v>
      </c>
      <c r="D62" s="3">
        <f t="shared" si="17"/>
        <v>2.5280988490512586E-2</v>
      </c>
      <c r="E62" s="3">
        <f t="shared" si="17"/>
        <v>2.5280988490512586E-2</v>
      </c>
      <c r="F62" s="3">
        <f t="shared" si="17"/>
        <v>2.5228967902476699E-2</v>
      </c>
      <c r="G62" s="3">
        <f t="shared" si="17"/>
        <v>1.6079128390410338E-2</v>
      </c>
      <c r="H62" s="3">
        <f t="shared" si="17"/>
        <v>2.3890302396714993E-2</v>
      </c>
      <c r="I62" s="3">
        <f t="shared" si="17"/>
        <v>3.3145963683485651E-2</v>
      </c>
      <c r="J62" s="3">
        <f t="shared" si="17"/>
        <v>4.8747352551177785E-2</v>
      </c>
      <c r="K62" s="3">
        <f t="shared" si="17"/>
        <v>5.3921927848021807E-2</v>
      </c>
      <c r="L62" s="3">
        <f t="shared" si="17"/>
        <v>1.6959173237421576E-2</v>
      </c>
      <c r="M62" s="3">
        <f t="shared" si="17"/>
        <v>2.5588048531323279E-2</v>
      </c>
      <c r="N62" s="3">
        <f t="shared" si="17"/>
        <v>1.8903556322611769E-2</v>
      </c>
      <c r="O62" s="3">
        <f t="shared" si="17"/>
        <v>4.4629218937891776E-2</v>
      </c>
      <c r="P62" s="3">
        <f t="shared" si="17"/>
        <v>8.5412067114729706E-2</v>
      </c>
      <c r="Q62" s="3">
        <f t="shared" si="17"/>
        <v>6.7120374993922208E-3</v>
      </c>
      <c r="R62" s="3">
        <f t="shared" si="17"/>
        <v>1.3020407875180058E-2</v>
      </c>
      <c r="S62" s="3">
        <f t="shared" si="17"/>
        <v>7.764750205440641E-3</v>
      </c>
      <c r="T62" s="3">
        <f t="shared" si="17"/>
        <v>2.9226097362207996E-2</v>
      </c>
      <c r="U62" s="3">
        <f t="shared" si="17"/>
        <v>9.2600497908088636E-2</v>
      </c>
      <c r="V62" s="3">
        <f t="shared" si="17"/>
        <v>2.0422118812158077E-3</v>
      </c>
      <c r="W62" s="3">
        <f t="shared" si="17"/>
        <v>5.0987405149337259E-3</v>
      </c>
      <c r="X62" s="3">
        <f t="shared" si="17"/>
        <v>2.0390153236972742E-3</v>
      </c>
      <c r="Y62" s="3">
        <f t="shared" si="17"/>
        <v>1.3388744007251005E-2</v>
      </c>
      <c r="Z62" s="3">
        <f t="shared" si="17"/>
        <v>9.6194615843423759E-2</v>
      </c>
      <c r="AA62" s="3">
        <f t="shared" si="17"/>
        <v>4.6609784112134462E-4</v>
      </c>
      <c r="AB62" s="3">
        <f t="shared" si="17"/>
        <v>1.2969528755311299E-3</v>
      </c>
    </row>
    <row r="63" spans="1:28">
      <c r="B63" t="s">
        <v>35</v>
      </c>
      <c r="C63" s="3">
        <f t="shared" si="16"/>
        <v>1.082024684552869E-3</v>
      </c>
      <c r="D63" s="3">
        <f t="shared" si="17"/>
        <v>9.1754885694055374E-3</v>
      </c>
      <c r="E63" s="3">
        <f t="shared" si="17"/>
        <v>9.1754885694055374E-3</v>
      </c>
      <c r="F63" s="3">
        <f t="shared" si="17"/>
        <v>1.0492368629007645E-2</v>
      </c>
      <c r="G63" s="3">
        <f t="shared" si="17"/>
        <v>2.9959734167719276E-3</v>
      </c>
      <c r="H63" s="3">
        <f t="shared" si="17"/>
        <v>9.3047617067419583E-3</v>
      </c>
      <c r="I63" s="3">
        <f t="shared" si="17"/>
        <v>3.0358624211235058E-2</v>
      </c>
      <c r="J63" s="3">
        <f t="shared" si="17"/>
        <v>7.8029443491933942E-2</v>
      </c>
      <c r="K63" s="3">
        <f t="shared" si="17"/>
        <v>2.2214853463628916E-2</v>
      </c>
      <c r="L63" s="3">
        <f t="shared" si="17"/>
        <v>3.1433437167069566E-3</v>
      </c>
      <c r="M63" s="3">
        <f t="shared" si="17"/>
        <v>3.2075168711335138E-2</v>
      </c>
      <c r="N63" s="3">
        <f t="shared" si="17"/>
        <v>3.4598502914908173E-2</v>
      </c>
      <c r="O63" s="3">
        <f t="shared" si="17"/>
        <v>0.16841943945827167</v>
      </c>
      <c r="P63" s="3">
        <f t="shared" si="17"/>
        <v>1.542008327008591E-2</v>
      </c>
      <c r="Q63" s="3">
        <f t="shared" si="17"/>
        <v>1.1540132899966347E-3</v>
      </c>
      <c r="R63" s="3">
        <f t="shared" si="17"/>
        <v>3.5623627821702065E-2</v>
      </c>
      <c r="S63" s="3">
        <f t="shared" si="17"/>
        <v>2.021334810477755E-2</v>
      </c>
      <c r="T63" s="3">
        <f t="shared" si="17"/>
        <v>0.130846480528064</v>
      </c>
      <c r="U63" s="3">
        <f t="shared" si="17"/>
        <v>7.125178646481556E-3</v>
      </c>
      <c r="V63" s="3">
        <f t="shared" si="17"/>
        <v>3.3505007697446271E-4</v>
      </c>
      <c r="W63" s="3">
        <f t="shared" si="17"/>
        <v>2.0403193364826794E-2</v>
      </c>
      <c r="X63" s="3">
        <f t="shared" si="17"/>
        <v>7.5184380916028561E-3</v>
      </c>
      <c r="Y63" s="3">
        <f t="shared" si="17"/>
        <v>6.7736605381035347E-2</v>
      </c>
      <c r="Z63" s="3">
        <f t="shared" si="17"/>
        <v>2.1814618063673769E-3</v>
      </c>
      <c r="AA63" s="3">
        <f t="shared" si="17"/>
        <v>8.5866192947029469E-5</v>
      </c>
      <c r="AB63" s="3">
        <f t="shared" si="17"/>
        <v>7.5257894153804303E-3</v>
      </c>
    </row>
    <row r="64" spans="1:28">
      <c r="B64" t="s">
        <v>36</v>
      </c>
      <c r="C64" s="3">
        <f t="shared" si="16"/>
        <v>0</v>
      </c>
      <c r="D64" s="3">
        <f t="shared" si="17"/>
        <v>0</v>
      </c>
      <c r="E64" s="3">
        <f t="shared" si="17"/>
        <v>0</v>
      </c>
      <c r="F64" s="3">
        <f t="shared" si="17"/>
        <v>0</v>
      </c>
      <c r="G64" s="3">
        <f t="shared" si="17"/>
        <v>0</v>
      </c>
      <c r="H64" s="3">
        <f t="shared" si="17"/>
        <v>0</v>
      </c>
      <c r="I64" s="3">
        <f t="shared" si="17"/>
        <v>0</v>
      </c>
      <c r="J64" s="3">
        <f t="shared" si="17"/>
        <v>0</v>
      </c>
      <c r="K64" s="3">
        <f t="shared" si="17"/>
        <v>0</v>
      </c>
      <c r="L64" s="3">
        <f t="shared" si="17"/>
        <v>0</v>
      </c>
      <c r="M64" s="3">
        <f t="shared" si="17"/>
        <v>0</v>
      </c>
      <c r="N64" s="3">
        <f t="shared" si="17"/>
        <v>0</v>
      </c>
      <c r="O64" s="3">
        <f t="shared" si="17"/>
        <v>0</v>
      </c>
      <c r="P64" s="3">
        <f t="shared" si="17"/>
        <v>0</v>
      </c>
      <c r="Q64" s="3">
        <f t="shared" si="17"/>
        <v>0</v>
      </c>
      <c r="R64" s="3">
        <f t="shared" si="17"/>
        <v>0</v>
      </c>
      <c r="S64" s="3">
        <f t="shared" si="17"/>
        <v>0</v>
      </c>
      <c r="T64" s="3">
        <f t="shared" si="17"/>
        <v>0</v>
      </c>
      <c r="U64" s="3">
        <f t="shared" si="17"/>
        <v>0</v>
      </c>
      <c r="V64" s="3">
        <f t="shared" si="17"/>
        <v>0</v>
      </c>
      <c r="W64" s="3">
        <f t="shared" si="17"/>
        <v>0</v>
      </c>
      <c r="X64" s="3">
        <f t="shared" si="17"/>
        <v>0</v>
      </c>
      <c r="Y64" s="3">
        <f t="shared" si="17"/>
        <v>0</v>
      </c>
      <c r="Z64" s="3">
        <f t="shared" si="17"/>
        <v>0</v>
      </c>
      <c r="AA64" s="3">
        <f t="shared" si="17"/>
        <v>0</v>
      </c>
      <c r="AB64" s="3">
        <f t="shared" si="17"/>
        <v>0</v>
      </c>
    </row>
    <row r="65" spans="1:50">
      <c r="B65" t="s">
        <v>37</v>
      </c>
      <c r="C65" s="3">
        <f t="shared" si="16"/>
        <v>0</v>
      </c>
      <c r="D65" s="3">
        <f t="shared" si="17"/>
        <v>0</v>
      </c>
      <c r="E65" s="3">
        <f t="shared" si="17"/>
        <v>0</v>
      </c>
      <c r="F65" s="3">
        <f t="shared" si="17"/>
        <v>0</v>
      </c>
      <c r="G65" s="3">
        <f t="shared" si="17"/>
        <v>0</v>
      </c>
      <c r="H65" s="3">
        <f t="shared" si="17"/>
        <v>0</v>
      </c>
      <c r="I65" s="3">
        <f t="shared" si="17"/>
        <v>0</v>
      </c>
      <c r="J65" s="3">
        <f t="shared" si="17"/>
        <v>0</v>
      </c>
      <c r="K65" s="3">
        <f t="shared" si="17"/>
        <v>0</v>
      </c>
      <c r="L65" s="3">
        <f t="shared" si="17"/>
        <v>0</v>
      </c>
      <c r="M65" s="3">
        <f t="shared" si="17"/>
        <v>0</v>
      </c>
      <c r="N65" s="3">
        <f t="shared" si="17"/>
        <v>0</v>
      </c>
      <c r="O65" s="3">
        <f t="shared" si="17"/>
        <v>0</v>
      </c>
      <c r="P65" s="3">
        <f t="shared" si="17"/>
        <v>0</v>
      </c>
      <c r="Q65" s="3">
        <f t="shared" si="17"/>
        <v>0</v>
      </c>
      <c r="R65" s="3">
        <f t="shared" si="17"/>
        <v>0</v>
      </c>
      <c r="S65" s="3">
        <f t="shared" si="17"/>
        <v>0</v>
      </c>
      <c r="T65" s="3">
        <f t="shared" si="17"/>
        <v>0</v>
      </c>
      <c r="U65" s="3">
        <f t="shared" si="17"/>
        <v>0</v>
      </c>
      <c r="V65" s="3">
        <f t="shared" si="17"/>
        <v>0</v>
      </c>
      <c r="W65" s="3">
        <f t="shared" si="17"/>
        <v>0</v>
      </c>
      <c r="X65" s="3">
        <f t="shared" si="17"/>
        <v>0</v>
      </c>
      <c r="Y65" s="3">
        <f t="shared" si="17"/>
        <v>0</v>
      </c>
      <c r="Z65" s="3">
        <f t="shared" si="17"/>
        <v>0</v>
      </c>
      <c r="AA65" s="3">
        <f t="shared" si="17"/>
        <v>0</v>
      </c>
      <c r="AB65" s="3">
        <f t="shared" si="17"/>
        <v>0</v>
      </c>
    </row>
    <row r="66" spans="1:50">
      <c r="B66" t="s">
        <v>38</v>
      </c>
      <c r="C66" s="3">
        <f t="shared" si="16"/>
        <v>0</v>
      </c>
      <c r="D66" s="3">
        <f t="shared" si="17"/>
        <v>0</v>
      </c>
      <c r="E66" s="3">
        <f t="shared" si="17"/>
        <v>0</v>
      </c>
      <c r="F66" s="3">
        <f t="shared" si="17"/>
        <v>0</v>
      </c>
      <c r="G66" s="3">
        <f t="shared" si="17"/>
        <v>0</v>
      </c>
      <c r="H66" s="3">
        <f t="shared" si="17"/>
        <v>0</v>
      </c>
      <c r="I66" s="3">
        <f t="shared" si="17"/>
        <v>0</v>
      </c>
      <c r="J66" s="3">
        <f t="shared" si="17"/>
        <v>0</v>
      </c>
      <c r="K66" s="3">
        <f t="shared" si="17"/>
        <v>0</v>
      </c>
      <c r="L66" s="3">
        <f t="shared" si="17"/>
        <v>0</v>
      </c>
      <c r="M66" s="3">
        <f t="shared" si="17"/>
        <v>0</v>
      </c>
      <c r="N66" s="3">
        <f t="shared" si="17"/>
        <v>0</v>
      </c>
      <c r="O66" s="3">
        <f t="shared" si="17"/>
        <v>0</v>
      </c>
      <c r="P66" s="3">
        <f t="shared" si="17"/>
        <v>0</v>
      </c>
      <c r="Q66" s="3">
        <f t="shared" si="17"/>
        <v>0</v>
      </c>
      <c r="R66" s="3">
        <f t="shared" si="17"/>
        <v>0</v>
      </c>
      <c r="S66" s="3">
        <f t="shared" si="17"/>
        <v>0</v>
      </c>
      <c r="T66" s="3">
        <f t="shared" si="17"/>
        <v>0</v>
      </c>
      <c r="U66" s="3">
        <f t="shared" si="17"/>
        <v>0</v>
      </c>
      <c r="V66" s="3">
        <f t="shared" si="17"/>
        <v>0</v>
      </c>
      <c r="W66" s="3">
        <f t="shared" si="17"/>
        <v>0</v>
      </c>
      <c r="X66" s="3">
        <f t="shared" si="17"/>
        <v>0</v>
      </c>
      <c r="Y66" s="3">
        <f t="shared" si="17"/>
        <v>0</v>
      </c>
      <c r="Z66" s="3">
        <f t="shared" si="17"/>
        <v>0</v>
      </c>
      <c r="AA66" s="3">
        <f t="shared" si="17"/>
        <v>0</v>
      </c>
      <c r="AB66" s="3">
        <f t="shared" si="17"/>
        <v>0</v>
      </c>
    </row>
    <row r="67" spans="1:50">
      <c r="B67" t="s">
        <v>39</v>
      </c>
      <c r="C67" s="3">
        <f t="shared" si="16"/>
        <v>0</v>
      </c>
      <c r="D67" s="3">
        <f t="shared" si="17"/>
        <v>0</v>
      </c>
      <c r="E67" s="3">
        <f t="shared" si="17"/>
        <v>0</v>
      </c>
      <c r="F67" s="3">
        <f t="shared" si="17"/>
        <v>0</v>
      </c>
      <c r="G67" s="3">
        <f t="shared" si="17"/>
        <v>0</v>
      </c>
      <c r="H67" s="3">
        <f t="shared" si="17"/>
        <v>0</v>
      </c>
      <c r="I67" s="3">
        <f t="shared" si="17"/>
        <v>0</v>
      </c>
      <c r="J67" s="3">
        <f t="shared" si="17"/>
        <v>0</v>
      </c>
      <c r="K67" s="3">
        <f t="shared" si="17"/>
        <v>0</v>
      </c>
      <c r="L67" s="3">
        <f t="shared" si="17"/>
        <v>0</v>
      </c>
      <c r="M67" s="3">
        <f t="shared" si="17"/>
        <v>0</v>
      </c>
      <c r="N67" s="3">
        <f t="shared" si="17"/>
        <v>0</v>
      </c>
      <c r="O67" s="3">
        <f t="shared" si="17"/>
        <v>0</v>
      </c>
      <c r="P67" s="3">
        <f t="shared" si="17"/>
        <v>0</v>
      </c>
      <c r="Q67" s="3">
        <f t="shared" si="17"/>
        <v>0</v>
      </c>
      <c r="R67" s="3">
        <f t="shared" si="17"/>
        <v>0</v>
      </c>
      <c r="S67" s="3">
        <f t="shared" si="17"/>
        <v>0</v>
      </c>
      <c r="T67" s="3">
        <f t="shared" si="17"/>
        <v>0</v>
      </c>
      <c r="U67" s="3">
        <f t="shared" si="17"/>
        <v>0</v>
      </c>
      <c r="V67" s="3">
        <f t="shared" si="17"/>
        <v>0</v>
      </c>
      <c r="W67" s="3">
        <f t="shared" si="17"/>
        <v>0</v>
      </c>
      <c r="X67" s="3">
        <f t="shared" ref="D67:AB68" si="19">X49/X$51</f>
        <v>0</v>
      </c>
      <c r="Y67" s="3">
        <f t="shared" si="19"/>
        <v>0</v>
      </c>
      <c r="Z67" s="3">
        <f t="shared" si="19"/>
        <v>0</v>
      </c>
      <c r="AA67" s="3">
        <f t="shared" si="19"/>
        <v>0</v>
      </c>
      <c r="AB67" s="3">
        <f t="shared" si="19"/>
        <v>0</v>
      </c>
    </row>
    <row r="68" spans="1:50">
      <c r="B68" t="s">
        <v>40</v>
      </c>
      <c r="C68" s="3">
        <f t="shared" si="16"/>
        <v>0</v>
      </c>
      <c r="D68" s="3">
        <f t="shared" si="19"/>
        <v>0</v>
      </c>
      <c r="E68" s="3">
        <f t="shared" si="19"/>
        <v>0</v>
      </c>
      <c r="F68" s="3">
        <f t="shared" si="19"/>
        <v>0</v>
      </c>
      <c r="G68" s="3">
        <f t="shared" si="19"/>
        <v>0</v>
      </c>
      <c r="H68" s="3">
        <f t="shared" si="19"/>
        <v>0</v>
      </c>
      <c r="I68" s="3">
        <f t="shared" si="19"/>
        <v>0</v>
      </c>
      <c r="J68" s="3">
        <f t="shared" si="19"/>
        <v>0</v>
      </c>
      <c r="K68" s="3">
        <f t="shared" si="19"/>
        <v>0</v>
      </c>
      <c r="L68" s="3">
        <f t="shared" si="19"/>
        <v>0</v>
      </c>
      <c r="M68" s="3">
        <f t="shared" si="19"/>
        <v>0</v>
      </c>
      <c r="N68" s="3">
        <f t="shared" si="19"/>
        <v>0</v>
      </c>
      <c r="O68" s="3">
        <f t="shared" si="19"/>
        <v>0</v>
      </c>
      <c r="P68" s="3">
        <f t="shared" si="19"/>
        <v>0</v>
      </c>
      <c r="Q68" s="3">
        <f t="shared" si="19"/>
        <v>0</v>
      </c>
      <c r="R68" s="3">
        <f t="shared" si="19"/>
        <v>0</v>
      </c>
      <c r="S68" s="3">
        <f t="shared" si="19"/>
        <v>0</v>
      </c>
      <c r="T68" s="3">
        <f t="shared" si="19"/>
        <v>0</v>
      </c>
      <c r="U68" s="3">
        <f t="shared" si="19"/>
        <v>0</v>
      </c>
      <c r="V68" s="3">
        <f t="shared" si="19"/>
        <v>0</v>
      </c>
      <c r="W68" s="3">
        <f t="shared" si="19"/>
        <v>0</v>
      </c>
      <c r="X68" s="3">
        <f t="shared" si="19"/>
        <v>0</v>
      </c>
      <c r="Y68" s="3">
        <f t="shared" si="19"/>
        <v>0</v>
      </c>
      <c r="Z68" s="3">
        <f t="shared" si="19"/>
        <v>0</v>
      </c>
      <c r="AA68" s="3">
        <f t="shared" si="19"/>
        <v>0</v>
      </c>
      <c r="AB68" s="3">
        <f t="shared" si="19"/>
        <v>0</v>
      </c>
    </row>
    <row r="69" spans="1:50">
      <c r="C69" s="3">
        <f t="shared" si="16"/>
        <v>1</v>
      </c>
      <c r="D69" s="3">
        <f t="shared" ref="D69:AB69" si="20">D51/D$51</f>
        <v>1</v>
      </c>
      <c r="E69" s="3">
        <f t="shared" si="20"/>
        <v>1</v>
      </c>
      <c r="F69" s="3">
        <f t="shared" si="20"/>
        <v>1</v>
      </c>
      <c r="G69" s="3">
        <f t="shared" si="20"/>
        <v>1</v>
      </c>
      <c r="H69" s="3">
        <f t="shared" si="20"/>
        <v>1</v>
      </c>
      <c r="I69" s="3">
        <f t="shared" si="20"/>
        <v>1</v>
      </c>
      <c r="J69" s="3">
        <f t="shared" si="20"/>
        <v>1</v>
      </c>
      <c r="K69" s="3">
        <f t="shared" si="20"/>
        <v>1</v>
      </c>
      <c r="L69" s="3">
        <f t="shared" si="20"/>
        <v>1</v>
      </c>
      <c r="M69" s="3">
        <f t="shared" si="20"/>
        <v>1</v>
      </c>
      <c r="N69" s="3">
        <f t="shared" si="20"/>
        <v>1</v>
      </c>
      <c r="O69" s="3">
        <f t="shared" si="20"/>
        <v>1</v>
      </c>
      <c r="P69" s="3">
        <f t="shared" si="20"/>
        <v>1</v>
      </c>
      <c r="Q69" s="3">
        <f t="shared" si="20"/>
        <v>1</v>
      </c>
      <c r="R69" s="3">
        <f t="shared" si="20"/>
        <v>1</v>
      </c>
      <c r="S69" s="3">
        <f t="shared" si="20"/>
        <v>1</v>
      </c>
      <c r="T69" s="3">
        <f t="shared" si="20"/>
        <v>1</v>
      </c>
      <c r="U69" s="3">
        <f t="shared" si="20"/>
        <v>1</v>
      </c>
      <c r="V69" s="3">
        <f t="shared" si="20"/>
        <v>1</v>
      </c>
      <c r="W69" s="3">
        <f t="shared" si="20"/>
        <v>1</v>
      </c>
      <c r="X69" s="3">
        <f t="shared" si="20"/>
        <v>1</v>
      </c>
      <c r="Y69" s="3">
        <f t="shared" si="20"/>
        <v>1</v>
      </c>
      <c r="Z69" s="3">
        <f t="shared" si="20"/>
        <v>1</v>
      </c>
      <c r="AA69" s="3">
        <f t="shared" si="20"/>
        <v>1</v>
      </c>
      <c r="AB69" s="3">
        <f t="shared" si="20"/>
        <v>1</v>
      </c>
    </row>
    <row r="72" spans="1:50">
      <c r="A72" t="s">
        <v>24</v>
      </c>
      <c r="C72" s="57">
        <v>2020</v>
      </c>
      <c r="D72">
        <v>2025</v>
      </c>
      <c r="E72" t="s">
        <v>101</v>
      </c>
      <c r="I72" s="55">
        <v>2030</v>
      </c>
      <c r="N72" s="55">
        <v>2040</v>
      </c>
      <c r="S72" s="55">
        <v>2045</v>
      </c>
      <c r="X72" s="55">
        <v>2050</v>
      </c>
      <c r="AO72" s="55">
        <v>2045</v>
      </c>
      <c r="AT72" s="55">
        <v>2050</v>
      </c>
    </row>
    <row r="73" spans="1:50">
      <c r="C73" s="57">
        <v>2020</v>
      </c>
      <c r="D73" t="s">
        <v>48</v>
      </c>
      <c r="E73" t="s">
        <v>49</v>
      </c>
      <c r="F73" t="s">
        <v>51</v>
      </c>
      <c r="G73" t="s">
        <v>52</v>
      </c>
      <c r="H73" t="s">
        <v>54</v>
      </c>
      <c r="I73" s="55" t="s">
        <v>48</v>
      </c>
      <c r="J73" t="s">
        <v>49</v>
      </c>
      <c r="K73" t="s">
        <v>51</v>
      </c>
      <c r="L73" t="s">
        <v>52</v>
      </c>
      <c r="M73" t="s">
        <v>54</v>
      </c>
      <c r="N73" s="55" t="s">
        <v>48</v>
      </c>
      <c r="O73" t="s">
        <v>49</v>
      </c>
      <c r="P73" t="s">
        <v>51</v>
      </c>
      <c r="Q73" t="s">
        <v>52</v>
      </c>
      <c r="R73" t="s">
        <v>54</v>
      </c>
      <c r="S73" s="55" t="s">
        <v>48</v>
      </c>
      <c r="T73" t="s">
        <v>49</v>
      </c>
      <c r="U73" t="s">
        <v>51</v>
      </c>
      <c r="V73" t="s">
        <v>52</v>
      </c>
      <c r="W73" t="s">
        <v>54</v>
      </c>
      <c r="X73" s="55" t="s">
        <v>48</v>
      </c>
      <c r="Y73" t="s">
        <v>49</v>
      </c>
      <c r="Z73" t="s">
        <v>51</v>
      </c>
      <c r="AA73" t="s">
        <v>52</v>
      </c>
      <c r="AB73" t="s">
        <v>54</v>
      </c>
      <c r="AO73" s="55" t="s">
        <v>48</v>
      </c>
      <c r="AP73" t="s">
        <v>49</v>
      </c>
      <c r="AQ73" t="s">
        <v>51</v>
      </c>
      <c r="AR73" t="s">
        <v>52</v>
      </c>
      <c r="AS73" t="s">
        <v>54</v>
      </c>
      <c r="AT73" s="55" t="s">
        <v>48</v>
      </c>
      <c r="AU73" t="s">
        <v>49</v>
      </c>
      <c r="AV73" t="s">
        <v>51</v>
      </c>
      <c r="AW73" t="s">
        <v>52</v>
      </c>
      <c r="AX73" t="s">
        <v>54</v>
      </c>
    </row>
    <row r="74" spans="1:50">
      <c r="B74" t="s">
        <v>29</v>
      </c>
      <c r="C74" s="58">
        <f>'S100'!H312</f>
        <v>61.197623794676645</v>
      </c>
      <c r="D74" s="33">
        <f>'S100'!M312</f>
        <v>43.934236876865803</v>
      </c>
      <c r="E74" s="33">
        <f>'L100'!M312</f>
        <v>43.530093295771259</v>
      </c>
      <c r="F74" s="33">
        <f>'S80'!M312</f>
        <v>43.530093295771259</v>
      </c>
      <c r="G74" s="33">
        <f>'D100'!M312</f>
        <v>39.39757585247991</v>
      </c>
      <c r="H74" s="33">
        <f>Linear100!M312</f>
        <v>43.665625904486568</v>
      </c>
      <c r="I74" s="56">
        <f>'S100'!R312</f>
        <v>31.141342787809592</v>
      </c>
      <c r="J74" s="33">
        <f>'L100'!R312</f>
        <v>29.713605712407759</v>
      </c>
      <c r="K74" s="33">
        <f>'S80'!R312</f>
        <v>29.713605712407759</v>
      </c>
      <c r="L74" s="33">
        <f>'D100'!R312</f>
        <v>20.608206229486633</v>
      </c>
      <c r="M74" s="33">
        <f>Linear100!R312</f>
        <v>29.555611509970653</v>
      </c>
      <c r="N74" s="56">
        <f>'S100'!AB312</f>
        <v>7.9978474778255277</v>
      </c>
      <c r="O74" s="33">
        <f>'L100'!AB312</f>
        <v>7.8118876509241089</v>
      </c>
      <c r="P74" s="33">
        <f>'S80'!AB312</f>
        <v>7.8118876509241089</v>
      </c>
      <c r="Q74" s="33">
        <f>'D100'!AB312</f>
        <v>2.8309944934012456</v>
      </c>
      <c r="R74" s="33">
        <f>Linear100!AB312</f>
        <v>7.7478329114573459</v>
      </c>
      <c r="S74" s="56">
        <f>'S100'!AG312</f>
        <v>2.9750393848819576</v>
      </c>
      <c r="T74" s="33">
        <f>'L100'!AG312</f>
        <v>3.0119382840467805</v>
      </c>
      <c r="U74" s="33">
        <f>'S80'!AG312</f>
        <v>3.0119382840467805</v>
      </c>
      <c r="V74" s="33">
        <f>'D100'!AG312</f>
        <v>0.84014444951451872</v>
      </c>
      <c r="W74" s="33">
        <f>Linear100!AG312</f>
        <v>2.9840580293020778</v>
      </c>
      <c r="X74" s="56">
        <f>'S100'!AL312</f>
        <v>0.96002866402485876</v>
      </c>
      <c r="Y74" s="33">
        <f>'L100'!AL312</f>
        <v>1.0065196642675105</v>
      </c>
      <c r="Z74" s="33">
        <f>'S80'!AL312</f>
        <v>1.0065196642675105</v>
      </c>
      <c r="AA74" s="33">
        <f>'D100'!AL312</f>
        <v>0.30964328546136777</v>
      </c>
      <c r="AB74" s="33">
        <f>Linear100!AL312</f>
        <v>0.99756826672751053</v>
      </c>
    </row>
    <row r="75" spans="1:50">
      <c r="B75" t="s">
        <v>30</v>
      </c>
      <c r="C75" s="58">
        <f>'S100'!H313</f>
        <v>52.278843882690396</v>
      </c>
      <c r="D75" s="33">
        <f>'S100'!M313</f>
        <v>40.009896314657965</v>
      </c>
      <c r="E75" s="33">
        <f>'L100'!M313</f>
        <v>40.009896314657965</v>
      </c>
      <c r="F75" s="33">
        <f>'S80'!M313</f>
        <v>40.009896314657965</v>
      </c>
      <c r="G75" s="33">
        <f>'D100'!M313</f>
        <v>35.99385543194736</v>
      </c>
      <c r="H75" s="33">
        <f>Linear100!M313</f>
        <v>39.222170557227912</v>
      </c>
      <c r="I75" s="56">
        <f>'S100'!R313</f>
        <v>26.325635538216744</v>
      </c>
      <c r="J75" s="33">
        <f>'L100'!R313</f>
        <v>26.03505006308675</v>
      </c>
      <c r="K75" s="33">
        <f>'S80'!R313</f>
        <v>26.03505006308675</v>
      </c>
      <c r="L75" s="33">
        <f>'D100'!R313</f>
        <v>18.635827350461042</v>
      </c>
      <c r="M75" s="33">
        <f>Linear100!R313</f>
        <v>23.018812458215091</v>
      </c>
      <c r="N75" s="56">
        <f>'S100'!AB313</f>
        <v>5.7206877409242827</v>
      </c>
      <c r="O75" s="33">
        <f>'L100'!AB313</f>
        <v>6.373000391165923</v>
      </c>
      <c r="P75" s="33">
        <f>'S80'!AB313</f>
        <v>6.373000391165923</v>
      </c>
      <c r="Q75" s="33">
        <f>'D100'!AB313</f>
        <v>2.2536668183505042</v>
      </c>
      <c r="R75" s="33">
        <f>Linear100!AB313</f>
        <v>4.2073102512041078</v>
      </c>
      <c r="S75" s="56">
        <f>'S100'!AG313</f>
        <v>1.961172205457631</v>
      </c>
      <c r="T75" s="33">
        <f>'L100'!AG313</f>
        <v>2.3970916939377824</v>
      </c>
      <c r="U75" s="33">
        <f>'S80'!AG313</f>
        <v>2.3970916939377824</v>
      </c>
      <c r="V75" s="33">
        <f>'D100'!AG313</f>
        <v>0.56691786871592342</v>
      </c>
      <c r="W75" s="33">
        <f>Linear100!AG313</f>
        <v>1.3501704859674064</v>
      </c>
      <c r="X75" s="56">
        <f>'S100'!AL313</f>
        <v>0.56393436533746544</v>
      </c>
      <c r="Y75" s="33">
        <f>'L100'!AL313</f>
        <v>0.74909301114488469</v>
      </c>
      <c r="Z75" s="33">
        <f>'S80'!AL313</f>
        <v>0.74909301114488469</v>
      </c>
      <c r="AA75" s="33">
        <f>'D100'!AL313</f>
        <v>0.16300249825505955</v>
      </c>
      <c r="AB75" s="33">
        <f>Linear100!AL313</f>
        <v>0.38751319514896465</v>
      </c>
    </row>
    <row r="76" spans="1:50">
      <c r="B76" t="s">
        <v>31</v>
      </c>
      <c r="C76" s="58">
        <f>'S100'!H314</f>
        <v>0</v>
      </c>
      <c r="D76" s="33">
        <f>'S100'!M314</f>
        <v>0</v>
      </c>
      <c r="E76" s="33">
        <f>'L100'!M314</f>
        <v>0</v>
      </c>
      <c r="F76" s="33">
        <f>'S80'!M314</f>
        <v>0</v>
      </c>
      <c r="G76" s="33">
        <f>'D100'!M314</f>
        <v>0</v>
      </c>
      <c r="H76" s="33">
        <f>Linear100!M314</f>
        <v>0</v>
      </c>
      <c r="I76" s="56">
        <f>'S100'!R314</f>
        <v>0</v>
      </c>
      <c r="J76" s="33">
        <f>'L100'!R314</f>
        <v>0</v>
      </c>
      <c r="K76" s="33">
        <f>'S80'!R314</f>
        <v>0</v>
      </c>
      <c r="L76" s="33">
        <f>'D100'!R314</f>
        <v>0</v>
      </c>
      <c r="M76" s="33">
        <f>Linear100!R314</f>
        <v>0</v>
      </c>
      <c r="N76" s="56">
        <f>'S100'!AB314</f>
        <v>0</v>
      </c>
      <c r="O76" s="33">
        <f>'L100'!AB314</f>
        <v>0</v>
      </c>
      <c r="P76" s="33">
        <f>'S80'!AB314</f>
        <v>0</v>
      </c>
      <c r="Q76" s="33">
        <f>'D100'!AB314</f>
        <v>0</v>
      </c>
      <c r="R76" s="33">
        <f>Linear100!AB314</f>
        <v>0</v>
      </c>
      <c r="S76" s="56">
        <f>'S100'!AG314</f>
        <v>0</v>
      </c>
      <c r="T76" s="33">
        <f>'L100'!AG314</f>
        <v>0</v>
      </c>
      <c r="U76" s="33">
        <f>'S80'!AG314</f>
        <v>0</v>
      </c>
      <c r="V76" s="33">
        <f>'D100'!AG314</f>
        <v>0</v>
      </c>
      <c r="W76" s="33">
        <f>Linear100!AG314</f>
        <v>0</v>
      </c>
      <c r="X76" s="56">
        <f>'S100'!AL314</f>
        <v>0</v>
      </c>
      <c r="Y76" s="33">
        <f>'L100'!AL314</f>
        <v>0</v>
      </c>
      <c r="Z76" s="33">
        <f>'S80'!AL314</f>
        <v>0</v>
      </c>
      <c r="AA76" s="33">
        <f>'D100'!AL314</f>
        <v>0</v>
      </c>
      <c r="AB76" s="33">
        <f>Linear100!AL314</f>
        <v>0</v>
      </c>
    </row>
    <row r="77" spans="1:50">
      <c r="B77" t="s">
        <v>32</v>
      </c>
      <c r="C77" s="58">
        <f>'S100'!H315</f>
        <v>0.75008424020093711</v>
      </c>
      <c r="D77" s="33">
        <f>'S100'!M315</f>
        <v>2.8136117007366757</v>
      </c>
      <c r="E77" s="33">
        <f>'L100'!M315</f>
        <v>2.5674218198551593</v>
      </c>
      <c r="F77" s="33">
        <f>'S80'!M315</f>
        <v>2.5674218198551593</v>
      </c>
      <c r="G77" s="33">
        <f>'D100'!M315</f>
        <v>1.7427309299228377</v>
      </c>
      <c r="H77" s="33">
        <f>Linear100!M315</f>
        <v>2.8136117007366757</v>
      </c>
      <c r="I77" s="56">
        <f>'S100'!R315</f>
        <v>3.2049385602156737</v>
      </c>
      <c r="J77" s="33">
        <f>'L100'!R315</f>
        <v>2.8584332489595137</v>
      </c>
      <c r="K77" s="33">
        <f>'S80'!R315</f>
        <v>2.8584332489595137</v>
      </c>
      <c r="L77" s="33">
        <f>'D100'!R315</f>
        <v>1.2655924303074431</v>
      </c>
      <c r="M77" s="33">
        <f>Linear100!R315</f>
        <v>3.2375859050973319</v>
      </c>
      <c r="N77" s="56">
        <f>'S100'!AB315</f>
        <v>1.0731274001950522</v>
      </c>
      <c r="O77" s="33">
        <f>'L100'!AB315</f>
        <v>1.0512227510361132</v>
      </c>
      <c r="P77" s="33">
        <f>'S80'!AB315</f>
        <v>1.0512227510361132</v>
      </c>
      <c r="Q77" s="33">
        <f>'D100'!AB315</f>
        <v>0.26449322721893409</v>
      </c>
      <c r="R77" s="33">
        <f>Linear100!AB315</f>
        <v>1.1495191255529236</v>
      </c>
      <c r="S77" s="56">
        <f>'S100'!AG315</f>
        <v>0.38284423164587644</v>
      </c>
      <c r="T77" s="33">
        <f>'L100'!AG315</f>
        <v>0.40247062874219802</v>
      </c>
      <c r="U77" s="33">
        <f>'S80'!AG315</f>
        <v>0.40247062874219802</v>
      </c>
      <c r="V77" s="33">
        <f>'D100'!AG315</f>
        <v>7.6786384079802594E-2</v>
      </c>
      <c r="W77" s="33">
        <f>Linear100!AG315</f>
        <v>0.42357144555804616</v>
      </c>
      <c r="X77" s="56">
        <f>'S100'!AL315</f>
        <v>0.10815995743089872</v>
      </c>
      <c r="Y77" s="33">
        <f>'L100'!AL315</f>
        <v>0.12084059967052371</v>
      </c>
      <c r="Z77" s="33">
        <f>'S80'!AL315</f>
        <v>0.12084059967052371</v>
      </c>
      <c r="AA77" s="33">
        <f>'D100'!AL315</f>
        <v>2.1284910638122594E-2</v>
      </c>
      <c r="AB77" s="33">
        <f>Linear100!AL315</f>
        <v>0.12254731344140529</v>
      </c>
    </row>
    <row r="78" spans="1:50">
      <c r="B78" t="s">
        <v>33</v>
      </c>
      <c r="C78" s="58">
        <f>'S100'!H316</f>
        <v>1.0953268840444292</v>
      </c>
      <c r="D78" s="33">
        <f>'S100'!M316</f>
        <v>3.024021933065649</v>
      </c>
      <c r="E78" s="33">
        <f>'L100'!M316</f>
        <v>4.1817213273084466</v>
      </c>
      <c r="F78" s="33">
        <f>'S80'!M316</f>
        <v>4.1817213273084466</v>
      </c>
      <c r="G78" s="33">
        <f>'D100'!M316</f>
        <v>2.1679576776129204</v>
      </c>
      <c r="H78" s="33">
        <f>Linear100!M316</f>
        <v>3.024021933065649</v>
      </c>
      <c r="I78" s="56">
        <f>'S100'!R316</f>
        <v>5.7070374575078846</v>
      </c>
      <c r="J78" s="33">
        <f>'L100'!R316</f>
        <v>11.045243264822581</v>
      </c>
      <c r="K78" s="33">
        <f>'S80'!R316</f>
        <v>6.5578742618965622</v>
      </c>
      <c r="L78" s="33">
        <f>'D100'!R316</f>
        <v>1.5566673421415262</v>
      </c>
      <c r="M78" s="33">
        <f>Linear100!R316</f>
        <v>5.8838750624081584</v>
      </c>
      <c r="N78" s="56">
        <f>'S100'!AB316</f>
        <v>2.7238724893156072</v>
      </c>
      <c r="O78" s="33">
        <f>'L100'!AB316</f>
        <v>14.75107823317396</v>
      </c>
      <c r="P78" s="33">
        <f>'S80'!AB316</f>
        <v>9.258495480582269</v>
      </c>
      <c r="Q78" s="33">
        <f>'D100'!AB316</f>
        <v>0.30151859733788039</v>
      </c>
      <c r="R78" s="33">
        <f>Linear100!AB316</f>
        <v>3.3593059463548767</v>
      </c>
      <c r="S78" s="56">
        <f>'S100'!AG316</f>
        <v>1.1745246178520328</v>
      </c>
      <c r="T78" s="33">
        <f>'L100'!AG316</f>
        <v>8.4247909105603984</v>
      </c>
      <c r="U78" s="33">
        <f>'S80'!AG316</f>
        <v>9.6249218452572709</v>
      </c>
      <c r="V78" s="33">
        <f>'D100'!AG316</f>
        <v>8.4852340442339858E-2</v>
      </c>
      <c r="W78" s="33">
        <f>Linear100!AG316</f>
        <v>1.5499308184498377</v>
      </c>
      <c r="X78" s="56">
        <f>'S100'!AL316</f>
        <v>0.37961291049676954</v>
      </c>
      <c r="Y78" s="33">
        <f>'L100'!AL316</f>
        <v>3.3861470096993349</v>
      </c>
      <c r="Z78" s="33">
        <f>'S80'!AL316</f>
        <v>9.7597106175606072</v>
      </c>
      <c r="AA78" s="33">
        <f>'D100'!AL316</f>
        <v>2.4949654693253741E-2</v>
      </c>
      <c r="AB78" s="33">
        <f>Linear100!AL316</f>
        <v>0.52542587313888356</v>
      </c>
    </row>
    <row r="79" spans="1:50">
      <c r="B79" t="s">
        <v>34</v>
      </c>
      <c r="C79" s="58">
        <f>'S100'!H317</f>
        <v>0.48647256679340833</v>
      </c>
      <c r="D79" s="33">
        <f>'S100'!M317</f>
        <v>2.6449935668205136</v>
      </c>
      <c r="E79" s="33">
        <f>'L100'!M317</f>
        <v>2.4081001360914769</v>
      </c>
      <c r="F79" s="33">
        <f>'S80'!M317</f>
        <v>2.4081001360914769</v>
      </c>
      <c r="G79" s="33">
        <f>'D100'!M317</f>
        <v>1.3877164352156421</v>
      </c>
      <c r="H79" s="33">
        <f>Linear100!M317</f>
        <v>2.2440166833221267</v>
      </c>
      <c r="I79" s="56">
        <f>'S100'!R317</f>
        <v>2.5556495712829181</v>
      </c>
      <c r="J79" s="33">
        <f>'L100'!R317</f>
        <v>4.0764854694162951</v>
      </c>
      <c r="K79" s="33">
        <f>'S80'!R317</f>
        <v>4.0764854694162951</v>
      </c>
      <c r="L79" s="33">
        <f>'D100'!R317</f>
        <v>0.97434860917863753</v>
      </c>
      <c r="M79" s="33">
        <f>Linear100!R317</f>
        <v>1.8673294903045803</v>
      </c>
      <c r="N79" s="56">
        <f>'S100'!AB317</f>
        <v>0.73654862934604648</v>
      </c>
      <c r="O79" s="33">
        <f>'L100'!AB317</f>
        <v>2.4342563000821804</v>
      </c>
      <c r="P79" s="33">
        <f>'S80'!AB317</f>
        <v>3.7771651699662661</v>
      </c>
      <c r="Q79" s="33">
        <f>'D100'!AB317</f>
        <v>0.19651886392656237</v>
      </c>
      <c r="R79" s="33">
        <f>Linear100!AB317</f>
        <v>0.49272166820815849</v>
      </c>
      <c r="S79" s="56">
        <f>'S100'!AG317</f>
        <v>0.23231248462380966</v>
      </c>
      <c r="T79" s="33">
        <f>'L100'!AG317</f>
        <v>1.1471503205888909</v>
      </c>
      <c r="U79" s="33">
        <f>'S80'!AG317</f>
        <v>3.4431728931942143</v>
      </c>
      <c r="V79" s="33">
        <f>'D100'!AG317</f>
        <v>5.2861626861567104E-2</v>
      </c>
      <c r="W79" s="33">
        <f>Linear100!AG317</f>
        <v>0.15112909476796457</v>
      </c>
      <c r="X79" s="56">
        <f>'S100'!AL317</f>
        <v>5.30184700297575E-2</v>
      </c>
      <c r="Y79" s="33">
        <f>'L100'!AL317</f>
        <v>0.39950541590783362</v>
      </c>
      <c r="Z79" s="33">
        <f>'S80'!AL317</f>
        <v>3.281534825221506</v>
      </c>
      <c r="AA79" s="33">
        <f>'D100'!AL317</f>
        <v>1.1547806974358768E-2</v>
      </c>
      <c r="AB79" s="33">
        <f>Linear100!AL317</f>
        <v>3.3690423010839722E-2</v>
      </c>
    </row>
    <row r="80" spans="1:50">
      <c r="B80" t="s">
        <v>35</v>
      </c>
      <c r="C80" s="58">
        <f>'S100'!H318</f>
        <v>0.12193215753630526</v>
      </c>
      <c r="D80" s="33">
        <f>'S100'!M318</f>
        <v>0.85042284935661683</v>
      </c>
      <c r="E80" s="33">
        <f>'L100'!M318</f>
        <v>0.85042284935661683</v>
      </c>
      <c r="F80" s="33">
        <f>'S80'!M318</f>
        <v>0.97448201643955401</v>
      </c>
      <c r="G80" s="33">
        <f>'D100'!M318</f>
        <v>0.25159465755164512</v>
      </c>
      <c r="H80" s="33">
        <f>Linear100!M318</f>
        <v>0.85042284935661683</v>
      </c>
      <c r="I80" s="56">
        <f>'S100'!R318</f>
        <v>2.2776027062806956</v>
      </c>
      <c r="J80" s="33">
        <f>'L100'!R318</f>
        <v>6.3491941055605841</v>
      </c>
      <c r="K80" s="33">
        <f>'S80'!R318</f>
        <v>1.6341396629099734</v>
      </c>
      <c r="L80" s="33">
        <f>'D100'!R318</f>
        <v>0.17572226649631761</v>
      </c>
      <c r="M80" s="33">
        <f>Linear100!R318</f>
        <v>2.2776027062806956</v>
      </c>
      <c r="N80" s="56">
        <f>'S100'!AB318</f>
        <v>1.3117179082607819</v>
      </c>
      <c r="O80" s="33">
        <f>'L100'!AB318</f>
        <v>8.9384962968080668</v>
      </c>
      <c r="P80" s="33">
        <f>'S80'!AB318</f>
        <v>0.6635271428032552</v>
      </c>
      <c r="Q80" s="33">
        <f>'D100'!AB318</f>
        <v>3.2876525341509956E-2</v>
      </c>
      <c r="R80" s="33">
        <f>Linear100!AB318</f>
        <v>1.3117179082607819</v>
      </c>
      <c r="S80" s="56">
        <f>'S100'!AG318</f>
        <v>0.58844861720260211</v>
      </c>
      <c r="T80" s="33">
        <f>'L100'!AG318</f>
        <v>4.9973156292495391</v>
      </c>
      <c r="U80" s="33">
        <f>'S80'!AG318</f>
        <v>0.25779025553637636</v>
      </c>
      <c r="V80" s="33">
        <f>'D100'!AG318</f>
        <v>8.4386831166829088E-3</v>
      </c>
      <c r="W80" s="33">
        <f>Linear100!AG318</f>
        <v>0.58844861720260211</v>
      </c>
      <c r="X80" s="56">
        <f>'S100'!AL318</f>
        <v>0.19022148158308541</v>
      </c>
      <c r="Y80" s="33">
        <f>'L100'!AL318</f>
        <v>1.9666699955757432</v>
      </c>
      <c r="Z80" s="33">
        <f>'S80'!AL318</f>
        <v>7.2410091647055211E-2</v>
      </c>
      <c r="AA80" s="33">
        <f>'D100'!AL318</f>
        <v>2.0699977007768234E-3</v>
      </c>
      <c r="AB80" s="33">
        <f>Linear100!AL318</f>
        <v>0.19022148158308541</v>
      </c>
    </row>
    <row r="81" spans="1:50">
      <c r="B81" t="s">
        <v>36</v>
      </c>
      <c r="C81" s="58">
        <f>'S100'!H319</f>
        <v>0</v>
      </c>
      <c r="D81" s="33">
        <f>'S100'!M319</f>
        <v>0</v>
      </c>
      <c r="E81" s="33">
        <f>'L100'!M319</f>
        <v>0</v>
      </c>
      <c r="F81" s="33">
        <f>'S80'!M319</f>
        <v>0</v>
      </c>
      <c r="G81" s="33">
        <f>'D100'!M319</f>
        <v>0</v>
      </c>
      <c r="H81" s="33">
        <f>Linear100!M319</f>
        <v>0</v>
      </c>
      <c r="I81" s="56">
        <f>'S100'!R319</f>
        <v>0</v>
      </c>
      <c r="J81" s="33">
        <f>'L100'!R319</f>
        <v>0</v>
      </c>
      <c r="K81" s="33">
        <f>'S80'!R319</f>
        <v>0</v>
      </c>
      <c r="L81" s="33">
        <f>'D100'!R319</f>
        <v>0</v>
      </c>
      <c r="M81" s="33">
        <f>Linear100!R319</f>
        <v>0</v>
      </c>
      <c r="N81" s="56">
        <f>'S100'!AB319</f>
        <v>0</v>
      </c>
      <c r="O81" s="33">
        <f>'L100'!AB319</f>
        <v>0</v>
      </c>
      <c r="P81" s="33">
        <f>'S80'!AB319</f>
        <v>0</v>
      </c>
      <c r="Q81" s="33">
        <f>'D100'!AB319</f>
        <v>0</v>
      </c>
      <c r="R81" s="33">
        <f>Linear100!AB319</f>
        <v>0</v>
      </c>
      <c r="S81" s="56">
        <f>'S100'!AG319</f>
        <v>0</v>
      </c>
      <c r="T81" s="33">
        <f>'L100'!AG319</f>
        <v>0</v>
      </c>
      <c r="U81" s="33">
        <f>'S80'!AG319</f>
        <v>0</v>
      </c>
      <c r="V81" s="33">
        <f>'D100'!AG319</f>
        <v>0</v>
      </c>
      <c r="W81" s="33">
        <f>Linear100!AG319</f>
        <v>0</v>
      </c>
      <c r="X81" s="56">
        <f>'S100'!AL319</f>
        <v>0</v>
      </c>
      <c r="Y81" s="33">
        <f>'L100'!AL319</f>
        <v>0</v>
      </c>
      <c r="Z81" s="33">
        <f>'S80'!AL319</f>
        <v>0</v>
      </c>
      <c r="AA81" s="33">
        <f>'D100'!AL319</f>
        <v>0</v>
      </c>
      <c r="AB81" s="33">
        <f>Linear100!AL319</f>
        <v>0</v>
      </c>
    </row>
    <row r="82" spans="1:50">
      <c r="B82" t="s">
        <v>37</v>
      </c>
      <c r="C82" s="58">
        <f>'S100'!H320</f>
        <v>0</v>
      </c>
      <c r="D82" s="33">
        <f>'S100'!M320</f>
        <v>0</v>
      </c>
      <c r="E82" s="33">
        <f>'L100'!M320</f>
        <v>0</v>
      </c>
      <c r="F82" s="33">
        <f>'S80'!M320</f>
        <v>0</v>
      </c>
      <c r="G82" s="33">
        <f>'D100'!M320</f>
        <v>0</v>
      </c>
      <c r="H82" s="33">
        <f>Linear100!M320</f>
        <v>0</v>
      </c>
      <c r="I82" s="56">
        <f>'S100'!R320</f>
        <v>0</v>
      </c>
      <c r="J82" s="33">
        <f>'L100'!R320</f>
        <v>0</v>
      </c>
      <c r="K82" s="33">
        <f>'S80'!R320</f>
        <v>0</v>
      </c>
      <c r="L82" s="33">
        <f>'D100'!R320</f>
        <v>0</v>
      </c>
      <c r="M82" s="33">
        <f>Linear100!R320</f>
        <v>0</v>
      </c>
      <c r="N82" s="56">
        <f>'S100'!AB320</f>
        <v>0</v>
      </c>
      <c r="O82" s="33">
        <f>'L100'!AB320</f>
        <v>0</v>
      </c>
      <c r="P82" s="33">
        <f>'S80'!AB320</f>
        <v>0</v>
      </c>
      <c r="Q82" s="33">
        <f>'D100'!AB320</f>
        <v>0</v>
      </c>
      <c r="R82" s="33">
        <f>Linear100!AB320</f>
        <v>0</v>
      </c>
      <c r="S82" s="56">
        <f>'S100'!AG320</f>
        <v>0</v>
      </c>
      <c r="T82" s="33">
        <f>'L100'!AG320</f>
        <v>0</v>
      </c>
      <c r="U82" s="33">
        <f>'S80'!AG320</f>
        <v>0</v>
      </c>
      <c r="V82" s="33">
        <f>'D100'!AG320</f>
        <v>0</v>
      </c>
      <c r="W82" s="33">
        <f>Linear100!AG320</f>
        <v>0</v>
      </c>
      <c r="X82" s="56">
        <f>'S100'!AL320</f>
        <v>0</v>
      </c>
      <c r="Y82" s="33">
        <f>'L100'!AL320</f>
        <v>0</v>
      </c>
      <c r="Z82" s="33">
        <f>'S80'!AL320</f>
        <v>0</v>
      </c>
      <c r="AA82" s="33">
        <f>'D100'!AL320</f>
        <v>0</v>
      </c>
      <c r="AB82" s="33">
        <f>Linear100!AL320</f>
        <v>0</v>
      </c>
    </row>
    <row r="83" spans="1:50">
      <c r="B83" t="s">
        <v>38</v>
      </c>
      <c r="C83" s="58">
        <f>'S100'!H321</f>
        <v>0</v>
      </c>
      <c r="D83" s="33">
        <f>'S100'!M321</f>
        <v>0</v>
      </c>
      <c r="E83" s="33">
        <f>'L100'!M321</f>
        <v>0</v>
      </c>
      <c r="F83" s="33">
        <f>'S80'!M321</f>
        <v>0</v>
      </c>
      <c r="G83" s="33">
        <f>'D100'!M321</f>
        <v>0</v>
      </c>
      <c r="H83" s="33">
        <f>Linear100!M321</f>
        <v>0</v>
      </c>
      <c r="I83" s="56">
        <f>'S100'!R321</f>
        <v>0</v>
      </c>
      <c r="J83" s="33">
        <f>'L100'!R321</f>
        <v>0</v>
      </c>
      <c r="K83" s="33">
        <f>'S80'!R321</f>
        <v>0</v>
      </c>
      <c r="L83" s="33">
        <f>'D100'!R321</f>
        <v>0</v>
      </c>
      <c r="M83" s="33">
        <f>Linear100!R321</f>
        <v>0</v>
      </c>
      <c r="N83" s="56">
        <f>'S100'!AB321</f>
        <v>0</v>
      </c>
      <c r="O83" s="33">
        <f>'L100'!AB321</f>
        <v>0</v>
      </c>
      <c r="P83" s="33">
        <f>'S80'!AB321</f>
        <v>0</v>
      </c>
      <c r="Q83" s="33">
        <f>'D100'!AB321</f>
        <v>0</v>
      </c>
      <c r="R83" s="33">
        <f>Linear100!AB321</f>
        <v>0</v>
      </c>
      <c r="S83" s="56">
        <f>'S100'!AG321</f>
        <v>0</v>
      </c>
      <c r="T83" s="33">
        <f>'L100'!AG321</f>
        <v>0</v>
      </c>
      <c r="U83" s="33">
        <f>'S80'!AG321</f>
        <v>0</v>
      </c>
      <c r="V83" s="33">
        <f>'D100'!AG321</f>
        <v>0</v>
      </c>
      <c r="W83" s="33">
        <f>Linear100!AG321</f>
        <v>0</v>
      </c>
      <c r="X83" s="56">
        <f>'S100'!AL321</f>
        <v>0</v>
      </c>
      <c r="Y83" s="33">
        <f>'L100'!AL321</f>
        <v>0</v>
      </c>
      <c r="Z83" s="33">
        <f>'S80'!AL321</f>
        <v>0</v>
      </c>
      <c r="AA83" s="33">
        <f>'D100'!AL321</f>
        <v>0</v>
      </c>
      <c r="AB83" s="33">
        <f>Linear100!AL321</f>
        <v>0</v>
      </c>
    </row>
    <row r="84" spans="1:50">
      <c r="B84" t="s">
        <v>39</v>
      </c>
      <c r="C84" s="58">
        <f>'S100'!H322</f>
        <v>0</v>
      </c>
      <c r="D84" s="33">
        <f>'S100'!M322</f>
        <v>0</v>
      </c>
      <c r="E84" s="33">
        <f>'L100'!M322</f>
        <v>0</v>
      </c>
      <c r="F84" s="33">
        <f>'S80'!M322</f>
        <v>0</v>
      </c>
      <c r="G84" s="33">
        <f>'D100'!M322</f>
        <v>0</v>
      </c>
      <c r="H84" s="33">
        <f>Linear100!M322</f>
        <v>0</v>
      </c>
      <c r="I84" s="56">
        <f>'S100'!R322</f>
        <v>0</v>
      </c>
      <c r="J84" s="33">
        <f>'L100'!R322</f>
        <v>0</v>
      </c>
      <c r="K84" s="33">
        <f>'S80'!R322</f>
        <v>0</v>
      </c>
      <c r="L84" s="33">
        <f>'D100'!R322</f>
        <v>0</v>
      </c>
      <c r="M84" s="33">
        <f>Linear100!R322</f>
        <v>0</v>
      </c>
      <c r="N84" s="56">
        <f>'S100'!AB322</f>
        <v>0</v>
      </c>
      <c r="O84" s="33">
        <f>'L100'!AB322</f>
        <v>0</v>
      </c>
      <c r="P84" s="33">
        <f>'S80'!AB322</f>
        <v>0</v>
      </c>
      <c r="Q84" s="33">
        <f>'D100'!AB322</f>
        <v>0</v>
      </c>
      <c r="R84" s="33">
        <f>Linear100!AB322</f>
        <v>0</v>
      </c>
      <c r="S84" s="56">
        <f>'S100'!AG322</f>
        <v>0</v>
      </c>
      <c r="T84" s="33">
        <f>'L100'!AG322</f>
        <v>0</v>
      </c>
      <c r="U84" s="33">
        <f>'S80'!AG322</f>
        <v>0</v>
      </c>
      <c r="V84" s="33">
        <f>'D100'!AG322</f>
        <v>0</v>
      </c>
      <c r="W84" s="33">
        <f>Linear100!AG322</f>
        <v>0</v>
      </c>
      <c r="X84" s="56">
        <f>'S100'!AL322</f>
        <v>0</v>
      </c>
      <c r="Y84" s="33">
        <f>'L100'!AL322</f>
        <v>0</v>
      </c>
      <c r="Z84" s="33">
        <f>'S80'!AL322</f>
        <v>0</v>
      </c>
      <c r="AA84" s="33">
        <f>'D100'!AL322</f>
        <v>0</v>
      </c>
      <c r="AB84" s="33">
        <f>Linear100!AL322</f>
        <v>0</v>
      </c>
    </row>
    <row r="85" spans="1:50">
      <c r="B85" t="s">
        <v>40</v>
      </c>
      <c r="C85" s="58">
        <f>'S100'!H323</f>
        <v>0</v>
      </c>
      <c r="D85" s="33">
        <f>'S100'!M323</f>
        <v>0</v>
      </c>
      <c r="E85" s="33">
        <f>'L100'!M323</f>
        <v>0</v>
      </c>
      <c r="F85" s="33">
        <f>'S80'!M323</f>
        <v>0</v>
      </c>
      <c r="G85" s="33">
        <f>'D100'!M323</f>
        <v>0</v>
      </c>
      <c r="H85" s="33">
        <f>Linear100!M323</f>
        <v>0</v>
      </c>
      <c r="I85" s="56">
        <f>'S100'!R323</f>
        <v>0</v>
      </c>
      <c r="J85" s="33">
        <f>'L100'!R323</f>
        <v>0</v>
      </c>
      <c r="K85" s="33">
        <f>'S80'!R323</f>
        <v>0</v>
      </c>
      <c r="L85" s="33">
        <f>'D100'!R323</f>
        <v>0</v>
      </c>
      <c r="M85" s="33">
        <f>Linear100!R323</f>
        <v>0</v>
      </c>
      <c r="N85" s="56">
        <f>'S100'!AB323</f>
        <v>0</v>
      </c>
      <c r="O85" s="33">
        <f>'L100'!AB323</f>
        <v>0</v>
      </c>
      <c r="P85" s="33">
        <f>'S80'!AB323</f>
        <v>0</v>
      </c>
      <c r="Q85" s="33">
        <f>'D100'!AB323</f>
        <v>0</v>
      </c>
      <c r="R85" s="33">
        <f>Linear100!AB323</f>
        <v>0</v>
      </c>
      <c r="S85" s="56">
        <f>'S100'!AG323</f>
        <v>0</v>
      </c>
      <c r="T85" s="33">
        <f>'L100'!AG323</f>
        <v>0</v>
      </c>
      <c r="U85" s="33">
        <f>'S80'!AG323</f>
        <v>0</v>
      </c>
      <c r="V85" s="33">
        <f>'D100'!AG323</f>
        <v>0</v>
      </c>
      <c r="W85" s="33">
        <f>Linear100!AG323</f>
        <v>0</v>
      </c>
      <c r="X85" s="56">
        <f>'S100'!AL323</f>
        <v>0</v>
      </c>
      <c r="Y85" s="33">
        <f>'L100'!AL323</f>
        <v>0</v>
      </c>
      <c r="Z85" s="33">
        <f>'S80'!AL323</f>
        <v>0</v>
      </c>
      <c r="AA85" s="33">
        <f>'D100'!AL323</f>
        <v>0</v>
      </c>
      <c r="AB85" s="33">
        <f>Linear100!AL323</f>
        <v>0</v>
      </c>
    </row>
    <row r="86" spans="1:50">
      <c r="C86" s="58">
        <f>'S100'!H324</f>
        <v>115.93028352594212</v>
      </c>
      <c r="D86" s="33">
        <f>'S100'!M324</f>
        <v>93.277183241503238</v>
      </c>
      <c r="E86" s="33">
        <f>'L100'!M324</f>
        <v>93.54765574304092</v>
      </c>
      <c r="F86" s="33">
        <f>'S80'!M324</f>
        <v>93.671714910123853</v>
      </c>
      <c r="G86" s="33">
        <f>'D100'!M324</f>
        <v>80.941430984730317</v>
      </c>
      <c r="H86" s="33">
        <f>Linear100!M324</f>
        <v>91.819869628195562</v>
      </c>
      <c r="I86" s="56">
        <f>'S100'!R324</f>
        <v>71.212206621313499</v>
      </c>
      <c r="J86" s="33">
        <f>'L100'!R324</f>
        <v>80.078011864253497</v>
      </c>
      <c r="K86" s="33">
        <f>'S80'!R324</f>
        <v>70.875588418676855</v>
      </c>
      <c r="L86" s="33">
        <f>'D100'!R324</f>
        <v>43.216364228071598</v>
      </c>
      <c r="M86" s="33">
        <f>Linear100!R324</f>
        <v>65.840817132276499</v>
      </c>
      <c r="N86" s="56">
        <f>'S100'!AB324</f>
        <v>19.563801645867297</v>
      </c>
      <c r="O86" s="33">
        <f>'L100'!AB324</f>
        <v>41.359941623190352</v>
      </c>
      <c r="P86" s="33">
        <f>'S80'!AB324</f>
        <v>28.935298586477934</v>
      </c>
      <c r="Q86" s="33">
        <f>'D100'!AB324</f>
        <v>5.880068525576637</v>
      </c>
      <c r="R86" s="33">
        <f>Linear100!AB324</f>
        <v>18.268407811038195</v>
      </c>
      <c r="S86" s="56">
        <f>'S100'!AG324</f>
        <v>7.3143415416639099</v>
      </c>
      <c r="T86" s="33">
        <f>'L100'!AG324</f>
        <v>20.380757467125591</v>
      </c>
      <c r="U86" s="33">
        <f>'S80'!AG324</f>
        <v>19.137385600714623</v>
      </c>
      <c r="V86" s="33">
        <f>'D100'!AG324</f>
        <v>1.6300013527308348</v>
      </c>
      <c r="W86" s="33">
        <f>Linear100!AG324</f>
        <v>7.0473084912479349</v>
      </c>
      <c r="X86" s="56">
        <f>'S100'!AL324</f>
        <v>2.2549758489028355</v>
      </c>
      <c r="Y86" s="33">
        <f>'L100'!AL324</f>
        <v>7.6287756962658309</v>
      </c>
      <c r="Z86" s="33">
        <f>'S80'!AL324</f>
        <v>14.990108809512089</v>
      </c>
      <c r="AA86" s="33">
        <f>'D100'!AL324</f>
        <v>0.53249815372293929</v>
      </c>
      <c r="AB86" s="33">
        <f>Linear100!AL324</f>
        <v>2.2569665530506895</v>
      </c>
      <c r="AO86" s="103">
        <f>S86/$C$86-1</f>
        <v>-0.93690741263453259</v>
      </c>
      <c r="AP86" s="103">
        <f t="shared" ref="AP86:AX86" si="21">T86/$C$86-1</f>
        <v>-0.82419815731266699</v>
      </c>
      <c r="AQ86" s="103">
        <f t="shared" si="21"/>
        <v>-0.83492332616928189</v>
      </c>
      <c r="AR86" s="103">
        <f t="shared" si="21"/>
        <v>-0.98593981397133312</v>
      </c>
      <c r="AS86" s="103">
        <f t="shared" si="21"/>
        <v>-0.93921080603869189</v>
      </c>
      <c r="AT86" s="103">
        <f t="shared" si="21"/>
        <v>-0.98054886281375964</v>
      </c>
      <c r="AU86" s="103">
        <f t="shared" si="21"/>
        <v>-0.93419514328576003</v>
      </c>
      <c r="AV86" s="103">
        <f t="shared" si="21"/>
        <v>-0.87069721255225174</v>
      </c>
      <c r="AW86" s="103">
        <f t="shared" si="21"/>
        <v>-0.9954067381056324</v>
      </c>
      <c r="AX86" s="103">
        <f t="shared" si="21"/>
        <v>-0.98053169125092632</v>
      </c>
    </row>
    <row r="87" spans="1:50">
      <c r="C87" s="33"/>
      <c r="D87" s="33"/>
      <c r="E87" s="33"/>
      <c r="F87" s="33"/>
      <c r="G87" s="33"/>
      <c r="H87" s="33"/>
      <c r="I87" s="56"/>
      <c r="J87" s="33"/>
      <c r="K87" s="33"/>
      <c r="L87" s="33"/>
      <c r="M87" s="33"/>
      <c r="N87" s="56"/>
      <c r="O87" s="33"/>
      <c r="P87" s="33"/>
      <c r="Q87" s="33"/>
      <c r="R87" s="33"/>
      <c r="S87" s="56"/>
      <c r="T87" s="33"/>
      <c r="U87" s="33"/>
      <c r="V87" s="33"/>
      <c r="W87" s="33"/>
      <c r="X87" s="56"/>
      <c r="Y87" s="33"/>
      <c r="Z87" s="33"/>
      <c r="AA87" s="33"/>
      <c r="AB87" s="33"/>
    </row>
    <row r="88" spans="1:50">
      <c r="C88" s="33"/>
      <c r="D88" s="33"/>
      <c r="E88" s="33"/>
      <c r="F88" s="33"/>
      <c r="G88" s="33"/>
      <c r="H88" s="33"/>
      <c r="I88" s="56"/>
      <c r="J88" s="33"/>
      <c r="K88" s="33"/>
      <c r="L88" s="33"/>
      <c r="M88" s="33"/>
      <c r="N88" s="56"/>
      <c r="O88" s="33"/>
      <c r="P88" s="33"/>
      <c r="Q88" s="33"/>
      <c r="R88" s="33"/>
      <c r="S88" s="56"/>
      <c r="T88" s="33"/>
      <c r="U88" s="33"/>
      <c r="V88" s="33"/>
      <c r="W88" s="33"/>
      <c r="X88" s="56"/>
      <c r="Y88" s="33"/>
      <c r="Z88" s="33"/>
      <c r="AA88" s="33"/>
      <c r="AB88" s="33"/>
    </row>
    <row r="89" spans="1:50">
      <c r="A89" t="s">
        <v>24</v>
      </c>
      <c r="C89" s="57">
        <v>2020</v>
      </c>
      <c r="D89">
        <v>2025</v>
      </c>
      <c r="E89" t="s">
        <v>101</v>
      </c>
      <c r="I89" s="55">
        <v>2030</v>
      </c>
      <c r="N89" s="55">
        <v>2040</v>
      </c>
      <c r="S89" s="55">
        <v>2045</v>
      </c>
      <c r="X89" s="55">
        <v>2050</v>
      </c>
    </row>
    <row r="90" spans="1:50">
      <c r="C90" s="57">
        <v>2020</v>
      </c>
      <c r="D90" t="s">
        <v>48</v>
      </c>
      <c r="E90" t="s">
        <v>49</v>
      </c>
      <c r="F90" t="s">
        <v>51</v>
      </c>
      <c r="G90" t="s">
        <v>52</v>
      </c>
      <c r="H90" t="s">
        <v>54</v>
      </c>
      <c r="I90" s="55" t="s">
        <v>48</v>
      </c>
      <c r="J90" t="s">
        <v>49</v>
      </c>
      <c r="K90" t="s">
        <v>51</v>
      </c>
      <c r="L90" t="s">
        <v>52</v>
      </c>
      <c r="M90" t="s">
        <v>54</v>
      </c>
      <c r="N90" s="55" t="s">
        <v>48</v>
      </c>
      <c r="O90" t="s">
        <v>49</v>
      </c>
      <c r="P90" t="s">
        <v>51</v>
      </c>
      <c r="Q90" t="s">
        <v>52</v>
      </c>
      <c r="R90" t="s">
        <v>54</v>
      </c>
      <c r="S90" s="55" t="s">
        <v>48</v>
      </c>
      <c r="T90" t="s">
        <v>49</v>
      </c>
      <c r="U90" t="s">
        <v>51</v>
      </c>
      <c r="V90" t="s">
        <v>52</v>
      </c>
      <c r="W90" t="s">
        <v>54</v>
      </c>
      <c r="X90" s="55" t="s">
        <v>48</v>
      </c>
      <c r="Y90" t="s">
        <v>49</v>
      </c>
      <c r="Z90" t="s">
        <v>51</v>
      </c>
      <c r="AA90" t="s">
        <v>52</v>
      </c>
      <c r="AB90" t="s">
        <v>54</v>
      </c>
    </row>
    <row r="91" spans="1:50">
      <c r="B91" t="s">
        <v>29</v>
      </c>
      <c r="C91" s="3">
        <f t="shared" ref="C91:C103" si="22">C74/C$86</f>
        <v>0.52788298219750529</v>
      </c>
      <c r="D91" s="3">
        <f t="shared" ref="D91:AB101" si="23">D74/D$86</f>
        <v>0.47100732837435721</v>
      </c>
      <c r="E91" s="3">
        <f t="shared" si="23"/>
        <v>0.46532532483059569</v>
      </c>
      <c r="F91" s="3">
        <f t="shared" si="23"/>
        <v>0.46470904624237441</v>
      </c>
      <c r="G91" s="3">
        <f t="shared" si="23"/>
        <v>0.4867417757898585</v>
      </c>
      <c r="H91" s="3">
        <f t="shared" si="23"/>
        <v>0.4755574809820679</v>
      </c>
      <c r="I91" s="3">
        <f t="shared" si="23"/>
        <v>0.43730343806660144</v>
      </c>
      <c r="J91" s="3">
        <f t="shared" si="23"/>
        <v>0.37105823459725268</v>
      </c>
      <c r="K91" s="3">
        <f t="shared" si="23"/>
        <v>0.41923610618769475</v>
      </c>
      <c r="L91" s="3">
        <f t="shared" si="23"/>
        <v>0.47686117510321191</v>
      </c>
      <c r="M91" s="3">
        <f t="shared" si="23"/>
        <v>0.44889496815618796</v>
      </c>
      <c r="N91" s="3">
        <f t="shared" si="23"/>
        <v>0.40880845260026499</v>
      </c>
      <c r="O91" s="3">
        <f t="shared" si="23"/>
        <v>0.18887569334827142</v>
      </c>
      <c r="P91" s="3">
        <f t="shared" si="23"/>
        <v>0.26997777913288118</v>
      </c>
      <c r="Q91" s="3">
        <f t="shared" si="23"/>
        <v>0.48145603764432665</v>
      </c>
      <c r="R91" s="3">
        <f t="shared" si="23"/>
        <v>0.4241110112932735</v>
      </c>
      <c r="S91" s="3">
        <f t="shared" si="23"/>
        <v>0.40674056139374343</v>
      </c>
      <c r="T91" s="3">
        <f t="shared" si="23"/>
        <v>0.14778343194089197</v>
      </c>
      <c r="U91" s="3">
        <f t="shared" si="23"/>
        <v>0.15738504448247673</v>
      </c>
      <c r="V91" s="3">
        <f t="shared" si="23"/>
        <v>0.51542561489717575</v>
      </c>
      <c r="W91" s="3">
        <f t="shared" si="23"/>
        <v>0.42343229801958931</v>
      </c>
      <c r="X91" s="3">
        <f t="shared" si="23"/>
        <v>0.42573789182352584</v>
      </c>
      <c r="Y91" s="3">
        <f t="shared" si="23"/>
        <v>0.13193724712081736</v>
      </c>
      <c r="Z91" s="3">
        <f t="shared" si="23"/>
        <v>6.714558760432851E-2</v>
      </c>
      <c r="AA91" s="3">
        <f t="shared" si="23"/>
        <v>0.58149175409625231</v>
      </c>
      <c r="AB91" s="3">
        <f t="shared" si="23"/>
        <v>0.44199514847888222</v>
      </c>
    </row>
    <row r="92" spans="1:50">
      <c r="B92" t="s">
        <v>30</v>
      </c>
      <c r="C92" s="3">
        <f t="shared" si="22"/>
        <v>0.45095071186461627</v>
      </c>
      <c r="D92" s="3">
        <f t="shared" ref="D92:R92" si="24">D75/D$86</f>
        <v>0.42893551160382543</v>
      </c>
      <c r="E92" s="3">
        <f t="shared" si="24"/>
        <v>0.42769533877533145</v>
      </c>
      <c r="F92" s="3">
        <f t="shared" si="24"/>
        <v>0.42712889748038313</v>
      </c>
      <c r="G92" s="3">
        <f t="shared" si="24"/>
        <v>0.44469012956711423</v>
      </c>
      <c r="H92" s="3">
        <f t="shared" si="24"/>
        <v>0.42716430241133529</v>
      </c>
      <c r="I92" s="3">
        <f t="shared" si="24"/>
        <v>0.36967869396617742</v>
      </c>
      <c r="J92" s="3">
        <f t="shared" si="24"/>
        <v>0.32512108451469551</v>
      </c>
      <c r="K92" s="3">
        <f t="shared" si="24"/>
        <v>0.36733451734174383</v>
      </c>
      <c r="L92" s="3">
        <f t="shared" si="24"/>
        <v>0.43122154497105902</v>
      </c>
      <c r="M92" s="3">
        <f t="shared" si="24"/>
        <v>0.34961310416256675</v>
      </c>
      <c r="N92" s="3">
        <f t="shared" si="24"/>
        <v>0.29241186577521522</v>
      </c>
      <c r="O92" s="3">
        <f t="shared" si="24"/>
        <v>0.15408630044082575</v>
      </c>
      <c r="P92" s="3">
        <f t="shared" si="24"/>
        <v>0.22025003032607926</v>
      </c>
      <c r="Q92" s="3">
        <f t="shared" si="24"/>
        <v>0.38327220312955373</v>
      </c>
      <c r="R92" s="3">
        <f t="shared" si="24"/>
        <v>0.2303052512689121</v>
      </c>
      <c r="S92" s="3">
        <f t="shared" si="23"/>
        <v>0.26812696594579477</v>
      </c>
      <c r="T92" s="3">
        <f t="shared" si="23"/>
        <v>0.11761543690436042</v>
      </c>
      <c r="U92" s="3">
        <f t="shared" si="23"/>
        <v>0.12525700970608394</v>
      </c>
      <c r="V92" s="3">
        <f t="shared" si="23"/>
        <v>0.34780208480571712</v>
      </c>
      <c r="W92" s="3">
        <f t="shared" si="23"/>
        <v>0.19158668698045297</v>
      </c>
      <c r="X92" s="3">
        <f t="shared" si="23"/>
        <v>0.25008443687405751</v>
      </c>
      <c r="Y92" s="3">
        <f t="shared" si="23"/>
        <v>9.8193083788209193E-2</v>
      </c>
      <c r="Z92" s="3">
        <f t="shared" si="23"/>
        <v>4.997248656857927E-2</v>
      </c>
      <c r="AA92" s="3">
        <f t="shared" si="23"/>
        <v>0.30610903928104571</v>
      </c>
      <c r="AB92" s="3">
        <f t="shared" si="23"/>
        <v>0.17169647225173632</v>
      </c>
    </row>
    <row r="93" spans="1:50">
      <c r="B93" t="s">
        <v>31</v>
      </c>
      <c r="C93" s="3">
        <f t="shared" si="22"/>
        <v>0</v>
      </c>
      <c r="D93" s="3">
        <f t="shared" si="23"/>
        <v>0</v>
      </c>
      <c r="E93" s="3">
        <f t="shared" si="23"/>
        <v>0</v>
      </c>
      <c r="F93" s="3">
        <f t="shared" si="23"/>
        <v>0</v>
      </c>
      <c r="G93" s="3">
        <f t="shared" si="23"/>
        <v>0</v>
      </c>
      <c r="H93" s="3">
        <f t="shared" si="23"/>
        <v>0</v>
      </c>
      <c r="I93" s="3">
        <f t="shared" si="23"/>
        <v>0</v>
      </c>
      <c r="J93" s="3">
        <f t="shared" si="23"/>
        <v>0</v>
      </c>
      <c r="K93" s="3">
        <f t="shared" si="23"/>
        <v>0</v>
      </c>
      <c r="L93" s="3">
        <f t="shared" si="23"/>
        <v>0</v>
      </c>
      <c r="M93" s="3">
        <f t="shared" si="23"/>
        <v>0</v>
      </c>
      <c r="N93" s="3">
        <f t="shared" si="23"/>
        <v>0</v>
      </c>
      <c r="O93" s="3">
        <f t="shared" si="23"/>
        <v>0</v>
      </c>
      <c r="P93" s="3">
        <f t="shared" si="23"/>
        <v>0</v>
      </c>
      <c r="Q93" s="3">
        <f t="shared" si="23"/>
        <v>0</v>
      </c>
      <c r="R93" s="3">
        <f t="shared" si="23"/>
        <v>0</v>
      </c>
      <c r="S93" s="3">
        <f t="shared" si="23"/>
        <v>0</v>
      </c>
      <c r="T93" s="3">
        <f t="shared" si="23"/>
        <v>0</v>
      </c>
      <c r="U93" s="3">
        <f t="shared" si="23"/>
        <v>0</v>
      </c>
      <c r="V93" s="3">
        <f t="shared" si="23"/>
        <v>0</v>
      </c>
      <c r="W93" s="3">
        <f t="shared" si="23"/>
        <v>0</v>
      </c>
      <c r="X93" s="3">
        <f t="shared" si="23"/>
        <v>0</v>
      </c>
      <c r="Y93" s="3">
        <f t="shared" si="23"/>
        <v>0</v>
      </c>
      <c r="Z93" s="3">
        <f t="shared" si="23"/>
        <v>0</v>
      </c>
      <c r="AA93" s="3">
        <f t="shared" si="23"/>
        <v>0</v>
      </c>
      <c r="AB93" s="3">
        <f t="shared" si="23"/>
        <v>0</v>
      </c>
    </row>
    <row r="94" spans="1:50">
      <c r="B94" t="s">
        <v>32</v>
      </c>
      <c r="C94" s="3">
        <f t="shared" si="22"/>
        <v>6.4701320257971092E-3</v>
      </c>
      <c r="D94" s="3">
        <f t="shared" si="23"/>
        <v>3.0163986550193901E-2</v>
      </c>
      <c r="E94" s="3">
        <f t="shared" si="23"/>
        <v>2.7445068499711192E-2</v>
      </c>
      <c r="F94" s="3">
        <f t="shared" si="23"/>
        <v>2.7408720149071142E-2</v>
      </c>
      <c r="G94" s="3">
        <f t="shared" si="23"/>
        <v>2.1530765007744992E-2</v>
      </c>
      <c r="H94" s="3">
        <f t="shared" si="23"/>
        <v>3.0642732473154008E-2</v>
      </c>
      <c r="I94" s="3">
        <f t="shared" si="23"/>
        <v>4.5005466229387274E-2</v>
      </c>
      <c r="J94" s="3">
        <f t="shared" si="23"/>
        <v>3.5695607101298515E-2</v>
      </c>
      <c r="K94" s="3">
        <f t="shared" si="23"/>
        <v>4.0330293020978583E-2</v>
      </c>
      <c r="L94" s="3">
        <f t="shared" si="23"/>
        <v>2.9285027857233893E-2</v>
      </c>
      <c r="M94" s="3">
        <f t="shared" si="23"/>
        <v>4.9172930199102918E-2</v>
      </c>
      <c r="N94" s="3">
        <f t="shared" si="23"/>
        <v>5.4852702947013471E-2</v>
      </c>
      <c r="O94" s="3">
        <f t="shared" si="23"/>
        <v>2.5416446681991854E-2</v>
      </c>
      <c r="P94" s="3">
        <f t="shared" si="23"/>
        <v>3.6330115892682424E-2</v>
      </c>
      <c r="Q94" s="3">
        <f t="shared" si="23"/>
        <v>4.4981317151060955E-2</v>
      </c>
      <c r="R94" s="3">
        <f t="shared" si="23"/>
        <v>6.2923881349876448E-2</v>
      </c>
      <c r="S94" s="3">
        <f t="shared" si="23"/>
        <v>5.234158529036706E-2</v>
      </c>
      <c r="T94" s="3">
        <f t="shared" si="23"/>
        <v>1.9747579519131614E-2</v>
      </c>
      <c r="U94" s="3">
        <f t="shared" si="23"/>
        <v>2.1030596192155374E-2</v>
      </c>
      <c r="V94" s="3">
        <f t="shared" si="23"/>
        <v>4.7108171997009674E-2</v>
      </c>
      <c r="W94" s="3">
        <f t="shared" si="23"/>
        <v>6.0104002270381707E-2</v>
      </c>
      <c r="X94" s="3">
        <f t="shared" si="23"/>
        <v>4.7965018110293391E-2</v>
      </c>
      <c r="Y94" s="3">
        <f t="shared" si="23"/>
        <v>1.5840103901557014E-2</v>
      </c>
      <c r="Z94" s="3">
        <f t="shared" si="23"/>
        <v>8.0613557383815235E-3</v>
      </c>
      <c r="AA94" s="3">
        <f t="shared" si="23"/>
        <v>3.9971801759893441E-2</v>
      </c>
      <c r="AB94" s="3">
        <f t="shared" si="23"/>
        <v>5.4297354684215822E-2</v>
      </c>
    </row>
    <row r="95" spans="1:50">
      <c r="B95" t="s">
        <v>33</v>
      </c>
      <c r="C95" s="3">
        <f t="shared" si="22"/>
        <v>9.4481515159869703E-3</v>
      </c>
      <c r="D95" s="3">
        <f t="shared" si="23"/>
        <v>3.2419738975566804E-2</v>
      </c>
      <c r="E95" s="3">
        <f t="shared" si="23"/>
        <v>4.4701508488838089E-2</v>
      </c>
      <c r="F95" s="3">
        <f t="shared" si="23"/>
        <v>4.4642305644993531E-2</v>
      </c>
      <c r="G95" s="3">
        <f t="shared" si="23"/>
        <v>2.6784276621226375E-2</v>
      </c>
      <c r="H95" s="3">
        <f t="shared" si="23"/>
        <v>3.2934286939316763E-2</v>
      </c>
      <c r="I95" s="3">
        <f t="shared" si="23"/>
        <v>8.0141280944379459E-2</v>
      </c>
      <c r="J95" s="3">
        <f t="shared" si="23"/>
        <v>0.13793103759301914</v>
      </c>
      <c r="K95" s="3">
        <f t="shared" si="23"/>
        <v>9.2526558272191459E-2</v>
      </c>
      <c r="L95" s="3">
        <f t="shared" si="23"/>
        <v>3.6020321698658264E-2</v>
      </c>
      <c r="M95" s="3">
        <f t="shared" si="23"/>
        <v>8.9365158554871038E-2</v>
      </c>
      <c r="N95" s="3">
        <f t="shared" si="23"/>
        <v>0.13923022419781098</v>
      </c>
      <c r="O95" s="3">
        <f t="shared" si="23"/>
        <v>0.35665133107690583</v>
      </c>
      <c r="P95" s="3">
        <f t="shared" si="23"/>
        <v>0.31997234978971173</v>
      </c>
      <c r="Q95" s="3">
        <f t="shared" si="23"/>
        <v>5.1278075421461448E-2</v>
      </c>
      <c r="R95" s="3">
        <f t="shared" si="23"/>
        <v>0.18388608252576374</v>
      </c>
      <c r="S95" s="3">
        <f t="shared" si="23"/>
        <v>0.16057831195900718</v>
      </c>
      <c r="T95" s="3">
        <f t="shared" si="23"/>
        <v>0.41336986243762963</v>
      </c>
      <c r="U95" s="3">
        <f t="shared" si="23"/>
        <v>0.50293817797650786</v>
      </c>
      <c r="V95" s="3">
        <f t="shared" si="23"/>
        <v>5.2056607376541046E-2</v>
      </c>
      <c r="W95" s="3">
        <f t="shared" si="23"/>
        <v>0.2199323075433266</v>
      </c>
      <c r="X95" s="3">
        <f t="shared" si="23"/>
        <v>0.16834455707429027</v>
      </c>
      <c r="Y95" s="3">
        <f t="shared" si="23"/>
        <v>0.44386506361129507</v>
      </c>
      <c r="Z95" s="3">
        <f t="shared" si="23"/>
        <v>0.65107670274998319</v>
      </c>
      <c r="AA95" s="3">
        <f t="shared" si="23"/>
        <v>4.6853974082011814E-2</v>
      </c>
      <c r="AB95" s="3">
        <f t="shared" si="23"/>
        <v>0.232801798692443</v>
      </c>
    </row>
    <row r="96" spans="1:50">
      <c r="B96" t="s">
        <v>34</v>
      </c>
      <c r="C96" s="3">
        <f t="shared" si="22"/>
        <v>4.196250988073782E-3</v>
      </c>
      <c r="D96" s="3">
        <f t="shared" si="23"/>
        <v>2.8356276153541013E-2</v>
      </c>
      <c r="E96" s="3">
        <f t="shared" si="23"/>
        <v>2.5741961324034751E-2</v>
      </c>
      <c r="F96" s="3">
        <f t="shared" si="23"/>
        <v>2.5707868574862763E-2</v>
      </c>
      <c r="G96" s="3">
        <f t="shared" si="23"/>
        <v>1.7144698559597202E-2</v>
      </c>
      <c r="H96" s="3">
        <f t="shared" si="23"/>
        <v>2.4439336413880575E-2</v>
      </c>
      <c r="I96" s="3">
        <f t="shared" si="23"/>
        <v>3.5887802001040976E-2</v>
      </c>
      <c r="J96" s="3">
        <f t="shared" si="23"/>
        <v>5.0906427051743801E-2</v>
      </c>
      <c r="K96" s="3">
        <f t="shared" si="23"/>
        <v>5.7516072322894123E-2</v>
      </c>
      <c r="L96" s="3">
        <f t="shared" si="23"/>
        <v>2.2545825558961303E-2</v>
      </c>
      <c r="M96" s="3">
        <f t="shared" si="23"/>
        <v>2.8361274535111711E-2</v>
      </c>
      <c r="N96" s="3">
        <f t="shared" si="23"/>
        <v>3.7648543093956217E-2</v>
      </c>
      <c r="O96" s="3">
        <f t="shared" si="23"/>
        <v>5.8855409474690909E-2</v>
      </c>
      <c r="P96" s="3">
        <f t="shared" si="23"/>
        <v>0.13053831667496302</v>
      </c>
      <c r="Q96" s="3">
        <f t="shared" si="23"/>
        <v>3.3421186006891049E-2</v>
      </c>
      <c r="R96" s="3">
        <f t="shared" si="23"/>
        <v>2.6971243104746363E-2</v>
      </c>
      <c r="S96" s="3">
        <f t="shared" si="23"/>
        <v>3.1761230084828909E-2</v>
      </c>
      <c r="T96" s="3">
        <f t="shared" si="23"/>
        <v>5.6285951218410714E-2</v>
      </c>
      <c r="U96" s="3">
        <f t="shared" si="23"/>
        <v>0.17991866627098951</v>
      </c>
      <c r="V96" s="3">
        <f t="shared" si="23"/>
        <v>3.2430419013459708E-2</v>
      </c>
      <c r="W96" s="3">
        <f t="shared" si="23"/>
        <v>2.1444938156978947E-2</v>
      </c>
      <c r="X96" s="3">
        <f t="shared" si="23"/>
        <v>2.3511768454439891E-2</v>
      </c>
      <c r="Y96" s="3">
        <f t="shared" si="23"/>
        <v>5.2368221561866789E-2</v>
      </c>
      <c r="Z96" s="3">
        <f t="shared" si="23"/>
        <v>0.21891334258622477</v>
      </c>
      <c r="AA96" s="3">
        <f t="shared" si="23"/>
        <v>2.1686097676813981E-2</v>
      </c>
      <c r="AB96" s="3">
        <f t="shared" si="23"/>
        <v>1.4927302739733186E-2</v>
      </c>
    </row>
    <row r="97" spans="1:28">
      <c r="B97" t="s">
        <v>35</v>
      </c>
      <c r="C97" s="3">
        <f t="shared" si="22"/>
        <v>1.0517714080205806E-3</v>
      </c>
      <c r="D97" s="3">
        <f t="shared" si="23"/>
        <v>9.1171583425154849E-3</v>
      </c>
      <c r="E97" s="3">
        <f t="shared" si="23"/>
        <v>9.0907980814888614E-3</v>
      </c>
      <c r="F97" s="3">
        <f t="shared" si="23"/>
        <v>1.040316190831512E-2</v>
      </c>
      <c r="G97" s="3">
        <f t="shared" si="23"/>
        <v>3.1083544544586654E-3</v>
      </c>
      <c r="H97" s="3">
        <f t="shared" si="23"/>
        <v>9.2618607802452541E-3</v>
      </c>
      <c r="I97" s="3">
        <f t="shared" si="23"/>
        <v>3.198331879241359E-2</v>
      </c>
      <c r="J97" s="3">
        <f t="shared" si="23"/>
        <v>7.9287609141990179E-2</v>
      </c>
      <c r="K97" s="3">
        <f t="shared" si="23"/>
        <v>2.3056452854497238E-2</v>
      </c>
      <c r="L97" s="3">
        <f t="shared" si="23"/>
        <v>4.0661048108756809E-3</v>
      </c>
      <c r="M97" s="3">
        <f t="shared" si="23"/>
        <v>3.4592564392159839E-2</v>
      </c>
      <c r="N97" s="3">
        <f t="shared" si="23"/>
        <v>6.7048211385739145E-2</v>
      </c>
      <c r="O97" s="3">
        <f t="shared" si="23"/>
        <v>0.21611481897731422</v>
      </c>
      <c r="P97" s="3">
        <f t="shared" si="23"/>
        <v>2.2931408183682445E-2</v>
      </c>
      <c r="Q97" s="3">
        <f t="shared" si="23"/>
        <v>5.5911806467061325E-3</v>
      </c>
      <c r="R97" s="3">
        <f t="shared" si="23"/>
        <v>7.1802530457427807E-2</v>
      </c>
      <c r="S97" s="3">
        <f t="shared" si="23"/>
        <v>8.0451345326258625E-2</v>
      </c>
      <c r="T97" s="3">
        <f t="shared" si="23"/>
        <v>0.24519773797957559</v>
      </c>
      <c r="U97" s="3">
        <f t="shared" si="23"/>
        <v>1.3470505371786521E-2</v>
      </c>
      <c r="V97" s="3">
        <f t="shared" si="23"/>
        <v>5.1771019100966377E-3</v>
      </c>
      <c r="W97" s="3">
        <f t="shared" si="23"/>
        <v>8.3499767029270464E-2</v>
      </c>
      <c r="X97" s="3">
        <f t="shared" si="23"/>
        <v>8.4356327663393016E-2</v>
      </c>
      <c r="Y97" s="3">
        <f t="shared" si="23"/>
        <v>0.25779628001625454</v>
      </c>
      <c r="Z97" s="3">
        <f t="shared" si="23"/>
        <v>4.8305247525025855E-3</v>
      </c>
      <c r="AA97" s="3">
        <f t="shared" si="23"/>
        <v>3.8873331039826491E-3</v>
      </c>
      <c r="AB97" s="3">
        <f t="shared" si="23"/>
        <v>8.4281923152989324E-2</v>
      </c>
    </row>
    <row r="98" spans="1:28">
      <c r="B98" t="s">
        <v>36</v>
      </c>
      <c r="C98" s="3">
        <f t="shared" si="22"/>
        <v>0</v>
      </c>
      <c r="D98" s="3">
        <f t="shared" si="23"/>
        <v>0</v>
      </c>
      <c r="E98" s="3">
        <f t="shared" si="23"/>
        <v>0</v>
      </c>
      <c r="F98" s="3">
        <f t="shared" si="23"/>
        <v>0</v>
      </c>
      <c r="G98" s="3">
        <f t="shared" si="23"/>
        <v>0</v>
      </c>
      <c r="H98" s="3">
        <f t="shared" si="23"/>
        <v>0</v>
      </c>
      <c r="I98" s="3">
        <f t="shared" si="23"/>
        <v>0</v>
      </c>
      <c r="J98" s="3">
        <f t="shared" si="23"/>
        <v>0</v>
      </c>
      <c r="K98" s="3">
        <f t="shared" si="23"/>
        <v>0</v>
      </c>
      <c r="L98" s="3">
        <f t="shared" si="23"/>
        <v>0</v>
      </c>
      <c r="M98" s="3">
        <f t="shared" si="23"/>
        <v>0</v>
      </c>
      <c r="N98" s="3">
        <f t="shared" si="23"/>
        <v>0</v>
      </c>
      <c r="O98" s="3">
        <f t="shared" si="23"/>
        <v>0</v>
      </c>
      <c r="P98" s="3">
        <f t="shared" si="23"/>
        <v>0</v>
      </c>
      <c r="Q98" s="3">
        <f t="shared" si="23"/>
        <v>0</v>
      </c>
      <c r="R98" s="3">
        <f t="shared" si="23"/>
        <v>0</v>
      </c>
      <c r="S98" s="3">
        <f t="shared" si="23"/>
        <v>0</v>
      </c>
      <c r="T98" s="3">
        <f t="shared" si="23"/>
        <v>0</v>
      </c>
      <c r="U98" s="3">
        <f t="shared" si="23"/>
        <v>0</v>
      </c>
      <c r="V98" s="3">
        <f t="shared" si="23"/>
        <v>0</v>
      </c>
      <c r="W98" s="3">
        <f t="shared" si="23"/>
        <v>0</v>
      </c>
      <c r="X98" s="3">
        <f t="shared" si="23"/>
        <v>0</v>
      </c>
      <c r="Y98" s="3">
        <f t="shared" si="23"/>
        <v>0</v>
      </c>
      <c r="Z98" s="3">
        <f t="shared" si="23"/>
        <v>0</v>
      </c>
      <c r="AA98" s="3">
        <f t="shared" si="23"/>
        <v>0</v>
      </c>
      <c r="AB98" s="3">
        <f t="shared" si="23"/>
        <v>0</v>
      </c>
    </row>
    <row r="99" spans="1:28">
      <c r="B99" t="s">
        <v>37</v>
      </c>
      <c r="C99" s="3">
        <f t="shared" si="22"/>
        <v>0</v>
      </c>
      <c r="D99" s="3">
        <f t="shared" si="23"/>
        <v>0</v>
      </c>
      <c r="E99" s="3">
        <f t="shared" si="23"/>
        <v>0</v>
      </c>
      <c r="F99" s="3">
        <f t="shared" si="23"/>
        <v>0</v>
      </c>
      <c r="G99" s="3">
        <f t="shared" si="23"/>
        <v>0</v>
      </c>
      <c r="H99" s="3">
        <f t="shared" si="23"/>
        <v>0</v>
      </c>
      <c r="I99" s="3">
        <f t="shared" si="23"/>
        <v>0</v>
      </c>
      <c r="J99" s="3">
        <f t="shared" si="23"/>
        <v>0</v>
      </c>
      <c r="K99" s="3">
        <f t="shared" si="23"/>
        <v>0</v>
      </c>
      <c r="L99" s="3">
        <f t="shared" si="23"/>
        <v>0</v>
      </c>
      <c r="M99" s="3">
        <f t="shared" si="23"/>
        <v>0</v>
      </c>
      <c r="N99" s="3">
        <f t="shared" si="23"/>
        <v>0</v>
      </c>
      <c r="O99" s="3">
        <f t="shared" si="23"/>
        <v>0</v>
      </c>
      <c r="P99" s="3">
        <f t="shared" si="23"/>
        <v>0</v>
      </c>
      <c r="Q99" s="3">
        <f t="shared" si="23"/>
        <v>0</v>
      </c>
      <c r="R99" s="3">
        <f t="shared" si="23"/>
        <v>0</v>
      </c>
      <c r="S99" s="3">
        <f t="shared" si="23"/>
        <v>0</v>
      </c>
      <c r="T99" s="3">
        <f t="shared" si="23"/>
        <v>0</v>
      </c>
      <c r="U99" s="3">
        <f t="shared" si="23"/>
        <v>0</v>
      </c>
      <c r="V99" s="3">
        <f t="shared" si="23"/>
        <v>0</v>
      </c>
      <c r="W99" s="3">
        <f t="shared" si="23"/>
        <v>0</v>
      </c>
      <c r="X99" s="3">
        <f t="shared" si="23"/>
        <v>0</v>
      </c>
      <c r="Y99" s="3">
        <f t="shared" si="23"/>
        <v>0</v>
      </c>
      <c r="Z99" s="3">
        <f t="shared" si="23"/>
        <v>0</v>
      </c>
      <c r="AA99" s="3">
        <f t="shared" si="23"/>
        <v>0</v>
      </c>
      <c r="AB99" s="3">
        <f t="shared" si="23"/>
        <v>0</v>
      </c>
    </row>
    <row r="100" spans="1:28">
      <c r="B100" t="s">
        <v>38</v>
      </c>
      <c r="C100" s="3">
        <f t="shared" si="22"/>
        <v>0</v>
      </c>
      <c r="D100" s="3">
        <f t="shared" si="23"/>
        <v>0</v>
      </c>
      <c r="E100" s="3">
        <f t="shared" si="23"/>
        <v>0</v>
      </c>
      <c r="F100" s="3">
        <f t="shared" si="23"/>
        <v>0</v>
      </c>
      <c r="G100" s="3">
        <f t="shared" si="23"/>
        <v>0</v>
      </c>
      <c r="H100" s="3">
        <f t="shared" si="23"/>
        <v>0</v>
      </c>
      <c r="I100" s="3">
        <f t="shared" si="23"/>
        <v>0</v>
      </c>
      <c r="J100" s="3">
        <f t="shared" si="23"/>
        <v>0</v>
      </c>
      <c r="K100" s="3">
        <f t="shared" si="23"/>
        <v>0</v>
      </c>
      <c r="L100" s="3">
        <f t="shared" si="23"/>
        <v>0</v>
      </c>
      <c r="M100" s="3">
        <f t="shared" si="23"/>
        <v>0</v>
      </c>
      <c r="N100" s="3">
        <f t="shared" si="23"/>
        <v>0</v>
      </c>
      <c r="O100" s="3">
        <f t="shared" si="23"/>
        <v>0</v>
      </c>
      <c r="P100" s="3">
        <f t="shared" si="23"/>
        <v>0</v>
      </c>
      <c r="Q100" s="3">
        <f t="shared" si="23"/>
        <v>0</v>
      </c>
      <c r="R100" s="3">
        <f t="shared" si="23"/>
        <v>0</v>
      </c>
      <c r="S100" s="3">
        <f t="shared" si="23"/>
        <v>0</v>
      </c>
      <c r="T100" s="3">
        <f t="shared" si="23"/>
        <v>0</v>
      </c>
      <c r="U100" s="3">
        <f t="shared" si="23"/>
        <v>0</v>
      </c>
      <c r="V100" s="3">
        <f t="shared" si="23"/>
        <v>0</v>
      </c>
      <c r="W100" s="3">
        <f t="shared" si="23"/>
        <v>0</v>
      </c>
      <c r="X100" s="3">
        <f t="shared" si="23"/>
        <v>0</v>
      </c>
      <c r="Y100" s="3">
        <f t="shared" si="23"/>
        <v>0</v>
      </c>
      <c r="Z100" s="3">
        <f t="shared" si="23"/>
        <v>0</v>
      </c>
      <c r="AA100" s="3">
        <f t="shared" si="23"/>
        <v>0</v>
      </c>
      <c r="AB100" s="3">
        <f t="shared" si="23"/>
        <v>0</v>
      </c>
    </row>
    <row r="101" spans="1:28">
      <c r="B101" t="s">
        <v>39</v>
      </c>
      <c r="C101" s="3">
        <f t="shared" si="22"/>
        <v>0</v>
      </c>
      <c r="D101" s="3">
        <f t="shared" si="23"/>
        <v>0</v>
      </c>
      <c r="E101" s="3">
        <f t="shared" si="23"/>
        <v>0</v>
      </c>
      <c r="F101" s="3">
        <f t="shared" si="23"/>
        <v>0</v>
      </c>
      <c r="G101" s="3">
        <f t="shared" si="23"/>
        <v>0</v>
      </c>
      <c r="H101" s="3">
        <f t="shared" si="23"/>
        <v>0</v>
      </c>
      <c r="I101" s="3">
        <f t="shared" si="23"/>
        <v>0</v>
      </c>
      <c r="J101" s="3">
        <f t="shared" si="23"/>
        <v>0</v>
      </c>
      <c r="K101" s="3">
        <f t="shared" si="23"/>
        <v>0</v>
      </c>
      <c r="L101" s="3">
        <f t="shared" si="23"/>
        <v>0</v>
      </c>
      <c r="M101" s="3">
        <f t="shared" si="23"/>
        <v>0</v>
      </c>
      <c r="N101" s="3">
        <f t="shared" si="23"/>
        <v>0</v>
      </c>
      <c r="O101" s="3">
        <f t="shared" si="23"/>
        <v>0</v>
      </c>
      <c r="P101" s="3">
        <f t="shared" si="23"/>
        <v>0</v>
      </c>
      <c r="Q101" s="3">
        <f t="shared" si="23"/>
        <v>0</v>
      </c>
      <c r="R101" s="3">
        <f t="shared" si="23"/>
        <v>0</v>
      </c>
      <c r="S101" s="3">
        <f t="shared" si="23"/>
        <v>0</v>
      </c>
      <c r="T101" s="3">
        <f t="shared" si="23"/>
        <v>0</v>
      </c>
      <c r="U101" s="3">
        <f t="shared" si="23"/>
        <v>0</v>
      </c>
      <c r="V101" s="3">
        <f t="shared" si="23"/>
        <v>0</v>
      </c>
      <c r="W101" s="3">
        <f t="shared" si="23"/>
        <v>0</v>
      </c>
      <c r="X101" s="3">
        <f t="shared" ref="D101:AB103" si="25">X84/X$86</f>
        <v>0</v>
      </c>
      <c r="Y101" s="3">
        <f t="shared" si="25"/>
        <v>0</v>
      </c>
      <c r="Z101" s="3">
        <f t="shared" si="25"/>
        <v>0</v>
      </c>
      <c r="AA101" s="3">
        <f t="shared" si="25"/>
        <v>0</v>
      </c>
      <c r="AB101" s="3">
        <f t="shared" si="25"/>
        <v>0</v>
      </c>
    </row>
    <row r="102" spans="1:28">
      <c r="B102" t="s">
        <v>40</v>
      </c>
      <c r="C102" s="3">
        <f t="shared" si="22"/>
        <v>0</v>
      </c>
      <c r="D102" s="3">
        <f t="shared" si="25"/>
        <v>0</v>
      </c>
      <c r="E102" s="3">
        <f t="shared" si="25"/>
        <v>0</v>
      </c>
      <c r="F102" s="3">
        <f t="shared" si="25"/>
        <v>0</v>
      </c>
      <c r="G102" s="3">
        <f t="shared" si="25"/>
        <v>0</v>
      </c>
      <c r="H102" s="3">
        <f t="shared" si="25"/>
        <v>0</v>
      </c>
      <c r="I102" s="3">
        <f t="shared" si="25"/>
        <v>0</v>
      </c>
      <c r="J102" s="3">
        <f t="shared" si="25"/>
        <v>0</v>
      </c>
      <c r="K102" s="3">
        <f t="shared" si="25"/>
        <v>0</v>
      </c>
      <c r="L102" s="3">
        <f t="shared" si="25"/>
        <v>0</v>
      </c>
      <c r="M102" s="3">
        <f t="shared" si="25"/>
        <v>0</v>
      </c>
      <c r="N102" s="3">
        <f t="shared" si="25"/>
        <v>0</v>
      </c>
      <c r="O102" s="3">
        <f t="shared" si="25"/>
        <v>0</v>
      </c>
      <c r="P102" s="3">
        <f t="shared" si="25"/>
        <v>0</v>
      </c>
      <c r="Q102" s="3">
        <f t="shared" si="25"/>
        <v>0</v>
      </c>
      <c r="R102" s="3">
        <f t="shared" si="25"/>
        <v>0</v>
      </c>
      <c r="S102" s="3">
        <f t="shared" si="25"/>
        <v>0</v>
      </c>
      <c r="T102" s="3">
        <f t="shared" si="25"/>
        <v>0</v>
      </c>
      <c r="U102" s="3">
        <f t="shared" si="25"/>
        <v>0</v>
      </c>
      <c r="V102" s="3">
        <f t="shared" si="25"/>
        <v>0</v>
      </c>
      <c r="W102" s="3">
        <f t="shared" si="25"/>
        <v>0</v>
      </c>
      <c r="X102" s="3">
        <f t="shared" si="25"/>
        <v>0</v>
      </c>
      <c r="Y102" s="3">
        <f t="shared" si="25"/>
        <v>0</v>
      </c>
      <c r="Z102" s="3">
        <f t="shared" si="25"/>
        <v>0</v>
      </c>
      <c r="AA102" s="3">
        <f t="shared" si="25"/>
        <v>0</v>
      </c>
      <c r="AB102" s="3">
        <f t="shared" si="25"/>
        <v>0</v>
      </c>
    </row>
    <row r="103" spans="1:28">
      <c r="C103" s="3">
        <f t="shared" si="22"/>
        <v>1</v>
      </c>
      <c r="D103" s="3">
        <f t="shared" si="25"/>
        <v>1</v>
      </c>
      <c r="E103" s="3">
        <f t="shared" si="25"/>
        <v>1</v>
      </c>
      <c r="F103" s="3">
        <f t="shared" si="25"/>
        <v>1</v>
      </c>
      <c r="G103" s="3">
        <f t="shared" si="25"/>
        <v>1</v>
      </c>
      <c r="H103" s="3">
        <f t="shared" si="25"/>
        <v>1</v>
      </c>
      <c r="I103" s="3">
        <f t="shared" si="25"/>
        <v>1</v>
      </c>
      <c r="J103" s="3">
        <f t="shared" si="25"/>
        <v>1</v>
      </c>
      <c r="K103" s="3">
        <f t="shared" si="25"/>
        <v>1</v>
      </c>
      <c r="L103" s="3">
        <f t="shared" si="25"/>
        <v>1</v>
      </c>
      <c r="M103" s="3">
        <f t="shared" si="25"/>
        <v>1</v>
      </c>
      <c r="N103" s="3">
        <f t="shared" si="25"/>
        <v>1</v>
      </c>
      <c r="O103" s="3">
        <f t="shared" si="25"/>
        <v>1</v>
      </c>
      <c r="P103" s="3">
        <f t="shared" si="25"/>
        <v>1</v>
      </c>
      <c r="Q103" s="3">
        <f t="shared" si="25"/>
        <v>1</v>
      </c>
      <c r="R103" s="3">
        <f t="shared" si="25"/>
        <v>1</v>
      </c>
      <c r="S103" s="3">
        <f t="shared" si="25"/>
        <v>1</v>
      </c>
      <c r="T103" s="3">
        <f t="shared" si="25"/>
        <v>1</v>
      </c>
      <c r="U103" s="3">
        <f t="shared" si="25"/>
        <v>1</v>
      </c>
      <c r="V103" s="3">
        <f t="shared" si="25"/>
        <v>1</v>
      </c>
      <c r="W103" s="3">
        <f t="shared" si="25"/>
        <v>1</v>
      </c>
      <c r="X103" s="3">
        <f t="shared" si="25"/>
        <v>1</v>
      </c>
      <c r="Y103" s="3">
        <f t="shared" si="25"/>
        <v>1</v>
      </c>
      <c r="Z103" s="3">
        <f t="shared" si="25"/>
        <v>1</v>
      </c>
      <c r="AA103" s="3">
        <f t="shared" si="25"/>
        <v>1</v>
      </c>
      <c r="AB103" s="3">
        <f t="shared" si="25"/>
        <v>1</v>
      </c>
    </row>
    <row r="104" spans="1:28"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</row>
    <row r="106" spans="1:28">
      <c r="A106" t="s">
        <v>104</v>
      </c>
      <c r="C106" s="57">
        <v>2020</v>
      </c>
      <c r="D106">
        <v>2025</v>
      </c>
      <c r="E106" t="s">
        <v>101</v>
      </c>
      <c r="I106" s="55">
        <v>2030</v>
      </c>
      <c r="N106" s="55">
        <v>2040</v>
      </c>
      <c r="S106" s="55">
        <v>2045</v>
      </c>
      <c r="X106" s="55">
        <v>2050</v>
      </c>
    </row>
    <row r="107" spans="1:28">
      <c r="C107" s="57">
        <v>2020</v>
      </c>
      <c r="D107" t="s">
        <v>48</v>
      </c>
      <c r="E107" t="s">
        <v>49</v>
      </c>
      <c r="F107" t="s">
        <v>51</v>
      </c>
      <c r="G107" t="s">
        <v>52</v>
      </c>
      <c r="H107" t="s">
        <v>54</v>
      </c>
      <c r="I107" s="55" t="s">
        <v>48</v>
      </c>
      <c r="J107" t="s">
        <v>49</v>
      </c>
      <c r="K107" t="s">
        <v>51</v>
      </c>
      <c r="L107" t="s">
        <v>52</v>
      </c>
      <c r="M107" t="s">
        <v>54</v>
      </c>
      <c r="N107" s="55" t="s">
        <v>48</v>
      </c>
      <c r="O107" t="s">
        <v>49</v>
      </c>
      <c r="P107" t="s">
        <v>51</v>
      </c>
      <c r="Q107" t="s">
        <v>52</v>
      </c>
      <c r="R107" t="s">
        <v>54</v>
      </c>
      <c r="S107" s="55" t="s">
        <v>48</v>
      </c>
      <c r="T107" t="s">
        <v>49</v>
      </c>
      <c r="U107" t="s">
        <v>51</v>
      </c>
      <c r="V107" t="s">
        <v>52</v>
      </c>
      <c r="W107" t="s">
        <v>54</v>
      </c>
      <c r="X107" s="55" t="s">
        <v>48</v>
      </c>
      <c r="Y107" t="s">
        <v>49</v>
      </c>
      <c r="Z107" t="s">
        <v>51</v>
      </c>
      <c r="AA107" t="s">
        <v>52</v>
      </c>
      <c r="AB107" t="s">
        <v>54</v>
      </c>
    </row>
    <row r="108" spans="1:28">
      <c r="B108" t="s">
        <v>29</v>
      </c>
      <c r="C108" s="58">
        <f>'S100'!H146</f>
        <v>26600.436674650638</v>
      </c>
      <c r="D108" s="33">
        <f>'S100'!M146</f>
        <v>21000.789245007643</v>
      </c>
      <c r="E108" s="33">
        <f>'L100'!M146</f>
        <v>21214.867697440866</v>
      </c>
      <c r="F108" s="33">
        <f>'S80'!M146</f>
        <v>21214.867697440866</v>
      </c>
      <c r="G108" s="33">
        <f>'D100'!M146</f>
        <v>18273.529308023484</v>
      </c>
      <c r="H108" s="33">
        <f>Linear100!M146</f>
        <v>20887.451281978436</v>
      </c>
      <c r="I108" s="56">
        <f>'S100'!R146</f>
        <v>16900.134517102597</v>
      </c>
      <c r="J108" s="33">
        <f>'L100'!R146</f>
        <v>18403.91655113496</v>
      </c>
      <c r="K108" s="33">
        <f>'S80'!R146</f>
        <v>16510.511908550143</v>
      </c>
      <c r="L108" s="33">
        <f>'D100'!R146</f>
        <v>9886.2725746563738</v>
      </c>
      <c r="M108" s="33">
        <f>Linear100!R146</f>
        <v>16319.439863913984</v>
      </c>
      <c r="N108" s="56">
        <f>'S100'!AB146</f>
        <v>4976.7288469772948</v>
      </c>
      <c r="O108" s="33">
        <f>'L100'!AB146</f>
        <v>9963.7926730523959</v>
      </c>
      <c r="P108" s="33">
        <f>'S80'!AB146</f>
        <v>7646.2472078238352</v>
      </c>
      <c r="Q108" s="33">
        <f>'D100'!AB146</f>
        <v>1433.335999138422</v>
      </c>
      <c r="R108" s="33">
        <f>Linear100!AB146</f>
        <v>5171.5856469895134</v>
      </c>
      <c r="S108" s="56">
        <f>'S100'!AG146</f>
        <v>1912.4085377130236</v>
      </c>
      <c r="T108" s="33">
        <f>'L100'!AG146</f>
        <v>4995.4429634385551</v>
      </c>
      <c r="U108" s="33">
        <f>'S80'!AG146</f>
        <v>5501.8273240701474</v>
      </c>
      <c r="V108" s="33">
        <f>'D100'!AG146</f>
        <v>422.69332237833788</v>
      </c>
      <c r="W108" s="33">
        <f>Linear100!AG146</f>
        <v>2091.7975921139073</v>
      </c>
      <c r="X108" s="56">
        <f>'S100'!AL146</f>
        <v>610.88672234283854</v>
      </c>
      <c r="Y108" s="33">
        <f>'L100'!AL146</f>
        <v>1904.433448792139</v>
      </c>
      <c r="Z108" s="33">
        <f>'S80'!AL146</f>
        <v>4593.700793881284</v>
      </c>
      <c r="AA108" s="33">
        <f>'D100'!AL146</f>
        <v>150.15943071423803</v>
      </c>
      <c r="AB108" s="33">
        <f>Linear100!AL146</f>
        <v>694.32128831552723</v>
      </c>
    </row>
    <row r="109" spans="1:28">
      <c r="B109" t="s">
        <v>30</v>
      </c>
      <c r="C109" s="58">
        <f>'S100'!H147</f>
        <v>19957.452304535891</v>
      </c>
      <c r="D109" s="33">
        <f>'S100'!M147</f>
        <v>16417.099143711352</v>
      </c>
      <c r="E109" s="33">
        <f>'L100'!M147</f>
        <v>16327.705396266434</v>
      </c>
      <c r="F109" s="33">
        <f>'S80'!M147</f>
        <v>16374.52017629773</v>
      </c>
      <c r="G109" s="33">
        <f>'D100'!M147</f>
        <v>14201.194914986656</v>
      </c>
      <c r="H109" s="33">
        <f>Linear100!M147</f>
        <v>15968.532109398737</v>
      </c>
      <c r="I109" s="56">
        <f>'S100'!R147</f>
        <v>11758.070873879382</v>
      </c>
      <c r="J109" s="33">
        <f>'L100'!R147</f>
        <v>13758.765901156088</v>
      </c>
      <c r="K109" s="33">
        <f>'S80'!R147</f>
        <v>11979.500073740764</v>
      </c>
      <c r="L109" s="33">
        <f>'D100'!R147</f>
        <v>7466.3766891079249</v>
      </c>
      <c r="M109" s="33">
        <f>Linear100!R147</f>
        <v>10250.469681056744</v>
      </c>
      <c r="N109" s="56">
        <f>'S100'!AB147</f>
        <v>2931.6808598230609</v>
      </c>
      <c r="O109" s="33">
        <f>'L100'!AB147</f>
        <v>6696.5105615306302</v>
      </c>
      <c r="P109" s="33">
        <f>'S80'!AB147</f>
        <v>4080.6387562020536</v>
      </c>
      <c r="Q109" s="33">
        <f>'D100'!AB147</f>
        <v>937.00460664851948</v>
      </c>
      <c r="R109" s="33">
        <f>Linear100!AB147</f>
        <v>2268.5848406313385</v>
      </c>
      <c r="S109" s="56">
        <f>'S100'!AG147</f>
        <v>1049.7861536920914</v>
      </c>
      <c r="T109" s="33">
        <f>'L100'!AG147</f>
        <v>3223.2292995381931</v>
      </c>
      <c r="U109" s="33">
        <f>'S80'!AG147</f>
        <v>2301.1527708182539</v>
      </c>
      <c r="V109" s="33">
        <f>'D100'!AG147</f>
        <v>237.06346365817865</v>
      </c>
      <c r="W109" s="33">
        <f>Linear100!AG147</f>
        <v>788.58422563697081</v>
      </c>
      <c r="X109" s="56">
        <f>'S100'!AL147</f>
        <v>304.59408186804092</v>
      </c>
      <c r="Y109" s="33">
        <f>'L100'!AL147</f>
        <v>1175.5729896711173</v>
      </c>
      <c r="Z109" s="33">
        <f>'S80'!AL147</f>
        <v>1548.3161992503565</v>
      </c>
      <c r="AA109" s="33">
        <f>'D100'!AL147</f>
        <v>66.649170917054775</v>
      </c>
      <c r="AB109" s="33">
        <f>Linear100!AL147</f>
        <v>230.72645273316596</v>
      </c>
    </row>
    <row r="111" spans="1:28">
      <c r="C111" s="3">
        <f>C108/$C$108</f>
        <v>1</v>
      </c>
      <c r="D111" s="3">
        <f t="shared" ref="D111:AB111" si="26">D108/$C$108</f>
        <v>0.78949039453253489</v>
      </c>
      <c r="E111" s="3">
        <f t="shared" si="26"/>
        <v>0.7975383245365274</v>
      </c>
      <c r="F111" s="3">
        <f t="shared" si="26"/>
        <v>0.7975383245365274</v>
      </c>
      <c r="G111" s="3">
        <f t="shared" si="26"/>
        <v>0.68696350858922439</v>
      </c>
      <c r="H111" s="3">
        <f t="shared" si="26"/>
        <v>0.78522963880076091</v>
      </c>
      <c r="I111" s="3">
        <f t="shared" si="26"/>
        <v>0.6353329730563364</v>
      </c>
      <c r="J111" s="3">
        <f t="shared" si="26"/>
        <v>0.69186520417814423</v>
      </c>
      <c r="K111" s="3">
        <f t="shared" si="26"/>
        <v>0.6206857470232483</v>
      </c>
      <c r="L111" s="3">
        <f t="shared" si="26"/>
        <v>0.37165828123707734</v>
      </c>
      <c r="M111" s="3">
        <f t="shared" si="26"/>
        <v>0.61350270536971618</v>
      </c>
      <c r="N111" s="3">
        <f t="shared" si="26"/>
        <v>0.18709199806933838</v>
      </c>
      <c r="O111" s="3">
        <f t="shared" si="26"/>
        <v>0.37457252280928044</v>
      </c>
      <c r="P111" s="3">
        <f t="shared" si="26"/>
        <v>0.28744818370258046</v>
      </c>
      <c r="Q111" s="3">
        <f t="shared" si="26"/>
        <v>5.3883927420798519E-2</v>
      </c>
      <c r="R111" s="3">
        <f t="shared" si="26"/>
        <v>0.19441732142381965</v>
      </c>
      <c r="S111" s="3">
        <f t="shared" si="26"/>
        <v>7.1893877574404158E-2</v>
      </c>
      <c r="T111" s="3">
        <f t="shared" si="26"/>
        <v>0.18779552473283462</v>
      </c>
      <c r="U111" s="3">
        <f t="shared" si="26"/>
        <v>0.20683221825877815</v>
      </c>
      <c r="V111" s="3">
        <f t="shared" si="26"/>
        <v>1.5890465541911612E-2</v>
      </c>
      <c r="W111" s="3">
        <f t="shared" si="26"/>
        <v>7.8637716278820463E-2</v>
      </c>
      <c r="X111" s="3">
        <f t="shared" si="26"/>
        <v>2.2965289247487954E-2</v>
      </c>
      <c r="Y111" s="3">
        <f t="shared" si="26"/>
        <v>7.1594067123228952E-2</v>
      </c>
      <c r="Z111" s="3">
        <f t="shared" si="26"/>
        <v>0.17269268358511322</v>
      </c>
      <c r="AA111" s="3">
        <f t="shared" si="26"/>
        <v>5.64499871001498E-3</v>
      </c>
      <c r="AB111" s="3">
        <f t="shared" si="26"/>
        <v>2.6101875574741716E-2</v>
      </c>
    </row>
    <row r="112" spans="1:28">
      <c r="C112" s="3">
        <f>C109/$C$109</f>
        <v>1</v>
      </c>
      <c r="D112" s="3">
        <f t="shared" ref="D112:AB112" si="27">D109/$C$109</f>
        <v>0.82260495444000659</v>
      </c>
      <c r="E112" s="3">
        <f t="shared" si="27"/>
        <v>0.81812573805101896</v>
      </c>
      <c r="F112" s="3">
        <f t="shared" si="27"/>
        <v>0.82047146732131537</v>
      </c>
      <c r="G112" s="3">
        <f t="shared" si="27"/>
        <v>0.71157353645580479</v>
      </c>
      <c r="H112" s="3">
        <f t="shared" si="27"/>
        <v>0.80012878726857539</v>
      </c>
      <c r="I112" s="3">
        <f t="shared" si="27"/>
        <v>0.58915690712722035</v>
      </c>
      <c r="J112" s="3">
        <f t="shared" si="27"/>
        <v>0.6894049245969649</v>
      </c>
      <c r="K112" s="3">
        <f t="shared" si="27"/>
        <v>0.60025197058935653</v>
      </c>
      <c r="L112" s="3">
        <f t="shared" si="27"/>
        <v>0.37411472041503924</v>
      </c>
      <c r="M112" s="3">
        <f t="shared" si="27"/>
        <v>0.51361614321518567</v>
      </c>
      <c r="N112" s="3">
        <f t="shared" si="27"/>
        <v>0.14689654847160799</v>
      </c>
      <c r="O112" s="3">
        <f t="shared" si="27"/>
        <v>0.33553934937921209</v>
      </c>
      <c r="P112" s="3">
        <f t="shared" si="27"/>
        <v>0.2044669176172659</v>
      </c>
      <c r="Q112" s="3">
        <f t="shared" si="27"/>
        <v>4.6950111284272435E-2</v>
      </c>
      <c r="R112" s="3">
        <f t="shared" si="27"/>
        <v>0.11367106412253526</v>
      </c>
      <c r="S112" s="3">
        <f t="shared" si="27"/>
        <v>5.2601210699298427E-2</v>
      </c>
      <c r="T112" s="3">
        <f t="shared" si="27"/>
        <v>0.16150504835758139</v>
      </c>
      <c r="U112" s="3">
        <f t="shared" si="27"/>
        <v>0.11530293224327297</v>
      </c>
      <c r="V112" s="3">
        <f t="shared" si="27"/>
        <v>1.187844320210648E-2</v>
      </c>
      <c r="W112" s="3">
        <f t="shared" si="27"/>
        <v>3.9513271213367396E-2</v>
      </c>
      <c r="X112" s="3">
        <f t="shared" si="27"/>
        <v>1.5262172607012237E-2</v>
      </c>
      <c r="Y112" s="3">
        <f t="shared" si="27"/>
        <v>5.8903960872998568E-2</v>
      </c>
      <c r="Z112" s="3">
        <f t="shared" si="27"/>
        <v>7.7580854290627971E-2</v>
      </c>
      <c r="AA112" s="3">
        <f t="shared" si="27"/>
        <v>3.3395630815014842E-3</v>
      </c>
      <c r="AB112" s="3">
        <f t="shared" si="27"/>
        <v>1.1560917155779794E-2</v>
      </c>
    </row>
    <row r="113" spans="1:28">
      <c r="D113" t="s">
        <v>109</v>
      </c>
      <c r="E113" t="s">
        <v>106</v>
      </c>
      <c r="F113" t="s">
        <v>107</v>
      </c>
      <c r="G113" t="s">
        <v>108</v>
      </c>
      <c r="H113" t="s">
        <v>105</v>
      </c>
    </row>
    <row r="114" spans="1:28">
      <c r="D114" s="59">
        <f>MIN(D108:H108)</f>
        <v>18273.529308023484</v>
      </c>
      <c r="E114" s="59">
        <f>_xlfn.QUARTILE.INC(D108:H108,1)</f>
        <v>20887.451281978436</v>
      </c>
      <c r="F114" s="59">
        <f>_xlfn.QUARTILE.INC(D108:H108,2)</f>
        <v>21000.789245007643</v>
      </c>
      <c r="G114" s="59">
        <f>_xlfn.QUARTILE.INC(D108:H108,3)</f>
        <v>21214.867697440866</v>
      </c>
      <c r="H114" s="59">
        <f>MAX(D108:H108)</f>
        <v>21214.867697440866</v>
      </c>
      <c r="I114" s="59">
        <f>MIN(I108:M108)</f>
        <v>9886.2725746563738</v>
      </c>
      <c r="J114" s="59">
        <f>_xlfn.QUARTILE.INC(I108:M108,1)</f>
        <v>16319.439863913984</v>
      </c>
      <c r="K114" s="59">
        <f>_xlfn.QUARTILE.INC(I108:M108,2)</f>
        <v>16510.511908550143</v>
      </c>
      <c r="L114" s="59">
        <f>_xlfn.QUARTILE.INC(I108:M108,3)</f>
        <v>16900.134517102597</v>
      </c>
      <c r="M114" s="59">
        <f>MAX(I108:M108)</f>
        <v>18403.91655113496</v>
      </c>
      <c r="N114" s="59">
        <f>MIN(N108:R108)</f>
        <v>1433.335999138422</v>
      </c>
      <c r="O114" s="59">
        <f>_xlfn.QUARTILE.INC(N108:R108,1)</f>
        <v>4976.7288469772948</v>
      </c>
      <c r="P114" s="59">
        <f>_xlfn.QUARTILE.INC(N108:R108,2)</f>
        <v>5171.5856469895134</v>
      </c>
      <c r="Q114" s="59">
        <f>_xlfn.QUARTILE.INC(N108:R108,3)</f>
        <v>7646.2472078238352</v>
      </c>
      <c r="R114" s="59">
        <f>MAX(N108:R108)</f>
        <v>9963.7926730523959</v>
      </c>
      <c r="S114" s="59">
        <f>MIN(S108:W108)</f>
        <v>422.69332237833788</v>
      </c>
      <c r="T114" s="59">
        <f>_xlfn.QUARTILE.INC(S108:W108,1)</f>
        <v>1912.4085377130236</v>
      </c>
      <c r="U114" s="59">
        <f>_xlfn.QUARTILE.INC(S108:W108,2)</f>
        <v>2091.7975921139073</v>
      </c>
      <c r="V114" s="59">
        <f>_xlfn.QUARTILE.INC(S108:W108,3)</f>
        <v>4995.4429634385551</v>
      </c>
      <c r="W114" s="59">
        <f>MAX(S108:W108)</f>
        <v>5501.8273240701474</v>
      </c>
      <c r="X114" s="59">
        <f>MIN(X108:AB108)</f>
        <v>150.15943071423803</v>
      </c>
      <c r="Y114" s="59">
        <f>_xlfn.QUARTILE.INC(X108:AB108,1)</f>
        <v>610.88672234283854</v>
      </c>
      <c r="Z114" s="59">
        <f>_xlfn.QUARTILE.INC(X108:AB108,2)</f>
        <v>694.32128831552723</v>
      </c>
      <c r="AA114" s="59">
        <f>_xlfn.QUARTILE.INC(X108:AB108,3)</f>
        <v>1904.433448792139</v>
      </c>
      <c r="AB114" s="59">
        <f>MAX(X108:AB108)</f>
        <v>4593.700793881284</v>
      </c>
    </row>
    <row r="115" spans="1:28">
      <c r="D115" s="59">
        <f>MIN(D109:H109)</f>
        <v>14201.194914986656</v>
      </c>
      <c r="E115" s="59">
        <f>_xlfn.QUARTILE.INC(D109:H109,1)</f>
        <v>15968.532109398737</v>
      </c>
      <c r="F115" s="59">
        <f>_xlfn.QUARTILE.INC(D109:H109,2)</f>
        <v>16327.705396266434</v>
      </c>
      <c r="G115" s="59">
        <f>_xlfn.QUARTILE.INC(D109:H109,3)</f>
        <v>16374.52017629773</v>
      </c>
      <c r="H115" s="59">
        <f>MAX(D109:H109)</f>
        <v>16417.099143711352</v>
      </c>
      <c r="I115" s="59">
        <f>MIN(I109:M109)</f>
        <v>7466.3766891079249</v>
      </c>
      <c r="J115" s="59">
        <f>_xlfn.QUARTILE.INC(I109:M109,1)</f>
        <v>10250.469681056744</v>
      </c>
      <c r="K115" s="59">
        <f>_xlfn.QUARTILE.INC(I109:M109,2)</f>
        <v>11758.070873879382</v>
      </c>
      <c r="L115" s="59">
        <f>_xlfn.QUARTILE.INC(I109:M109,3)</f>
        <v>11979.500073740764</v>
      </c>
      <c r="M115" s="59">
        <f>MAX(I109:M109)</f>
        <v>13758.765901156088</v>
      </c>
      <c r="N115" s="59">
        <f>MIN(N109:R109)</f>
        <v>937.00460664851948</v>
      </c>
      <c r="O115" s="59">
        <f>_xlfn.QUARTILE.INC(N109:R109,1)</f>
        <v>2268.5848406313385</v>
      </c>
      <c r="P115" s="59">
        <f>_xlfn.QUARTILE.INC(N109:R109,2)</f>
        <v>2931.6808598230609</v>
      </c>
      <c r="Q115" s="59">
        <f>_xlfn.QUARTILE.INC(N109:R109,3)</f>
        <v>4080.6387562020536</v>
      </c>
      <c r="R115" s="59">
        <f>MAX(N109:R109)</f>
        <v>6696.5105615306302</v>
      </c>
      <c r="S115" s="59">
        <f>MIN(S109:W109)</f>
        <v>237.06346365817865</v>
      </c>
      <c r="T115" s="59">
        <f>_xlfn.QUARTILE.INC(S109:W109,1)</f>
        <v>788.58422563697081</v>
      </c>
      <c r="U115" s="59">
        <f>_xlfn.QUARTILE.INC(S109:W109,2)</f>
        <v>1049.7861536920914</v>
      </c>
      <c r="V115" s="59">
        <f>_xlfn.QUARTILE.INC(S109:W109,3)</f>
        <v>2301.1527708182539</v>
      </c>
      <c r="W115" s="59">
        <f>MAX(S109:W109)</f>
        <v>3223.2292995381931</v>
      </c>
      <c r="X115" s="59">
        <f>MIN(X109:AB109)</f>
        <v>66.649170917054775</v>
      </c>
      <c r="Y115" s="59">
        <f>_xlfn.QUARTILE.INC(X109:AB109,1)</f>
        <v>230.72645273316596</v>
      </c>
      <c r="Z115" s="59">
        <f>_xlfn.QUARTILE.INC(X109:AB109,2)</f>
        <v>304.59408186804092</v>
      </c>
      <c r="AA115" s="59">
        <f>_xlfn.QUARTILE.INC(X109:AB109,3)</f>
        <v>1175.5729896711173</v>
      </c>
      <c r="AB115" s="59">
        <f>MAX(X109:AB109)</f>
        <v>1548.3161992503565</v>
      </c>
    </row>
    <row r="117" spans="1:28">
      <c r="D117" s="33">
        <f>E114-D114</f>
        <v>2613.9219739549517</v>
      </c>
      <c r="E117" s="33">
        <f t="shared" ref="E117:G118" si="28">F114-E114</f>
        <v>113.33796302920746</v>
      </c>
      <c r="F117" s="33">
        <f t="shared" si="28"/>
        <v>214.07845243322299</v>
      </c>
      <c r="G117" s="33">
        <f t="shared" si="28"/>
        <v>0</v>
      </c>
      <c r="H117" s="33"/>
      <c r="I117" s="33">
        <f t="shared" ref="I117:L118" si="29">J114-I114</f>
        <v>6433.1672892576098</v>
      </c>
      <c r="J117" s="33">
        <f t="shared" si="29"/>
        <v>191.07204463615926</v>
      </c>
      <c r="K117" s="33">
        <f t="shared" si="29"/>
        <v>389.62260855245404</v>
      </c>
      <c r="L117" s="33">
        <f t="shared" si="29"/>
        <v>1503.7820340323633</v>
      </c>
      <c r="M117" s="33"/>
      <c r="N117" s="33">
        <f t="shared" ref="N117:Q118" si="30">O114-N114</f>
        <v>3543.3928478388725</v>
      </c>
      <c r="O117" s="33">
        <f t="shared" si="30"/>
        <v>194.85680001221863</v>
      </c>
      <c r="P117" s="33">
        <f t="shared" si="30"/>
        <v>2474.6615608343218</v>
      </c>
      <c r="Q117" s="33">
        <f t="shared" si="30"/>
        <v>2317.5454652285607</v>
      </c>
      <c r="R117" s="33"/>
      <c r="S117" s="33">
        <f t="shared" ref="S117:V118" si="31">T114-S114</f>
        <v>1489.7152153346858</v>
      </c>
      <c r="T117" s="33">
        <f t="shared" si="31"/>
        <v>179.38905440088365</v>
      </c>
      <c r="U117" s="33">
        <f t="shared" si="31"/>
        <v>2903.6453713246478</v>
      </c>
      <c r="V117" s="33">
        <f t="shared" si="31"/>
        <v>506.38436063159224</v>
      </c>
      <c r="W117" s="33"/>
      <c r="X117" s="33">
        <f t="shared" ref="X117:AA118" si="32">Y114-X114</f>
        <v>460.72729162860048</v>
      </c>
      <c r="Y117" s="33">
        <f t="shared" si="32"/>
        <v>83.434565972688688</v>
      </c>
      <c r="Z117" s="33">
        <f t="shared" si="32"/>
        <v>1210.1121604766117</v>
      </c>
      <c r="AA117" s="33">
        <f t="shared" si="32"/>
        <v>2689.2673450891452</v>
      </c>
      <c r="AB117" s="33"/>
    </row>
    <row r="118" spans="1:28">
      <c r="D118" s="33">
        <f>E115-D115</f>
        <v>1767.3371944120809</v>
      </c>
      <c r="E118" s="33">
        <f t="shared" si="28"/>
        <v>359.17328686769724</v>
      </c>
      <c r="F118" s="33">
        <f t="shared" si="28"/>
        <v>46.814780031296323</v>
      </c>
      <c r="G118" s="33">
        <f t="shared" si="28"/>
        <v>42.578967413621285</v>
      </c>
      <c r="H118" s="33"/>
      <c r="I118" s="33">
        <f t="shared" si="29"/>
        <v>2784.092991948819</v>
      </c>
      <c r="J118" s="33">
        <f t="shared" si="29"/>
        <v>1507.601192822638</v>
      </c>
      <c r="K118" s="33">
        <f t="shared" si="29"/>
        <v>221.42919986138259</v>
      </c>
      <c r="L118" s="33">
        <f t="shared" si="29"/>
        <v>1779.2658274153237</v>
      </c>
      <c r="M118" s="33"/>
      <c r="N118" s="33">
        <f t="shared" si="30"/>
        <v>1331.580233982819</v>
      </c>
      <c r="O118" s="33">
        <f t="shared" si="30"/>
        <v>663.09601919172246</v>
      </c>
      <c r="P118" s="33">
        <f t="shared" si="30"/>
        <v>1148.9578963789927</v>
      </c>
      <c r="Q118" s="33">
        <f t="shared" si="30"/>
        <v>2615.8718053285766</v>
      </c>
      <c r="R118" s="33"/>
      <c r="S118" s="33">
        <f t="shared" si="31"/>
        <v>551.52076197879217</v>
      </c>
      <c r="T118" s="33">
        <f t="shared" si="31"/>
        <v>261.20192805512056</v>
      </c>
      <c r="U118" s="33">
        <f t="shared" si="31"/>
        <v>1251.3666171261625</v>
      </c>
      <c r="V118" s="33">
        <f t="shared" si="31"/>
        <v>922.07652871993923</v>
      </c>
      <c r="W118" s="33"/>
      <c r="X118" s="33">
        <f t="shared" si="32"/>
        <v>164.07728181611117</v>
      </c>
      <c r="Y118" s="33">
        <f t="shared" si="32"/>
        <v>73.86762913487496</v>
      </c>
      <c r="Z118" s="33">
        <f t="shared" si="32"/>
        <v>870.97890780307637</v>
      </c>
      <c r="AA118" s="33">
        <f t="shared" si="32"/>
        <v>372.74320957923919</v>
      </c>
      <c r="AB118" s="33"/>
    </row>
    <row r="122" spans="1:28">
      <c r="A122" t="s">
        <v>112</v>
      </c>
    </row>
    <row r="123" spans="1:28">
      <c r="C123" t="s">
        <v>48</v>
      </c>
      <c r="D123" t="s">
        <v>49</v>
      </c>
      <c r="E123" t="s">
        <v>51</v>
      </c>
      <c r="F123" t="s">
        <v>52</v>
      </c>
      <c r="G123" t="s">
        <v>54</v>
      </c>
    </row>
    <row r="124" spans="1:28">
      <c r="B124" t="s">
        <v>29</v>
      </c>
      <c r="C124" s="33">
        <f>SUM('S100'!H312:AL312)</f>
        <v>693.45153656739024</v>
      </c>
      <c r="D124" s="33">
        <f>SUM('L100'!H312:AL312)</f>
        <v>681.18752787762935</v>
      </c>
      <c r="E124" s="33">
        <f>SUM('S80'!H312:AL312)</f>
        <v>681.18752787762935</v>
      </c>
      <c r="F124" s="33">
        <f>SUM('D100'!H312:AL312)</f>
        <v>538.56827814656413</v>
      </c>
      <c r="G124" s="33">
        <f>SUM(Linear100!H312:AL312)</f>
        <v>680.49998677472536</v>
      </c>
    </row>
    <row r="125" spans="1:28">
      <c r="B125" t="s">
        <v>30</v>
      </c>
      <c r="C125" s="33">
        <f>SUM('S100'!H313:AL313)</f>
        <v>590.82361673693083</v>
      </c>
      <c r="D125" s="33">
        <f>SUM('L100'!H313:AL313)</f>
        <v>598.5794474028969</v>
      </c>
      <c r="E125" s="33">
        <f>SUM('S80'!H313:AL313)</f>
        <v>598.5794474028969</v>
      </c>
      <c r="F125" s="33">
        <f>SUM('D100'!H313:AL313)</f>
        <v>478.8516504110662</v>
      </c>
      <c r="G125" s="33">
        <f>SUM(Linear100!H313:AL313)</f>
        <v>546.04784891412635</v>
      </c>
    </row>
    <row r="126" spans="1:28">
      <c r="B126" t="s">
        <v>31</v>
      </c>
      <c r="C126" s="33">
        <f>SUM('S100'!H314:AL314)</f>
        <v>0</v>
      </c>
      <c r="D126" s="33">
        <f>SUM('L100'!H314:AL314)</f>
        <v>0</v>
      </c>
      <c r="E126" s="33">
        <f>SUM('S80'!H314:AL314)</f>
        <v>0</v>
      </c>
      <c r="F126" s="33">
        <f>SUM('D100'!H314:AL314)</f>
        <v>0</v>
      </c>
      <c r="G126" s="33">
        <f>SUM(Linear100!H314:AL314)</f>
        <v>0</v>
      </c>
    </row>
    <row r="127" spans="1:28">
      <c r="B127" t="s">
        <v>32</v>
      </c>
      <c r="C127" s="33">
        <f>SUM('S100'!H315:AL315)</f>
        <v>51.257944726762076</v>
      </c>
      <c r="D127" s="33">
        <f>SUM('L100'!H315:AL315)</f>
        <v>47.825373579340742</v>
      </c>
      <c r="E127" s="33">
        <f>SUM('S80'!H315:AL315)</f>
        <v>47.825373579340742</v>
      </c>
      <c r="F127" s="33">
        <f>SUM('D100'!H315:AL315)</f>
        <v>23.711728971192645</v>
      </c>
      <c r="G127" s="33">
        <f>SUM(Linear100!H315:AL315)</f>
        <v>52.703471433937658</v>
      </c>
    </row>
    <row r="128" spans="1:28">
      <c r="B128" t="s">
        <v>33</v>
      </c>
      <c r="C128" s="33">
        <f>SUM('S100'!H316:AL316)</f>
        <v>91.860835237058026</v>
      </c>
      <c r="D128" s="33">
        <f>SUM('L100'!H316:AL316)</f>
        <v>306.55433668045629</v>
      </c>
      <c r="E128" s="33">
        <f>SUM('S80'!H316:AL316)</f>
        <v>223.22495882769857</v>
      </c>
      <c r="F128" s="33">
        <f>SUM('D100'!H316:AL316)</f>
        <v>29.960774639956302</v>
      </c>
      <c r="G128" s="33">
        <f>SUM(Linear100!H316:AL316)</f>
        <v>102.76625492621787</v>
      </c>
    </row>
    <row r="129" spans="1:7">
      <c r="B129" t="s">
        <v>34</v>
      </c>
      <c r="C129" s="33">
        <f>SUM('S100'!H317:AL317)</f>
        <v>41.117622552718416</v>
      </c>
      <c r="D129" s="33">
        <f>SUM('L100'!H317:AL317)</f>
        <v>73.724820279329109</v>
      </c>
      <c r="E129" s="33">
        <f>SUM('S80'!H317:AL317)</f>
        <v>101.0522433065502</v>
      </c>
      <c r="F129" s="33">
        <f>SUM('D100'!H317:AL317)</f>
        <v>18.342898846848541</v>
      </c>
      <c r="G129" s="33">
        <f>SUM(Linear100!H317:AL317)</f>
        <v>31.441114227050448</v>
      </c>
    </row>
    <row r="130" spans="1:7">
      <c r="B130" t="s">
        <v>35</v>
      </c>
      <c r="C130" s="33">
        <f>SUM('S100'!H318:AL318)</f>
        <v>37.549026179808031</v>
      </c>
      <c r="D130" s="33">
        <f>SUM('L100'!H318:AL318)</f>
        <v>175.54955326719664</v>
      </c>
      <c r="E130" s="33">
        <f>SUM('S80'!H318:AL318)</f>
        <v>23.847998311751606</v>
      </c>
      <c r="F130" s="33">
        <f>SUM('D100'!H318:AL318)</f>
        <v>3.4248415714602212</v>
      </c>
      <c r="G130" s="33">
        <f>SUM(Linear100!H318:AL318)</f>
        <v>37.549026179808031</v>
      </c>
    </row>
    <row r="131" spans="1:7">
      <c r="B131" t="s">
        <v>36</v>
      </c>
      <c r="C131" s="33">
        <f>SUM('S100'!H319:AL319)</f>
        <v>0</v>
      </c>
      <c r="D131" s="33">
        <f>SUM('L100'!H319:AL319)</f>
        <v>0</v>
      </c>
      <c r="E131" s="33">
        <f>SUM('S80'!H319:AL319)</f>
        <v>0</v>
      </c>
      <c r="F131" s="33">
        <f>SUM('D100'!H319:AL319)</f>
        <v>0</v>
      </c>
      <c r="G131" s="33">
        <f>SUM(Linear100!H319:AL319)</f>
        <v>0</v>
      </c>
    </row>
    <row r="132" spans="1:7">
      <c r="B132" t="s">
        <v>37</v>
      </c>
      <c r="C132" s="33">
        <f>SUM('S100'!H320:AL320)</f>
        <v>0</v>
      </c>
      <c r="D132" s="33">
        <f>SUM('L100'!H320:AL320)</f>
        <v>0</v>
      </c>
      <c r="E132" s="33">
        <f>SUM('S80'!H320:AL320)</f>
        <v>0</v>
      </c>
      <c r="F132" s="33">
        <f>SUM('D100'!H320:AL320)</f>
        <v>0</v>
      </c>
      <c r="G132" s="33">
        <f>SUM(Linear100!H320:AL320)</f>
        <v>0</v>
      </c>
    </row>
    <row r="133" spans="1:7">
      <c r="B133" t="s">
        <v>38</v>
      </c>
      <c r="C133" s="33">
        <f>SUM('S100'!H321:AL321)</f>
        <v>0</v>
      </c>
      <c r="D133" s="33">
        <f>SUM('L100'!H321:AL321)</f>
        <v>0</v>
      </c>
      <c r="E133" s="33">
        <f>SUM('S80'!H321:AL321)</f>
        <v>0</v>
      </c>
      <c r="F133" s="33">
        <f>SUM('D100'!H321:AL321)</f>
        <v>0</v>
      </c>
      <c r="G133" s="33">
        <f>SUM(Linear100!H321:AL321)</f>
        <v>0</v>
      </c>
    </row>
    <row r="134" spans="1:7">
      <c r="B134" t="s">
        <v>39</v>
      </c>
    </row>
    <row r="135" spans="1:7">
      <c r="B135" t="s">
        <v>40</v>
      </c>
    </row>
    <row r="136" spans="1:7">
      <c r="A136" s="38"/>
      <c r="B136" s="38"/>
      <c r="C136" s="34">
        <f>SUM(C124:C133)</f>
        <v>1506.0605820006674</v>
      </c>
      <c r="D136" s="34">
        <f>SUM(D124:D133)</f>
        <v>1883.4210590868493</v>
      </c>
      <c r="E136" s="34">
        <f>SUM(E124:E133)</f>
        <v>1675.7175493058676</v>
      </c>
      <c r="F136" s="34">
        <f>SUM(F124:F133)</f>
        <v>1092.8601725870881</v>
      </c>
      <c r="G136" s="34">
        <f>SUM(G124:G133)</f>
        <v>1451.0077024558657</v>
      </c>
    </row>
    <row r="137" spans="1:7">
      <c r="C137" s="33"/>
      <c r="D137" s="33"/>
      <c r="E137" s="33"/>
      <c r="F137" s="33"/>
      <c r="G137" s="33"/>
    </row>
    <row r="138" spans="1:7">
      <c r="C138" t="str">
        <f>C123&amp;"CO2"</f>
        <v>S100CO2</v>
      </c>
      <c r="D138" t="str">
        <f>D123&amp;"CO2"</f>
        <v>L100CO2</v>
      </c>
      <c r="E138" t="str">
        <f>E123&amp;"CO2"</f>
        <v>S80CO2</v>
      </c>
      <c r="F138" t="str">
        <f>F123&amp;"CO2"</f>
        <v>D100CO2</v>
      </c>
      <c r="G138" t="str">
        <f>G123&amp;"CO2"</f>
        <v>Linear100CO2</v>
      </c>
    </row>
    <row r="139" spans="1:7">
      <c r="B139" t="s">
        <v>29</v>
      </c>
      <c r="C139" s="33">
        <f>SUM(S100_CO2!H312:AL312)</f>
        <v>693.45153656739024</v>
      </c>
      <c r="D139" s="33">
        <f>SUM(L100_CO2!H312:AL312)</f>
        <v>681.18752787762935</v>
      </c>
      <c r="E139" s="33">
        <f>SUM(S80_CO2!H312:AL312)</f>
        <v>681.18752787762935</v>
      </c>
      <c r="F139" s="33">
        <f>SUM(D100_CO2!H312:AL312)</f>
        <v>538.56827814656413</v>
      </c>
      <c r="G139" s="33">
        <f>SUM(Linear100_CO2!H312:AL312)</f>
        <v>693.45153656739024</v>
      </c>
    </row>
    <row r="140" spans="1:7">
      <c r="B140" t="s">
        <v>30</v>
      </c>
      <c r="C140" s="33">
        <f>SUM(S100_CO2!H313:AL313)</f>
        <v>590.82361673693083</v>
      </c>
      <c r="D140" s="33">
        <f>SUM(L100_CO2!H313:AL313)</f>
        <v>598.5794474028969</v>
      </c>
      <c r="E140" s="33">
        <f>SUM(S80_CO2!H313:AL313)</f>
        <v>598.5794474028969</v>
      </c>
      <c r="F140" s="33">
        <f>SUM(D100_CO2!H313:AL313)</f>
        <v>478.8516504110662</v>
      </c>
      <c r="G140" s="33">
        <f>SUM(Linear100_CO2!H313:AL313)</f>
        <v>590.82361673693083</v>
      </c>
    </row>
    <row r="141" spans="1:7">
      <c r="B141" t="s">
        <v>31</v>
      </c>
      <c r="C141" s="33">
        <f>SUM(S100_CO2!H314:AL314)</f>
        <v>189.43671690827034</v>
      </c>
      <c r="D141" s="33">
        <f>SUM(L100_CO2!H314:AL314)</f>
        <v>120.93270316855678</v>
      </c>
      <c r="E141" s="33">
        <f>SUM(S80_CO2!H314:AL314)</f>
        <v>150.87995637511276</v>
      </c>
      <c r="F141" s="33">
        <f>SUM(D100_CO2!H314:AL314)</f>
        <v>283.25414005129693</v>
      </c>
      <c r="G141" s="33">
        <f>SUM(Linear100_CO2!H314:AL314)</f>
        <v>189.43671690827034</v>
      </c>
    </row>
    <row r="142" spans="1:7">
      <c r="B142" t="s">
        <v>32</v>
      </c>
      <c r="C142" s="33">
        <f>SUM(S100_CO2!H315:AL315)</f>
        <v>51.257944726762076</v>
      </c>
      <c r="D142" s="33">
        <f>SUM(L100_CO2!H315:AL315)</f>
        <v>47.825373579340742</v>
      </c>
      <c r="E142" s="33">
        <f>SUM(S80_CO2!H315:AL315)</f>
        <v>47.825373579340742</v>
      </c>
      <c r="F142" s="33">
        <f>SUM(D100_CO2!H315:AL315)</f>
        <v>23.711728971192645</v>
      </c>
      <c r="G142" s="33">
        <f>SUM(Linear100_CO2!H315:AL315)</f>
        <v>51.257944726762076</v>
      </c>
    </row>
    <row r="143" spans="1:7">
      <c r="B143" t="s">
        <v>33</v>
      </c>
      <c r="C143" s="33">
        <f>SUM(S100_CO2!H316:AL316)</f>
        <v>93.98792602016276</v>
      </c>
      <c r="D143" s="33">
        <f>SUM(L100_CO2!H316:AL316)</f>
        <v>312.55606160175984</v>
      </c>
      <c r="E143" s="33">
        <f>SUM(S80_CO2!H316:AL316)</f>
        <v>227.12251686080108</v>
      </c>
      <c r="F143" s="33">
        <f>SUM(D100_CO2!H316:AL316)</f>
        <v>30.784662417875307</v>
      </c>
      <c r="G143" s="33">
        <f>SUM(Linear100_CO2!H316:AL316)</f>
        <v>93.98792602016276</v>
      </c>
    </row>
    <row r="144" spans="1:7">
      <c r="B144" t="s">
        <v>34</v>
      </c>
      <c r="C144" s="33">
        <f>SUM(S100_CO2!H317:AL317)</f>
        <v>41.117622552718416</v>
      </c>
      <c r="D144" s="33">
        <f>SUM(L100_CO2!H317:AL317)</f>
        <v>73.724820279329109</v>
      </c>
      <c r="E144" s="33">
        <f>SUM(S80_CO2!H317:AL317)</f>
        <v>101.0522433065502</v>
      </c>
      <c r="F144" s="33">
        <f>SUM(D100_CO2!H317:AL317)</f>
        <v>18.342898846848541</v>
      </c>
      <c r="G144" s="33">
        <f>SUM(Linear100_CO2!H317:AL317)</f>
        <v>41.117622552718416</v>
      </c>
    </row>
    <row r="145" spans="2:7">
      <c r="B145" t="s">
        <v>35</v>
      </c>
      <c r="C145" s="33">
        <f>SUM(S100_CO2!H318:AL318)</f>
        <v>38.334033681140468</v>
      </c>
      <c r="D145" s="33">
        <f>SUM(L100_CO2!H318:AL318)</f>
        <v>178.67325187652574</v>
      </c>
      <c r="E145" s="33">
        <f>SUM(S80_CO2!H318:AL318)</f>
        <v>24.381760691195662</v>
      </c>
      <c r="F145" s="33">
        <f>SUM(D100_CO2!H318:AL318)</f>
        <v>3.5182782607167402</v>
      </c>
      <c r="G145" s="33">
        <f>SUM(Linear100_CO2!H318:AL318)</f>
        <v>38.334033681140468</v>
      </c>
    </row>
    <row r="146" spans="2:7">
      <c r="B146" t="s">
        <v>36</v>
      </c>
      <c r="C146" s="33">
        <f>SUM(S100_CO2!H319:AL319)</f>
        <v>0</v>
      </c>
      <c r="D146" s="33">
        <f>SUM(L100_CO2!H319:AL319)</f>
        <v>0</v>
      </c>
      <c r="E146" s="33">
        <f>SUM(S80_CO2!H319:AL319)</f>
        <v>0</v>
      </c>
      <c r="F146" s="33">
        <f>SUM(D100_CO2!H319:AL319)</f>
        <v>0</v>
      </c>
      <c r="G146" s="33">
        <f>SUM(Linear100_CO2!H319:AL319)</f>
        <v>0</v>
      </c>
    </row>
    <row r="147" spans="2:7">
      <c r="B147" t="s">
        <v>37</v>
      </c>
      <c r="C147" s="33">
        <f>SUM(S100_CO2!H320:AL320)</f>
        <v>0</v>
      </c>
      <c r="D147" s="33">
        <f>SUM(L100_CO2!H320:AL320)</f>
        <v>0</v>
      </c>
      <c r="E147" s="33">
        <f>SUM(S80_CO2!H320:AL320)</f>
        <v>0</v>
      </c>
      <c r="F147" s="33">
        <f>SUM(D100_CO2!H320:AL320)</f>
        <v>0</v>
      </c>
      <c r="G147" s="33">
        <f>SUM(Linear100_CO2!H320:AL320)</f>
        <v>0</v>
      </c>
    </row>
    <row r="148" spans="2:7">
      <c r="B148" t="s">
        <v>38</v>
      </c>
      <c r="C148" s="33">
        <f>SUM(S100_CO2!H321:AL321)</f>
        <v>0</v>
      </c>
      <c r="D148" s="33">
        <f>SUM(L100_CO2!H321:AL321)</f>
        <v>0</v>
      </c>
      <c r="E148" s="33">
        <f>SUM(S80_CO2!H321:AL321)</f>
        <v>0</v>
      </c>
      <c r="F148" s="33">
        <f>SUM(D100_CO2!H321:AL321)</f>
        <v>0</v>
      </c>
      <c r="G148" s="33">
        <f>SUM(Linear100_CO2!H321:AL321)</f>
        <v>0</v>
      </c>
    </row>
    <row r="149" spans="2:7">
      <c r="B149" t="s">
        <v>39</v>
      </c>
      <c r="C149" s="33">
        <f>SUM(S100_CO2!H322:AL322)</f>
        <v>0</v>
      </c>
      <c r="D149" s="33">
        <f>SUM(L100_CO2!H322:AL322)</f>
        <v>0</v>
      </c>
      <c r="E149" s="33">
        <f>SUM(S80_CO2!H322:AL322)</f>
        <v>0</v>
      </c>
      <c r="F149" s="33">
        <f>SUM(D100_CO2!H322:AL322)</f>
        <v>0</v>
      </c>
      <c r="G149" s="33">
        <f>SUM(Linear100_CO2!H322:AL322)</f>
        <v>0</v>
      </c>
    </row>
    <row r="150" spans="2:7">
      <c r="B150" t="s">
        <v>40</v>
      </c>
      <c r="C150" s="33">
        <f>SUM(S100_CO2!H323:AL323)</f>
        <v>0</v>
      </c>
      <c r="D150" s="33">
        <f>SUM(L100_CO2!H323:AL323)</f>
        <v>0</v>
      </c>
      <c r="E150" s="33">
        <f>SUM(S80_CO2!H323:AL323)</f>
        <v>0</v>
      </c>
      <c r="F150" s="33">
        <f>SUM(D100_CO2!H323:AL323)</f>
        <v>0</v>
      </c>
      <c r="G150" s="33">
        <f>SUM(Linear100_CO2!H323:AL323)</f>
        <v>0</v>
      </c>
    </row>
    <row r="151" spans="2:7">
      <c r="C151" s="34">
        <f>SUM(C139:C148)</f>
        <v>1698.4093971933751</v>
      </c>
      <c r="D151" s="34">
        <f>SUM(D139:D148)</f>
        <v>2013.4791857860387</v>
      </c>
      <c r="E151" s="34">
        <f>SUM(E139:E148)</f>
        <v>1831.028826093527</v>
      </c>
      <c r="F151" s="34">
        <f>SUM(F139:F148)</f>
        <v>1377.0316371055603</v>
      </c>
      <c r="G151" s="34">
        <f>SUM(G139:G148)</f>
        <v>1698.4093971933751</v>
      </c>
    </row>
    <row r="153" spans="2:7">
      <c r="B153" t="s">
        <v>113</v>
      </c>
      <c r="C153" s="33">
        <f>C151-C136</f>
        <v>192.34881519270766</v>
      </c>
      <c r="D153" s="33">
        <f>D151-D136</f>
        <v>130.05812669918942</v>
      </c>
      <c r="E153" s="33">
        <f>E151-E136</f>
        <v>155.31127678765938</v>
      </c>
      <c r="F153" s="33">
        <f>F151-F136</f>
        <v>284.17146451847225</v>
      </c>
      <c r="G153" s="33">
        <f>G151-G136</f>
        <v>247.40169473750939</v>
      </c>
    </row>
    <row r="154" spans="2:7">
      <c r="C154" s="3">
        <f>C153/C136</f>
        <v>0.12771651917029087</v>
      </c>
      <c r="D154" s="3">
        <f>D153/D136</f>
        <v>6.9054195859021728E-2</v>
      </c>
      <c r="E154" s="3">
        <f>E153/E136</f>
        <v>9.2683445877853321E-2</v>
      </c>
      <c r="F154" s="3">
        <f>F153/F136</f>
        <v>0.26002545581450143</v>
      </c>
      <c r="G154" s="3">
        <f>G153/G136</f>
        <v>0.17050336419219281</v>
      </c>
    </row>
    <row r="155" spans="2:7">
      <c r="C155" s="3" t="str">
        <f>"+13%"</f>
        <v>+13%</v>
      </c>
      <c r="D155" s="3" t="str">
        <f>"+7%"</f>
        <v>+7%</v>
      </c>
      <c r="E155" s="3" t="str">
        <f>"+9%"</f>
        <v>+9%</v>
      </c>
      <c r="F155" s="3" t="str">
        <f>"+26%"</f>
        <v>+26%</v>
      </c>
      <c r="G155" s="3" t="str">
        <f>"+17%"</f>
        <v>+17%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13BCD-0484-4D66-8B53-78C2F371C332}">
  <sheetPr>
    <tabColor theme="3" tint="0.499984740745262"/>
  </sheetPr>
  <dimension ref="A1"/>
  <sheetViews>
    <sheetView tabSelected="1" topLeftCell="Q47" zoomScale="160" zoomScaleNormal="160" workbookViewId="0">
      <selection activeCell="AA60" sqref="AA60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940D0-E3FF-4331-8C1E-A6A36BF2F5D5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C7E9D-6A07-490F-B8AA-444EC6670CD4}">
  <sheetPr>
    <tabColor theme="9" tint="0.39997558519241921"/>
  </sheetPr>
  <dimension ref="A1:U187"/>
  <sheetViews>
    <sheetView topLeftCell="A106" zoomScale="40" zoomScaleNormal="40" workbookViewId="0">
      <selection activeCell="P186" sqref="B176:P186"/>
    </sheetView>
  </sheetViews>
  <sheetFormatPr defaultColWidth="11.42578125" defaultRowHeight="15"/>
  <cols>
    <col min="1" max="1" width="36.85546875" customWidth="1"/>
    <col min="2" max="2" width="16" customWidth="1"/>
    <col min="12" max="12" width="38.28515625" bestFit="1" customWidth="1"/>
  </cols>
  <sheetData>
    <row r="1" spans="1:19" s="43" customFormat="1" ht="21">
      <c r="A1" s="42" t="s">
        <v>72</v>
      </c>
    </row>
    <row r="4" spans="1:19" s="43" customFormat="1" ht="18.75">
      <c r="A4" s="44" t="s">
        <v>85</v>
      </c>
      <c r="B4" s="44"/>
      <c r="C4" s="44"/>
      <c r="D4" s="44"/>
      <c r="E4" s="44"/>
    </row>
    <row r="6" spans="1:19">
      <c r="A6" s="45" t="s">
        <v>74</v>
      </c>
      <c r="B6" s="45"/>
      <c r="D6" s="45">
        <v>2016</v>
      </c>
      <c r="E6" s="45">
        <v>2025</v>
      </c>
      <c r="F6" s="45">
        <v>2030</v>
      </c>
      <c r="G6" s="45">
        <v>2035</v>
      </c>
      <c r="H6" s="45">
        <v>2040</v>
      </c>
      <c r="I6" s="45">
        <v>2045</v>
      </c>
      <c r="J6" s="45">
        <v>2050</v>
      </c>
      <c r="L6" s="45" t="s">
        <v>75</v>
      </c>
      <c r="M6">
        <f>D6</f>
        <v>2016</v>
      </c>
      <c r="N6">
        <f t="shared" ref="N6:S6" si="0">E6</f>
        <v>2025</v>
      </c>
      <c r="O6">
        <f t="shared" si="0"/>
        <v>2030</v>
      </c>
      <c r="P6">
        <f t="shared" si="0"/>
        <v>2035</v>
      </c>
      <c r="Q6">
        <f t="shared" si="0"/>
        <v>2040</v>
      </c>
      <c r="R6">
        <f t="shared" si="0"/>
        <v>2045</v>
      </c>
      <c r="S6">
        <f t="shared" si="0"/>
        <v>2050</v>
      </c>
    </row>
    <row r="7" spans="1:19">
      <c r="B7" t="s">
        <v>30</v>
      </c>
      <c r="C7" t="s">
        <v>66</v>
      </c>
      <c r="D7" s="33">
        <v>14.9</v>
      </c>
      <c r="E7" s="33">
        <v>14.3</v>
      </c>
      <c r="F7" s="33">
        <v>11.5</v>
      </c>
      <c r="G7" s="33">
        <v>6.3645939999999976</v>
      </c>
      <c r="H7" s="33">
        <v>2.7259259999999998</v>
      </c>
      <c r="I7" s="33">
        <v>0.28165699999999999</v>
      </c>
      <c r="M7" s="3">
        <f>IFERROR(D7/D$13,"")</f>
        <v>0.3123689727463313</v>
      </c>
      <c r="N7" s="3">
        <f t="shared" ref="N7:S13" si="1">IFERROR(E7/E$13,"")</f>
        <v>0.28772635814889341</v>
      </c>
      <c r="O7" s="3">
        <f t="shared" si="1"/>
        <v>0.23279352226720645</v>
      </c>
      <c r="P7" s="3">
        <f t="shared" si="1"/>
        <v>0.13765161188965347</v>
      </c>
      <c r="Q7" s="3">
        <f t="shared" si="1"/>
        <v>6.5436514811342675E-2</v>
      </c>
      <c r="R7" s="3">
        <f t="shared" si="1"/>
        <v>7.5633697424071318E-3</v>
      </c>
      <c r="S7" s="3" t="str">
        <f t="shared" si="1"/>
        <v/>
      </c>
    </row>
    <row r="8" spans="1:19">
      <c r="B8" t="s">
        <v>67</v>
      </c>
      <c r="C8" t="s">
        <v>66</v>
      </c>
      <c r="D8" s="33">
        <v>32</v>
      </c>
      <c r="E8" s="33">
        <v>30.2</v>
      </c>
      <c r="F8" s="33">
        <v>23.6</v>
      </c>
      <c r="G8" s="33">
        <v>14.925773999999997</v>
      </c>
      <c r="H8" s="33">
        <v>7.3064349999999996</v>
      </c>
      <c r="I8" s="33">
        <v>1.073555</v>
      </c>
      <c r="M8" s="3">
        <f t="shared" ref="M8:M13" si="2">IFERROR(D8/D$13,"")</f>
        <v>0.67085953878406712</v>
      </c>
      <c r="N8" s="3">
        <f t="shared" si="1"/>
        <v>0.60764587525150904</v>
      </c>
      <c r="O8" s="3">
        <f t="shared" si="1"/>
        <v>0.47773279352226716</v>
      </c>
      <c r="P8" s="3">
        <f t="shared" si="1"/>
        <v>0.32281035519322693</v>
      </c>
      <c r="Q8" s="3">
        <f t="shared" si="1"/>
        <v>0.17539274437222893</v>
      </c>
      <c r="R8" s="3">
        <f t="shared" si="1"/>
        <v>2.8828303233400514E-2</v>
      </c>
      <c r="S8" s="3" t="str">
        <f t="shared" si="1"/>
        <v/>
      </c>
    </row>
    <row r="9" spans="1:19">
      <c r="B9" t="s">
        <v>68</v>
      </c>
      <c r="C9" t="s">
        <v>66</v>
      </c>
      <c r="D9" s="33">
        <v>0.4</v>
      </c>
      <c r="E9" s="33">
        <v>0.3</v>
      </c>
      <c r="F9" s="33">
        <v>0.2</v>
      </c>
      <c r="G9" s="33">
        <v>0.1</v>
      </c>
      <c r="H9" s="33">
        <v>0.1</v>
      </c>
      <c r="I9" s="33">
        <v>0</v>
      </c>
      <c r="M9" s="3">
        <f t="shared" si="2"/>
        <v>8.385744234800839E-3</v>
      </c>
      <c r="N9" s="3">
        <f t="shared" si="1"/>
        <v>6.0362173038229381E-3</v>
      </c>
      <c r="O9" s="3">
        <f t="shared" si="1"/>
        <v>4.048582995951417E-3</v>
      </c>
      <c r="P9" s="3">
        <f t="shared" si="1"/>
        <v>2.1627712920832582E-3</v>
      </c>
      <c r="Q9" s="3">
        <f t="shared" si="1"/>
        <v>2.4005242552931623E-3</v>
      </c>
      <c r="R9" s="3">
        <f t="shared" si="1"/>
        <v>0</v>
      </c>
      <c r="S9" s="3" t="str">
        <f t="shared" si="1"/>
        <v/>
      </c>
    </row>
    <row r="10" spans="1:19">
      <c r="B10" t="s">
        <v>69</v>
      </c>
      <c r="C10" t="s">
        <v>66</v>
      </c>
      <c r="D10" s="33">
        <v>0.1</v>
      </c>
      <c r="E10" s="33">
        <v>1.4</v>
      </c>
      <c r="F10" s="33">
        <v>4.9000000000000004</v>
      </c>
      <c r="G10" s="33">
        <v>5.464245</v>
      </c>
      <c r="H10" s="33">
        <v>4.0215839999999998</v>
      </c>
      <c r="I10" s="33">
        <v>1.970831</v>
      </c>
      <c r="M10" s="3">
        <f t="shared" si="2"/>
        <v>2.0964360587002098E-3</v>
      </c>
      <c r="N10" s="3">
        <f t="shared" si="1"/>
        <v>2.8169014084507043E-2</v>
      </c>
      <c r="O10" s="3">
        <f t="shared" si="1"/>
        <v>9.9190283400809709E-2</v>
      </c>
      <c r="P10" s="3">
        <f t="shared" si="1"/>
        <v>0.11817912218909482</v>
      </c>
      <c r="Q10" s="3">
        <f t="shared" si="1"/>
        <v>9.6539099366988956E-2</v>
      </c>
      <c r="R10" s="3">
        <f t="shared" si="1"/>
        <v>5.2922964999265028E-2</v>
      </c>
      <c r="S10" s="3" t="str">
        <f t="shared" si="1"/>
        <v/>
      </c>
    </row>
    <row r="11" spans="1:19">
      <c r="B11" t="s">
        <v>70</v>
      </c>
      <c r="C11" t="s">
        <v>66</v>
      </c>
      <c r="D11" s="33">
        <v>0</v>
      </c>
      <c r="E11" s="33">
        <v>0</v>
      </c>
      <c r="F11" s="33">
        <v>0</v>
      </c>
      <c r="G11" s="33">
        <v>4.8745999999999998E-2</v>
      </c>
      <c r="H11" s="33">
        <v>5.0714000000000002E-2</v>
      </c>
      <c r="I11" s="33">
        <v>4.4437999999999998E-2</v>
      </c>
      <c r="M11" s="3">
        <f t="shared" si="2"/>
        <v>0</v>
      </c>
      <c r="N11" s="3">
        <f t="shared" si="1"/>
        <v>0</v>
      </c>
      <c r="O11" s="3">
        <f t="shared" si="1"/>
        <v>0</v>
      </c>
      <c r="P11" s="3">
        <f t="shared" si="1"/>
        <v>1.0542644940389049E-3</v>
      </c>
      <c r="Q11" s="3">
        <f t="shared" si="1"/>
        <v>1.2174018708293742E-3</v>
      </c>
      <c r="R11" s="3">
        <f t="shared" si="1"/>
        <v>1.1932990290072255E-3</v>
      </c>
      <c r="S11" s="3" t="str">
        <f t="shared" si="1"/>
        <v/>
      </c>
    </row>
    <row r="12" spans="1:19">
      <c r="B12" t="s">
        <v>71</v>
      </c>
      <c r="C12" t="s">
        <v>66</v>
      </c>
      <c r="D12" s="33">
        <v>0.3</v>
      </c>
      <c r="E12" s="33">
        <v>3.5</v>
      </c>
      <c r="F12" s="33">
        <v>9.1999999999999993</v>
      </c>
      <c r="G12" s="33">
        <v>19.333615000000002</v>
      </c>
      <c r="H12" s="33">
        <v>27.452908000000001</v>
      </c>
      <c r="I12" s="33">
        <v>33.869137000000002</v>
      </c>
      <c r="M12" s="3">
        <f t="shared" si="2"/>
        <v>6.2893081761006293E-3</v>
      </c>
      <c r="N12" s="3">
        <f t="shared" si="1"/>
        <v>7.0422535211267609E-2</v>
      </c>
      <c r="O12" s="3">
        <f t="shared" si="1"/>
        <v>0.18623481781376514</v>
      </c>
      <c r="P12" s="3">
        <f t="shared" si="1"/>
        <v>0.41814187494190264</v>
      </c>
      <c r="Q12" s="3">
        <f t="shared" si="1"/>
        <v>0.65901371532331687</v>
      </c>
      <c r="R12" s="3">
        <f t="shared" si="1"/>
        <v>0.90949206299592011</v>
      </c>
      <c r="S12" s="3" t="str">
        <f t="shared" si="1"/>
        <v/>
      </c>
    </row>
    <row r="13" spans="1:19">
      <c r="B13" t="s">
        <v>76</v>
      </c>
      <c r="C13" t="s">
        <v>66</v>
      </c>
      <c r="D13" s="33">
        <f t="shared" ref="D13:I13" si="3">SUM(D7:D12)</f>
        <v>47.699999999999996</v>
      </c>
      <c r="E13" s="33">
        <f t="shared" si="3"/>
        <v>49.699999999999996</v>
      </c>
      <c r="F13" s="33">
        <f t="shared" si="3"/>
        <v>49.400000000000006</v>
      </c>
      <c r="G13" s="33">
        <f t="shared" si="3"/>
        <v>46.236973999999996</v>
      </c>
      <c r="H13" s="33">
        <f t="shared" si="3"/>
        <v>41.657567</v>
      </c>
      <c r="I13" s="33">
        <f t="shared" si="3"/>
        <v>37.239618</v>
      </c>
      <c r="M13" s="3">
        <f t="shared" si="2"/>
        <v>1</v>
      </c>
      <c r="N13" s="3">
        <f t="shared" si="1"/>
        <v>1</v>
      </c>
      <c r="O13" s="3">
        <f t="shared" si="1"/>
        <v>1</v>
      </c>
      <c r="P13" s="3">
        <f t="shared" si="1"/>
        <v>1</v>
      </c>
      <c r="Q13" s="3">
        <f t="shared" si="1"/>
        <v>1</v>
      </c>
      <c r="R13" s="3">
        <f t="shared" si="1"/>
        <v>1</v>
      </c>
      <c r="S13" s="3" t="str">
        <f t="shared" si="1"/>
        <v/>
      </c>
    </row>
    <row r="14" spans="1:19" s="41" customFormat="1"/>
    <row r="15" spans="1:19">
      <c r="A15" s="46" t="s">
        <v>77</v>
      </c>
      <c r="B15" s="47"/>
      <c r="D15" s="45">
        <v>2019</v>
      </c>
      <c r="E15" s="45">
        <v>2025</v>
      </c>
      <c r="F15" s="45">
        <v>2030</v>
      </c>
      <c r="G15" s="45">
        <v>2035</v>
      </c>
      <c r="H15" s="45">
        <v>2040</v>
      </c>
      <c r="I15" s="45">
        <v>2045</v>
      </c>
      <c r="J15" s="45">
        <v>2050</v>
      </c>
      <c r="M15">
        <f>D15</f>
        <v>2019</v>
      </c>
      <c r="N15">
        <f t="shared" ref="N15:S15" si="4">E15</f>
        <v>2025</v>
      </c>
      <c r="O15">
        <f t="shared" si="4"/>
        <v>2030</v>
      </c>
      <c r="P15">
        <f t="shared" si="4"/>
        <v>2035</v>
      </c>
      <c r="Q15">
        <f t="shared" si="4"/>
        <v>2040</v>
      </c>
      <c r="R15">
        <f t="shared" si="4"/>
        <v>2045</v>
      </c>
      <c r="S15">
        <f t="shared" si="4"/>
        <v>2050</v>
      </c>
    </row>
    <row r="16" spans="1:19">
      <c r="B16" t="s">
        <v>30</v>
      </c>
      <c r="C16" t="s">
        <v>66</v>
      </c>
      <c r="D16" s="33">
        <v>15.2</v>
      </c>
      <c r="E16" s="33">
        <v>14</v>
      </c>
      <c r="F16" s="33">
        <v>10.3</v>
      </c>
      <c r="G16" s="33"/>
      <c r="H16" s="33"/>
      <c r="I16" s="33">
        <v>1.8</v>
      </c>
      <c r="M16" s="3">
        <f>IFERROR(D16/D$22,"")</f>
        <v>0.31666666666666665</v>
      </c>
      <c r="N16" s="3">
        <f t="shared" ref="N16:S22" si="5">IFERROR(E16/E$22,"")</f>
        <v>0.29166666666666669</v>
      </c>
      <c r="O16" s="3">
        <f t="shared" si="5"/>
        <v>0.21914893617021278</v>
      </c>
      <c r="P16" s="3" t="str">
        <f t="shared" si="5"/>
        <v/>
      </c>
      <c r="Q16" s="3" t="str">
        <f t="shared" si="5"/>
        <v/>
      </c>
      <c r="R16" s="3">
        <f t="shared" si="5"/>
        <v>0.04</v>
      </c>
      <c r="S16" s="3" t="str">
        <f t="shared" si="5"/>
        <v/>
      </c>
    </row>
    <row r="17" spans="1:19">
      <c r="B17" t="s">
        <v>67</v>
      </c>
      <c r="C17" t="s">
        <v>66</v>
      </c>
      <c r="D17" s="33">
        <v>31.8</v>
      </c>
      <c r="E17" s="33">
        <v>28.9</v>
      </c>
      <c r="F17" s="33">
        <v>20.5</v>
      </c>
      <c r="G17" s="33"/>
      <c r="H17" s="33"/>
      <c r="I17" s="33">
        <v>3.3</v>
      </c>
      <c r="M17" s="3">
        <f t="shared" ref="M17:M22" si="6">IFERROR(D17/D$22,"")</f>
        <v>0.66249999999999998</v>
      </c>
      <c r="N17" s="3">
        <f t="shared" si="5"/>
        <v>0.6020833333333333</v>
      </c>
      <c r="O17" s="3">
        <f t="shared" si="5"/>
        <v>0.43617021276595747</v>
      </c>
      <c r="P17" s="3" t="str">
        <f t="shared" si="5"/>
        <v/>
      </c>
      <c r="Q17" s="3" t="str">
        <f t="shared" si="5"/>
        <v/>
      </c>
      <c r="R17" s="3">
        <f t="shared" si="5"/>
        <v>7.3333333333333334E-2</v>
      </c>
      <c r="S17" s="3" t="str">
        <f t="shared" si="5"/>
        <v/>
      </c>
    </row>
    <row r="18" spans="1:19">
      <c r="B18" t="s">
        <v>68</v>
      </c>
      <c r="C18" t="s">
        <v>66</v>
      </c>
      <c r="D18" s="33">
        <v>0.5</v>
      </c>
      <c r="E18" s="33">
        <v>0.4</v>
      </c>
      <c r="F18" s="33">
        <v>0.2</v>
      </c>
      <c r="G18" s="33"/>
      <c r="H18" s="33"/>
      <c r="I18" s="33">
        <v>0</v>
      </c>
      <c r="M18" s="3">
        <f t="shared" si="6"/>
        <v>1.0416666666666666E-2</v>
      </c>
      <c r="N18" s="3">
        <f t="shared" si="5"/>
        <v>8.3333333333333332E-3</v>
      </c>
      <c r="O18" s="3">
        <f t="shared" si="5"/>
        <v>4.2553191489361703E-3</v>
      </c>
      <c r="P18" s="3" t="str">
        <f t="shared" si="5"/>
        <v/>
      </c>
      <c r="Q18" s="3" t="str">
        <f t="shared" si="5"/>
        <v/>
      </c>
      <c r="R18" s="3">
        <f t="shared" si="5"/>
        <v>0</v>
      </c>
      <c r="S18" s="3" t="str">
        <f t="shared" si="5"/>
        <v/>
      </c>
    </row>
    <row r="19" spans="1:19">
      <c r="B19" t="s">
        <v>69</v>
      </c>
      <c r="C19" t="s">
        <v>66</v>
      </c>
      <c r="D19" s="33">
        <v>0.1</v>
      </c>
      <c r="E19" s="33">
        <v>0.9</v>
      </c>
      <c r="F19" s="33">
        <v>1.6</v>
      </c>
      <c r="G19" s="33"/>
      <c r="H19" s="33"/>
      <c r="I19" s="33">
        <v>0.8</v>
      </c>
      <c r="M19" s="3">
        <f t="shared" si="6"/>
        <v>2.0833333333333333E-3</v>
      </c>
      <c r="N19" s="3">
        <f t="shared" si="5"/>
        <v>1.8749999999999999E-2</v>
      </c>
      <c r="O19" s="3">
        <f t="shared" si="5"/>
        <v>3.4042553191489362E-2</v>
      </c>
      <c r="P19" s="3" t="str">
        <f t="shared" si="5"/>
        <v/>
      </c>
      <c r="Q19" s="3" t="str">
        <f t="shared" si="5"/>
        <v/>
      </c>
      <c r="R19" s="3">
        <f t="shared" si="5"/>
        <v>1.7777777777777778E-2</v>
      </c>
      <c r="S19" s="3" t="str">
        <f t="shared" si="5"/>
        <v/>
      </c>
    </row>
    <row r="20" spans="1:19">
      <c r="B20" t="s">
        <v>70</v>
      </c>
      <c r="C20" t="s">
        <v>66</v>
      </c>
      <c r="D20" s="33">
        <v>0</v>
      </c>
      <c r="E20" s="33">
        <v>0</v>
      </c>
      <c r="F20" s="33">
        <v>0.2</v>
      </c>
      <c r="G20" s="33"/>
      <c r="H20" s="33"/>
      <c r="I20" s="33">
        <v>0.4</v>
      </c>
      <c r="M20" s="3">
        <f t="shared" si="6"/>
        <v>0</v>
      </c>
      <c r="N20" s="3">
        <f t="shared" si="5"/>
        <v>0</v>
      </c>
      <c r="O20" s="3">
        <f t="shared" si="5"/>
        <v>4.2553191489361703E-3</v>
      </c>
      <c r="P20" s="3" t="str">
        <f t="shared" si="5"/>
        <v/>
      </c>
      <c r="Q20" s="3" t="str">
        <f t="shared" si="5"/>
        <v/>
      </c>
      <c r="R20" s="3">
        <f t="shared" si="5"/>
        <v>8.8888888888888889E-3</v>
      </c>
      <c r="S20" s="3" t="str">
        <f t="shared" si="5"/>
        <v/>
      </c>
    </row>
    <row r="21" spans="1:19">
      <c r="B21" t="s">
        <v>71</v>
      </c>
      <c r="C21" t="s">
        <v>66</v>
      </c>
      <c r="D21" s="33">
        <v>0.1</v>
      </c>
      <c r="E21" s="33">
        <v>3.4</v>
      </c>
      <c r="F21" s="33">
        <v>14.2</v>
      </c>
      <c r="G21" s="33"/>
      <c r="H21" s="33"/>
      <c r="I21" s="33">
        <v>38.799999999999997</v>
      </c>
      <c r="M21" s="3">
        <f t="shared" si="6"/>
        <v>2.0833333333333333E-3</v>
      </c>
      <c r="N21" s="3">
        <f t="shared" si="5"/>
        <v>7.0833333333333331E-2</v>
      </c>
      <c r="O21" s="3">
        <f t="shared" si="5"/>
        <v>0.30212765957446808</v>
      </c>
      <c r="P21" s="3" t="str">
        <f t="shared" si="5"/>
        <v/>
      </c>
      <c r="Q21" s="3" t="str">
        <f t="shared" si="5"/>
        <v/>
      </c>
      <c r="R21" s="3">
        <f t="shared" si="5"/>
        <v>0.86222222222222211</v>
      </c>
      <c r="S21" s="3" t="str">
        <f t="shared" si="5"/>
        <v/>
      </c>
    </row>
    <row r="22" spans="1:19">
      <c r="B22" t="s">
        <v>76</v>
      </c>
      <c r="C22" t="s">
        <v>66</v>
      </c>
      <c r="D22" s="33">
        <v>48</v>
      </c>
      <c r="E22" s="33">
        <v>48</v>
      </c>
      <c r="F22" s="33">
        <v>47</v>
      </c>
      <c r="G22" s="33"/>
      <c r="H22" s="33"/>
      <c r="I22" s="33">
        <v>45</v>
      </c>
      <c r="M22" s="3">
        <f t="shared" si="6"/>
        <v>1</v>
      </c>
      <c r="N22" s="3">
        <f t="shared" si="5"/>
        <v>1</v>
      </c>
      <c r="O22" s="3">
        <f t="shared" si="5"/>
        <v>1</v>
      </c>
      <c r="P22" s="3" t="str">
        <f t="shared" si="5"/>
        <v/>
      </c>
      <c r="Q22" s="3" t="str">
        <f t="shared" si="5"/>
        <v/>
      </c>
      <c r="R22" s="3">
        <f t="shared" si="5"/>
        <v>1</v>
      </c>
      <c r="S22" s="3" t="str">
        <f t="shared" si="5"/>
        <v/>
      </c>
    </row>
    <row r="23" spans="1:19" s="41" customFormat="1"/>
    <row r="24" spans="1:19">
      <c r="A24" s="48" t="s">
        <v>78</v>
      </c>
      <c r="B24" s="49"/>
      <c r="D24" s="45">
        <v>2019</v>
      </c>
      <c r="E24" s="45">
        <v>2025</v>
      </c>
      <c r="F24" s="45">
        <v>2030</v>
      </c>
      <c r="G24" s="45">
        <v>2035</v>
      </c>
      <c r="H24" s="45">
        <v>2040</v>
      </c>
      <c r="I24" s="45">
        <v>2045</v>
      </c>
      <c r="J24" s="45">
        <v>2050</v>
      </c>
      <c r="M24">
        <f>D24</f>
        <v>2019</v>
      </c>
      <c r="N24">
        <f t="shared" ref="N24:S24" si="7">E24</f>
        <v>2025</v>
      </c>
      <c r="O24">
        <f t="shared" si="7"/>
        <v>2030</v>
      </c>
      <c r="P24">
        <f t="shared" si="7"/>
        <v>2035</v>
      </c>
      <c r="Q24">
        <f t="shared" si="7"/>
        <v>2040</v>
      </c>
      <c r="R24">
        <f t="shared" si="7"/>
        <v>2045</v>
      </c>
      <c r="S24">
        <f t="shared" si="7"/>
        <v>2050</v>
      </c>
    </row>
    <row r="25" spans="1:19">
      <c r="B25" t="s">
        <v>30</v>
      </c>
      <c r="C25" t="s">
        <v>66</v>
      </c>
      <c r="D25" s="33">
        <v>15.2</v>
      </c>
      <c r="E25" s="33"/>
      <c r="F25" s="33">
        <v>10.7</v>
      </c>
      <c r="G25" s="33">
        <v>6.6</v>
      </c>
      <c r="H25" s="33">
        <v>1.8</v>
      </c>
      <c r="I25" s="33">
        <v>0.1</v>
      </c>
      <c r="L25" t="s">
        <v>86</v>
      </c>
      <c r="M25" s="3">
        <f>IFERROR(D25/D$31,"")</f>
        <v>0.32900432900432902</v>
      </c>
      <c r="N25" s="3" t="str">
        <f t="shared" ref="N25:S31" si="8">IFERROR(E25/E$31,"")</f>
        <v/>
      </c>
      <c r="O25" s="3">
        <f t="shared" si="8"/>
        <v>0.23490669593852909</v>
      </c>
      <c r="P25" s="3">
        <f t="shared" si="8"/>
        <v>0.15299026425591097</v>
      </c>
      <c r="Q25" s="3">
        <f t="shared" si="8"/>
        <v>4.4074436826640549E-2</v>
      </c>
      <c r="R25" s="3">
        <f t="shared" si="8"/>
        <v>2.6406126221283337E-3</v>
      </c>
      <c r="S25" s="3" t="str">
        <f t="shared" si="8"/>
        <v/>
      </c>
    </row>
    <row r="26" spans="1:19">
      <c r="B26" t="s">
        <v>67</v>
      </c>
      <c r="C26" t="s">
        <v>66</v>
      </c>
      <c r="D26" s="33">
        <v>30.4</v>
      </c>
      <c r="E26" s="33"/>
      <c r="F26" s="33">
        <v>20.6</v>
      </c>
      <c r="G26" s="33">
        <v>12.5</v>
      </c>
      <c r="H26" s="33">
        <v>3.3</v>
      </c>
      <c r="I26" s="33">
        <v>0.3</v>
      </c>
      <c r="L26" t="s">
        <v>87</v>
      </c>
      <c r="M26" s="3">
        <f t="shared" ref="M26:M31" si="9">IFERROR(D26/D$31,"")</f>
        <v>0.65800865800865804</v>
      </c>
      <c r="N26" s="3" t="str">
        <f t="shared" si="8"/>
        <v/>
      </c>
      <c r="O26" s="3">
        <f t="shared" si="8"/>
        <v>0.45225027442371024</v>
      </c>
      <c r="P26" s="3">
        <f t="shared" si="8"/>
        <v>0.28975428836346778</v>
      </c>
      <c r="Q26" s="3">
        <f t="shared" si="8"/>
        <v>8.080313418217433E-2</v>
      </c>
      <c r="R26" s="3">
        <f t="shared" si="8"/>
        <v>7.9218378663849995E-3</v>
      </c>
      <c r="S26" s="3" t="str">
        <f t="shared" si="8"/>
        <v/>
      </c>
    </row>
    <row r="27" spans="1:19">
      <c r="B27" t="s">
        <v>68</v>
      </c>
      <c r="C27" t="s">
        <v>66</v>
      </c>
      <c r="D27" s="33">
        <v>0.5</v>
      </c>
      <c r="E27" s="33"/>
      <c r="F27" s="33">
        <v>0.4</v>
      </c>
      <c r="G27" s="33">
        <v>0.2</v>
      </c>
      <c r="H27" s="33">
        <v>0.1</v>
      </c>
      <c r="I27" s="33">
        <v>0</v>
      </c>
      <c r="M27" s="3">
        <f t="shared" si="9"/>
        <v>1.0822510822510824E-2</v>
      </c>
      <c r="N27" s="3" t="str">
        <f t="shared" si="8"/>
        <v/>
      </c>
      <c r="O27" s="3">
        <f t="shared" si="8"/>
        <v>8.7815587266739849E-3</v>
      </c>
      <c r="P27" s="3">
        <f t="shared" si="8"/>
        <v>4.6360686138154847E-3</v>
      </c>
      <c r="Q27" s="3">
        <f t="shared" si="8"/>
        <v>2.4485798237022524E-3</v>
      </c>
      <c r="R27" s="3">
        <f t="shared" si="8"/>
        <v>0</v>
      </c>
      <c r="S27" s="3" t="str">
        <f t="shared" si="8"/>
        <v/>
      </c>
    </row>
    <row r="28" spans="1:19">
      <c r="B28" t="s">
        <v>69</v>
      </c>
      <c r="C28" t="s">
        <v>66</v>
      </c>
      <c r="D28" s="33">
        <v>0</v>
      </c>
      <c r="E28" s="33"/>
      <c r="F28" s="33">
        <v>4.7</v>
      </c>
      <c r="G28" s="33">
        <v>5.7</v>
      </c>
      <c r="H28" s="33">
        <v>5.6</v>
      </c>
      <c r="I28" s="33">
        <v>3.5</v>
      </c>
      <c r="M28" s="3">
        <f t="shared" si="9"/>
        <v>0</v>
      </c>
      <c r="N28" s="3" t="str">
        <f t="shared" si="8"/>
        <v/>
      </c>
      <c r="O28" s="3">
        <f t="shared" si="8"/>
        <v>0.10318331503841933</v>
      </c>
      <c r="P28" s="3">
        <f t="shared" si="8"/>
        <v>0.13212795549374132</v>
      </c>
      <c r="Q28" s="3">
        <f t="shared" si="8"/>
        <v>0.13712047012732614</v>
      </c>
      <c r="R28" s="3">
        <f t="shared" si="8"/>
        <v>9.2421441774491672E-2</v>
      </c>
      <c r="S28" s="3" t="str">
        <f t="shared" si="8"/>
        <v/>
      </c>
    </row>
    <row r="29" spans="1:19">
      <c r="B29" t="s">
        <v>70</v>
      </c>
      <c r="C29" t="s">
        <v>66</v>
      </c>
      <c r="D29" s="33">
        <v>0</v>
      </c>
      <c r="E29" s="33"/>
      <c r="F29" s="33">
        <v>0.05</v>
      </c>
      <c r="G29" s="33">
        <v>0.54</v>
      </c>
      <c r="H29" s="33">
        <v>1.44</v>
      </c>
      <c r="I29" s="33">
        <v>2.17</v>
      </c>
      <c r="M29" s="3">
        <f t="shared" si="9"/>
        <v>0</v>
      </c>
      <c r="N29" s="3" t="str">
        <f t="shared" si="8"/>
        <v/>
      </c>
      <c r="O29" s="3">
        <f t="shared" si="8"/>
        <v>1.0976948408342481E-3</v>
      </c>
      <c r="P29" s="3">
        <f t="shared" si="8"/>
        <v>1.2517385257301809E-2</v>
      </c>
      <c r="Q29" s="3">
        <f t="shared" si="8"/>
        <v>3.5259549461312434E-2</v>
      </c>
      <c r="R29" s="3">
        <f t="shared" si="8"/>
        <v>5.7301293900184833E-2</v>
      </c>
      <c r="S29" s="3" t="str">
        <f t="shared" si="8"/>
        <v/>
      </c>
    </row>
    <row r="30" spans="1:19">
      <c r="B30" t="s">
        <v>71</v>
      </c>
      <c r="C30" t="s">
        <v>66</v>
      </c>
      <c r="D30" s="33">
        <v>0.1</v>
      </c>
      <c r="E30" s="33"/>
      <c r="F30" s="33">
        <v>9.1</v>
      </c>
      <c r="G30" s="33">
        <v>17.600000000000001</v>
      </c>
      <c r="H30" s="33">
        <v>28.6</v>
      </c>
      <c r="I30" s="33">
        <v>31.8</v>
      </c>
      <c r="M30" s="3">
        <f t="shared" si="9"/>
        <v>2.1645021645021649E-3</v>
      </c>
      <c r="N30" s="3" t="str">
        <f t="shared" si="8"/>
        <v/>
      </c>
      <c r="O30" s="3">
        <f t="shared" si="8"/>
        <v>0.19978046103183317</v>
      </c>
      <c r="P30" s="3">
        <f t="shared" si="8"/>
        <v>0.40797403801576265</v>
      </c>
      <c r="Q30" s="3">
        <f t="shared" si="8"/>
        <v>0.70029382957884423</v>
      </c>
      <c r="R30" s="3">
        <f t="shared" si="8"/>
        <v>0.83971481383681001</v>
      </c>
      <c r="S30" s="3" t="str">
        <f t="shared" si="8"/>
        <v/>
      </c>
    </row>
    <row r="31" spans="1:19">
      <c r="B31" t="s">
        <v>76</v>
      </c>
      <c r="C31" t="s">
        <v>66</v>
      </c>
      <c r="D31" s="33">
        <f>SUM(D25:D30)</f>
        <v>46.199999999999996</v>
      </c>
      <c r="E31" s="33"/>
      <c r="F31" s="33">
        <f>SUM(F25:F30)</f>
        <v>45.55</v>
      </c>
      <c r="G31" s="33">
        <f>SUM(G25:G30)</f>
        <v>43.14</v>
      </c>
      <c r="H31" s="33">
        <f>SUM(H25:H30)</f>
        <v>40.840000000000003</v>
      </c>
      <c r="I31" s="33">
        <f>SUM(I25:I30)</f>
        <v>37.870000000000005</v>
      </c>
      <c r="M31" s="3">
        <f t="shared" si="9"/>
        <v>1</v>
      </c>
      <c r="N31" s="3" t="str">
        <f t="shared" si="8"/>
        <v/>
      </c>
      <c r="O31" s="3">
        <f t="shared" si="8"/>
        <v>1</v>
      </c>
      <c r="P31" s="3">
        <f t="shared" si="8"/>
        <v>1</v>
      </c>
      <c r="Q31" s="3">
        <f t="shared" si="8"/>
        <v>1</v>
      </c>
      <c r="R31" s="3">
        <f t="shared" si="8"/>
        <v>1</v>
      </c>
      <c r="S31" s="3" t="str">
        <f t="shared" si="8"/>
        <v/>
      </c>
    </row>
    <row r="32" spans="1:19" s="41" customFormat="1"/>
    <row r="33" spans="1:19">
      <c r="A33" s="45" t="s">
        <v>79</v>
      </c>
      <c r="B33" s="49"/>
      <c r="D33" s="45">
        <v>2019</v>
      </c>
      <c r="E33" s="45">
        <v>2025</v>
      </c>
      <c r="F33" s="45">
        <v>2030</v>
      </c>
      <c r="G33" s="45">
        <v>2035</v>
      </c>
      <c r="H33" s="45">
        <v>2040</v>
      </c>
      <c r="I33" s="45">
        <v>2045</v>
      </c>
      <c r="J33" s="45">
        <v>2050</v>
      </c>
      <c r="M33">
        <f>D33</f>
        <v>2019</v>
      </c>
      <c r="N33">
        <f t="shared" ref="N33:S33" si="10">E33</f>
        <v>2025</v>
      </c>
      <c r="O33">
        <f t="shared" si="10"/>
        <v>2030</v>
      </c>
      <c r="P33">
        <f t="shared" si="10"/>
        <v>2035</v>
      </c>
      <c r="Q33">
        <f t="shared" si="10"/>
        <v>2040</v>
      </c>
      <c r="R33">
        <f t="shared" si="10"/>
        <v>2045</v>
      </c>
      <c r="S33">
        <f t="shared" si="10"/>
        <v>2050</v>
      </c>
    </row>
    <row r="34" spans="1:19">
      <c r="B34" t="s">
        <v>30</v>
      </c>
      <c r="C34" t="s">
        <v>66</v>
      </c>
      <c r="D34" s="37"/>
      <c r="E34" s="37"/>
      <c r="F34" s="33">
        <v>13.78602409362793</v>
      </c>
      <c r="G34" s="33"/>
      <c r="H34" s="33">
        <v>5.0307869911193848</v>
      </c>
      <c r="I34" s="33"/>
      <c r="J34" s="33">
        <v>0.51193797588348389</v>
      </c>
      <c r="M34" s="3" t="str">
        <f>IFERROR(D34/D$40,"")</f>
        <v/>
      </c>
      <c r="N34" s="3" t="str">
        <f t="shared" ref="N34:S40" si="11">IFERROR(E34/E$40,"")</f>
        <v/>
      </c>
      <c r="O34" s="3">
        <f t="shared" si="11"/>
        <v>0.32389182526512794</v>
      </c>
      <c r="P34" s="3" t="str">
        <f t="shared" si="11"/>
        <v/>
      </c>
      <c r="Q34" s="3">
        <f t="shared" si="11"/>
        <v>0.12198997247067792</v>
      </c>
      <c r="R34" s="3" t="str">
        <f t="shared" si="11"/>
        <v/>
      </c>
      <c r="S34" s="3">
        <f t="shared" si="11"/>
        <v>1.2654026478413839E-2</v>
      </c>
    </row>
    <row r="35" spans="1:19">
      <c r="B35" t="s">
        <v>67</v>
      </c>
      <c r="C35" t="s">
        <v>66</v>
      </c>
      <c r="D35" s="37"/>
      <c r="E35" s="37"/>
      <c r="F35" s="33">
        <v>17.443599700927734</v>
      </c>
      <c r="G35" s="33"/>
      <c r="H35" s="33">
        <v>10.537301063537598</v>
      </c>
      <c r="I35" s="33"/>
      <c r="J35" s="33">
        <v>2.4996330738067627</v>
      </c>
      <c r="M35" s="3" t="str">
        <f t="shared" ref="M35:M40" si="12">IFERROR(D35/D$40,"")</f>
        <v/>
      </c>
      <c r="N35" s="3" t="str">
        <f t="shared" si="11"/>
        <v/>
      </c>
      <c r="O35" s="3">
        <f t="shared" si="11"/>
        <v>0.40982369593704321</v>
      </c>
      <c r="P35" s="3" t="str">
        <f t="shared" si="11"/>
        <v/>
      </c>
      <c r="Q35" s="3">
        <f t="shared" si="11"/>
        <v>0.25551570140523405</v>
      </c>
      <c r="R35" s="3" t="str">
        <f t="shared" si="11"/>
        <v/>
      </c>
      <c r="S35" s="3">
        <f t="shared" si="11"/>
        <v>6.1785654888530425E-2</v>
      </c>
    </row>
    <row r="36" spans="1:19">
      <c r="B36" t="s">
        <v>68</v>
      </c>
      <c r="C36" t="s">
        <v>66</v>
      </c>
      <c r="D36" s="37"/>
      <c r="E36" s="37"/>
      <c r="F36" s="33">
        <v>0.31152001023292542</v>
      </c>
      <c r="G36" s="33"/>
      <c r="H36" s="33">
        <v>3.7000001611886546E-5</v>
      </c>
      <c r="I36" s="33"/>
      <c r="J36" s="33"/>
      <c r="M36" s="3" t="str">
        <f t="shared" si="12"/>
        <v/>
      </c>
      <c r="N36" s="3" t="str">
        <f t="shared" si="11"/>
        <v/>
      </c>
      <c r="O36" s="3">
        <f t="shared" si="11"/>
        <v>7.3189183506207718E-3</v>
      </c>
      <c r="P36" s="3" t="str">
        <f t="shared" si="11"/>
        <v/>
      </c>
      <c r="Q36" s="3">
        <f t="shared" si="11"/>
        <v>8.9720140924606401E-7</v>
      </c>
      <c r="R36" s="3" t="str">
        <f t="shared" si="11"/>
        <v/>
      </c>
      <c r="S36" s="3">
        <f t="shared" si="11"/>
        <v>0</v>
      </c>
    </row>
    <row r="37" spans="1:19">
      <c r="B37" t="s">
        <v>69</v>
      </c>
      <c r="C37" t="s">
        <v>66</v>
      </c>
      <c r="D37" s="37"/>
      <c r="E37" s="37"/>
      <c r="F37" s="33">
        <v>3.4385459423065186</v>
      </c>
      <c r="G37" s="33"/>
      <c r="H37" s="33">
        <v>4.1723389625549316</v>
      </c>
      <c r="I37" s="33"/>
      <c r="J37" s="33">
        <v>4.2493000030517578</v>
      </c>
      <c r="M37" s="3" t="str">
        <f t="shared" si="12"/>
        <v/>
      </c>
      <c r="N37" s="3" t="str">
        <f t="shared" si="11"/>
        <v/>
      </c>
      <c r="O37" s="3">
        <f t="shared" si="11"/>
        <v>8.0785940453015126E-2</v>
      </c>
      <c r="P37" s="3" t="str">
        <f t="shared" si="11"/>
        <v/>
      </c>
      <c r="Q37" s="3">
        <f t="shared" si="11"/>
        <v>0.10117373605340436</v>
      </c>
      <c r="R37" s="3" t="str">
        <f t="shared" si="11"/>
        <v/>
      </c>
      <c r="S37" s="3">
        <f t="shared" si="11"/>
        <v>0.10503372925312943</v>
      </c>
    </row>
    <row r="38" spans="1:19">
      <c r="B38" t="s">
        <v>70</v>
      </c>
      <c r="C38" t="s">
        <v>66</v>
      </c>
      <c r="D38" s="30"/>
      <c r="E38" s="30"/>
      <c r="F38" s="33"/>
      <c r="G38" s="33"/>
      <c r="H38" s="33">
        <v>0.10174400359392166</v>
      </c>
      <c r="I38" s="33"/>
      <c r="J38" s="33">
        <v>1.7747889757156372</v>
      </c>
      <c r="M38" s="3" t="str">
        <f t="shared" si="12"/>
        <v/>
      </c>
      <c r="N38" s="3" t="str">
        <f t="shared" si="11"/>
        <v/>
      </c>
      <c r="O38" s="3">
        <f t="shared" si="11"/>
        <v>0</v>
      </c>
      <c r="P38" s="3" t="str">
        <f t="shared" si="11"/>
        <v/>
      </c>
      <c r="Q38" s="3">
        <f t="shared" si="11"/>
        <v>2.4671583629736148E-3</v>
      </c>
      <c r="R38" s="3" t="str">
        <f t="shared" si="11"/>
        <v/>
      </c>
      <c r="S38" s="3">
        <f t="shared" si="11"/>
        <v>4.3869038341109702E-2</v>
      </c>
    </row>
    <row r="39" spans="1:19">
      <c r="B39" t="s">
        <v>71</v>
      </c>
      <c r="C39" t="s">
        <v>66</v>
      </c>
      <c r="D39" s="37"/>
      <c r="E39" s="37"/>
      <c r="F39" s="33">
        <v>7.5839781761169434</v>
      </c>
      <c r="G39" s="33"/>
      <c r="H39" s="33">
        <v>21.397140502929688</v>
      </c>
      <c r="I39" s="33"/>
      <c r="J39" s="33">
        <v>31.420867919921875</v>
      </c>
      <c r="M39" s="3" t="str">
        <f t="shared" si="12"/>
        <v/>
      </c>
      <c r="N39" s="3" t="str">
        <f t="shared" si="11"/>
        <v/>
      </c>
      <c r="O39" s="3">
        <f t="shared" si="11"/>
        <v>0.17817961999419296</v>
      </c>
      <c r="P39" s="3" t="str">
        <f t="shared" si="11"/>
        <v/>
      </c>
      <c r="Q39" s="3">
        <f t="shared" si="11"/>
        <v>0.51885253450630087</v>
      </c>
      <c r="R39" s="3" t="str">
        <f t="shared" si="11"/>
        <v/>
      </c>
      <c r="S39" s="3">
        <f t="shared" si="11"/>
        <v>0.77665755103881662</v>
      </c>
    </row>
    <row r="40" spans="1:19">
      <c r="B40" t="s">
        <v>76</v>
      </c>
      <c r="C40" t="s">
        <v>66</v>
      </c>
      <c r="D40" s="37"/>
      <c r="E40" s="37"/>
      <c r="F40" s="33">
        <f>SUM(F34:F39)</f>
        <v>42.563667923212051</v>
      </c>
      <c r="G40" s="33"/>
      <c r="H40" s="33">
        <f>SUM(H34:H39)</f>
        <v>41.239348523737135</v>
      </c>
      <c r="I40" s="33"/>
      <c r="J40" s="33">
        <f>SUM(J34:J39)</f>
        <v>40.456527948379517</v>
      </c>
      <c r="M40" s="3" t="str">
        <f t="shared" si="12"/>
        <v/>
      </c>
      <c r="N40" s="3" t="str">
        <f t="shared" si="11"/>
        <v/>
      </c>
      <c r="O40" s="3">
        <f t="shared" si="11"/>
        <v>1</v>
      </c>
      <c r="P40" s="3" t="str">
        <f t="shared" si="11"/>
        <v/>
      </c>
      <c r="Q40" s="3">
        <f t="shared" si="11"/>
        <v>1</v>
      </c>
      <c r="R40" s="3" t="str">
        <f t="shared" si="11"/>
        <v/>
      </c>
      <c r="S40" s="3">
        <f t="shared" si="11"/>
        <v>1</v>
      </c>
    </row>
    <row r="41" spans="1:19" s="41" customFormat="1"/>
    <row r="42" spans="1:19">
      <c r="A42" s="45" t="s">
        <v>80</v>
      </c>
      <c r="B42" s="45"/>
      <c r="D42" s="45">
        <v>2015</v>
      </c>
      <c r="E42" s="45">
        <v>2025</v>
      </c>
      <c r="F42" s="45">
        <v>2030</v>
      </c>
      <c r="G42" s="45">
        <v>2035</v>
      </c>
      <c r="H42" s="45">
        <v>2040</v>
      </c>
      <c r="I42" s="45">
        <v>2045</v>
      </c>
      <c r="J42" s="45">
        <v>2050</v>
      </c>
      <c r="M42">
        <f>D42</f>
        <v>2015</v>
      </c>
      <c r="N42">
        <f t="shared" ref="N42:S42" si="13">E42</f>
        <v>2025</v>
      </c>
      <c r="O42">
        <f t="shared" si="13"/>
        <v>2030</v>
      </c>
      <c r="P42">
        <f t="shared" si="13"/>
        <v>2035</v>
      </c>
      <c r="Q42">
        <f t="shared" si="13"/>
        <v>2040</v>
      </c>
      <c r="R42">
        <f t="shared" si="13"/>
        <v>2045</v>
      </c>
      <c r="S42">
        <f t="shared" si="13"/>
        <v>2050</v>
      </c>
    </row>
    <row r="43" spans="1:19">
      <c r="B43" t="s">
        <v>30</v>
      </c>
      <c r="C43" t="s">
        <v>66</v>
      </c>
      <c r="D43" s="33">
        <v>43.748535928801779</v>
      </c>
      <c r="E43" s="33">
        <v>45.2698655966974</v>
      </c>
      <c r="F43" s="33">
        <v>35.8497447961944</v>
      </c>
      <c r="G43" s="33">
        <v>22.021730077479599</v>
      </c>
      <c r="H43" s="33">
        <v>10.354659790279999</v>
      </c>
      <c r="I43" s="33">
        <v>4.4814666597836403</v>
      </c>
      <c r="L43" t="s">
        <v>88</v>
      </c>
      <c r="M43" s="3">
        <f>IFERROR(D43/D$49,"")</f>
        <v>0.99323487515520548</v>
      </c>
      <c r="N43" s="3">
        <f t="shared" ref="N43:S49" si="14">IFERROR(E43/E$49,"")</f>
        <v>0.94307942043425042</v>
      </c>
      <c r="O43" s="3">
        <f t="shared" si="14"/>
        <v>0.76986562711186046</v>
      </c>
      <c r="P43" s="3">
        <f t="shared" si="14"/>
        <v>0.47729123583604266</v>
      </c>
      <c r="Q43" s="3">
        <f t="shared" si="14"/>
        <v>0.22554825151014857</v>
      </c>
      <c r="R43" s="3">
        <f t="shared" si="14"/>
        <v>9.6945949774681586E-2</v>
      </c>
      <c r="S43" s="3" t="str">
        <f t="shared" si="14"/>
        <v/>
      </c>
    </row>
    <row r="44" spans="1:19">
      <c r="B44" t="s">
        <v>67</v>
      </c>
      <c r="C44" t="s">
        <v>66</v>
      </c>
      <c r="D44" s="33"/>
      <c r="E44" s="33"/>
      <c r="F44" s="33"/>
      <c r="G44" s="33"/>
      <c r="H44" s="33"/>
      <c r="I44" s="33"/>
      <c r="L44" t="s">
        <v>84</v>
      </c>
      <c r="M44" s="3">
        <f t="shared" ref="M44:M49" si="15">IFERROR(D44/D$49,"")</f>
        <v>0</v>
      </c>
      <c r="N44" s="3">
        <f t="shared" si="14"/>
        <v>0</v>
      </c>
      <c r="O44" s="3">
        <f t="shared" si="14"/>
        <v>0</v>
      </c>
      <c r="P44" s="3">
        <f t="shared" si="14"/>
        <v>0</v>
      </c>
      <c r="Q44" s="3">
        <f t="shared" si="14"/>
        <v>0</v>
      </c>
      <c r="R44" s="3">
        <f t="shared" si="14"/>
        <v>0</v>
      </c>
      <c r="S44" s="3" t="str">
        <f t="shared" si="14"/>
        <v/>
      </c>
    </row>
    <row r="45" spans="1:19">
      <c r="B45" t="s">
        <v>68</v>
      </c>
      <c r="C45" t="s">
        <v>66</v>
      </c>
      <c r="D45" s="33"/>
      <c r="E45" s="33"/>
      <c r="F45" s="33"/>
      <c r="G45" s="33"/>
      <c r="H45" s="33"/>
      <c r="I45" s="33"/>
      <c r="L45" t="s">
        <v>84</v>
      </c>
      <c r="M45" s="3">
        <f t="shared" si="15"/>
        <v>0</v>
      </c>
      <c r="N45" s="3">
        <f t="shared" si="14"/>
        <v>0</v>
      </c>
      <c r="O45" s="3">
        <f t="shared" si="14"/>
        <v>0</v>
      </c>
      <c r="P45" s="3">
        <f t="shared" si="14"/>
        <v>0</v>
      </c>
      <c r="Q45" s="3">
        <f t="shared" si="14"/>
        <v>0</v>
      </c>
      <c r="R45" s="3">
        <f t="shared" si="14"/>
        <v>0</v>
      </c>
      <c r="S45" s="3" t="str">
        <f t="shared" si="14"/>
        <v/>
      </c>
    </row>
    <row r="46" spans="1:19">
      <c r="B46" t="s">
        <v>69</v>
      </c>
      <c r="C46" t="s">
        <v>66</v>
      </c>
      <c r="D46" s="33"/>
      <c r="E46" s="33"/>
      <c r="F46" s="33"/>
      <c r="G46" s="33"/>
      <c r="H46" s="33"/>
      <c r="I46" s="33"/>
      <c r="M46" s="3">
        <f t="shared" si="15"/>
        <v>0</v>
      </c>
      <c r="N46" s="3">
        <f t="shared" si="14"/>
        <v>0</v>
      </c>
      <c r="O46" s="3">
        <f t="shared" si="14"/>
        <v>0</v>
      </c>
      <c r="P46" s="3">
        <f t="shared" si="14"/>
        <v>0</v>
      </c>
      <c r="Q46" s="3">
        <f t="shared" si="14"/>
        <v>0</v>
      </c>
      <c r="R46" s="3">
        <f t="shared" si="14"/>
        <v>0</v>
      </c>
      <c r="S46" s="3" t="str">
        <f t="shared" si="14"/>
        <v/>
      </c>
    </row>
    <row r="47" spans="1:19">
      <c r="B47" t="s">
        <v>70</v>
      </c>
      <c r="C47" t="s">
        <v>66</v>
      </c>
      <c r="D47" s="33">
        <v>0.100023412712821</v>
      </c>
      <c r="E47" s="33">
        <v>0.16126756365102299</v>
      </c>
      <c r="F47" s="33">
        <v>0.15328652437467599</v>
      </c>
      <c r="G47" s="33">
        <v>0.10037827479922801</v>
      </c>
      <c r="H47" s="33">
        <v>4.1666875589041003E-2</v>
      </c>
      <c r="I47" s="33">
        <v>1.2976032100229001E-2</v>
      </c>
      <c r="M47" s="3">
        <f t="shared" si="15"/>
        <v>2.2708586637069971E-3</v>
      </c>
      <c r="N47" s="3">
        <f t="shared" si="14"/>
        <v>3.3595885134226184E-3</v>
      </c>
      <c r="O47" s="3">
        <f t="shared" si="14"/>
        <v>3.2917954335907763E-3</v>
      </c>
      <c r="P47" s="3">
        <f t="shared" si="14"/>
        <v>2.1755634394505629E-3</v>
      </c>
      <c r="Q47" s="3">
        <f t="shared" si="14"/>
        <v>9.0760016507939389E-4</v>
      </c>
      <c r="R47" s="3">
        <f t="shared" si="14"/>
        <v>2.8070581614550943E-4</v>
      </c>
      <c r="S47" s="3" t="str">
        <f t="shared" si="14"/>
        <v/>
      </c>
    </row>
    <row r="48" spans="1:19">
      <c r="B48" t="s">
        <v>71</v>
      </c>
      <c r="C48" t="s">
        <v>66</v>
      </c>
      <c r="D48" s="33">
        <v>0.197956767744567</v>
      </c>
      <c r="E48" s="33">
        <v>2.5710441916422</v>
      </c>
      <c r="F48" s="33">
        <v>10.5632050896526</v>
      </c>
      <c r="G48" s="33">
        <v>24.0168701665818</v>
      </c>
      <c r="H48" s="33">
        <v>35.512518651932503</v>
      </c>
      <c r="I48" s="33">
        <v>41.7320027676666</v>
      </c>
      <c r="M48" s="3">
        <f t="shared" si="15"/>
        <v>4.4942661810874482E-3</v>
      </c>
      <c r="N48" s="3">
        <f t="shared" si="14"/>
        <v>5.3560991052327367E-2</v>
      </c>
      <c r="O48" s="3">
        <f t="shared" si="14"/>
        <v>0.22684257745455044</v>
      </c>
      <c r="P48" s="3">
        <f t="shared" si="14"/>
        <v>0.52053320072450748</v>
      </c>
      <c r="Q48" s="3">
        <f t="shared" si="14"/>
        <v>0.77354414832477292</v>
      </c>
      <c r="R48" s="3">
        <f t="shared" si="14"/>
        <v>0.90277334440917234</v>
      </c>
      <c r="S48" s="3" t="str">
        <f t="shared" si="14"/>
        <v/>
      </c>
    </row>
    <row r="49" spans="1:19">
      <c r="B49" t="s">
        <v>76</v>
      </c>
      <c r="C49" t="s">
        <v>66</v>
      </c>
      <c r="D49" s="33">
        <v>44.046516109259173</v>
      </c>
      <c r="E49" s="33">
        <v>48.002177351990603</v>
      </c>
      <c r="F49" s="33">
        <v>46.566236410221599</v>
      </c>
      <c r="G49" s="33">
        <v>46.138978518860597</v>
      </c>
      <c r="H49" s="33">
        <v>45.9088453178015</v>
      </c>
      <c r="I49" s="33">
        <v>46.226445459550497</v>
      </c>
      <c r="M49" s="3">
        <f t="shared" si="15"/>
        <v>1</v>
      </c>
      <c r="N49" s="3">
        <f t="shared" si="14"/>
        <v>1</v>
      </c>
      <c r="O49" s="3">
        <f t="shared" si="14"/>
        <v>1</v>
      </c>
      <c r="P49" s="3">
        <f t="shared" si="14"/>
        <v>1</v>
      </c>
      <c r="Q49" s="3">
        <f t="shared" si="14"/>
        <v>1</v>
      </c>
      <c r="R49" s="3">
        <f t="shared" si="14"/>
        <v>1</v>
      </c>
      <c r="S49" s="3" t="str">
        <f t="shared" si="14"/>
        <v/>
      </c>
    </row>
    <row r="50" spans="1:19" s="50" customFormat="1"/>
    <row r="51" spans="1:19">
      <c r="A51" s="45" t="s">
        <v>81</v>
      </c>
      <c r="B51" s="45"/>
      <c r="D51" s="45">
        <v>2015</v>
      </c>
      <c r="E51" s="45">
        <v>2025</v>
      </c>
      <c r="F51" s="45">
        <v>2030</v>
      </c>
      <c r="G51" s="45">
        <v>2035</v>
      </c>
      <c r="H51" s="45">
        <v>2040</v>
      </c>
      <c r="I51" s="45">
        <v>2045</v>
      </c>
      <c r="J51" s="45">
        <v>2050</v>
      </c>
      <c r="M51">
        <f>D51</f>
        <v>2015</v>
      </c>
      <c r="N51">
        <f t="shared" ref="N51:S51" si="16">E51</f>
        <v>2025</v>
      </c>
      <c r="O51">
        <f t="shared" si="16"/>
        <v>2030</v>
      </c>
      <c r="P51">
        <f t="shared" si="16"/>
        <v>2035</v>
      </c>
      <c r="Q51">
        <f t="shared" si="16"/>
        <v>2040</v>
      </c>
      <c r="R51">
        <f t="shared" si="16"/>
        <v>2045</v>
      </c>
      <c r="S51">
        <f t="shared" si="16"/>
        <v>2050</v>
      </c>
    </row>
    <row r="52" spans="1:19">
      <c r="B52" t="s">
        <v>30</v>
      </c>
      <c r="C52" t="s">
        <v>66</v>
      </c>
      <c r="D52" s="33">
        <v>48.299353431942997</v>
      </c>
      <c r="E52" s="33">
        <v>42.801972089544002</v>
      </c>
      <c r="F52" s="33">
        <v>26.431659834361</v>
      </c>
      <c r="G52" s="33">
        <v>9.8388830432199992</v>
      </c>
      <c r="H52" s="33">
        <v>4.875322356E-3</v>
      </c>
      <c r="I52" s="33">
        <v>7.1064441849999996E-3</v>
      </c>
      <c r="L52" t="s">
        <v>88</v>
      </c>
      <c r="M52" s="3">
        <f t="shared" ref="M52:M58" si="17">IFERROR(D52/D$58,"")</f>
        <v>0.9983060405730777</v>
      </c>
      <c r="N52" s="3">
        <f t="shared" ref="N52:S58" si="18">IFERROR(E52/E$58,"")</f>
        <v>0.84327269056199616</v>
      </c>
      <c r="O52" s="3">
        <f t="shared" si="18"/>
        <v>0.50884120770749863</v>
      </c>
      <c r="P52" s="3">
        <f t="shared" si="18"/>
        <v>0.19008553927907088</v>
      </c>
      <c r="Q52" s="3">
        <f t="shared" si="18"/>
        <v>9.4527371072135433E-5</v>
      </c>
      <c r="R52" s="3">
        <f t="shared" si="18"/>
        <v>1.3821915797907635E-4</v>
      </c>
      <c r="S52" s="3" t="str">
        <f t="shared" si="18"/>
        <v/>
      </c>
    </row>
    <row r="53" spans="1:19">
      <c r="B53" t="s">
        <v>67</v>
      </c>
      <c r="C53" t="s">
        <v>66</v>
      </c>
      <c r="D53" s="33"/>
      <c r="E53" s="33"/>
      <c r="F53" s="33"/>
      <c r="G53" s="33"/>
      <c r="H53" s="33"/>
      <c r="I53" s="33"/>
      <c r="L53" t="s">
        <v>84</v>
      </c>
      <c r="M53" s="3">
        <f t="shared" si="17"/>
        <v>0</v>
      </c>
      <c r="N53" s="3">
        <f t="shared" si="18"/>
        <v>0</v>
      </c>
      <c r="O53" s="3">
        <f t="shared" si="18"/>
        <v>0</v>
      </c>
      <c r="P53" s="3">
        <f t="shared" si="18"/>
        <v>0</v>
      </c>
      <c r="Q53" s="3">
        <f t="shared" si="18"/>
        <v>0</v>
      </c>
      <c r="R53" s="3">
        <f t="shared" si="18"/>
        <v>0</v>
      </c>
      <c r="S53" s="3" t="str">
        <f t="shared" si="18"/>
        <v/>
      </c>
    </row>
    <row r="54" spans="1:19">
      <c r="B54" t="s">
        <v>68</v>
      </c>
      <c r="C54" t="s">
        <v>66</v>
      </c>
      <c r="D54" s="33"/>
      <c r="E54" s="33"/>
      <c r="F54" s="33"/>
      <c r="G54" s="33"/>
      <c r="H54" s="33"/>
      <c r="I54" s="33"/>
      <c r="L54" t="s">
        <v>84</v>
      </c>
      <c r="M54" s="3">
        <f t="shared" si="17"/>
        <v>0</v>
      </c>
      <c r="N54" s="3">
        <f t="shared" si="18"/>
        <v>0</v>
      </c>
      <c r="O54" s="3">
        <f t="shared" si="18"/>
        <v>0</v>
      </c>
      <c r="P54" s="3">
        <f t="shared" si="18"/>
        <v>0</v>
      </c>
      <c r="Q54" s="3">
        <f t="shared" si="18"/>
        <v>0</v>
      </c>
      <c r="R54" s="3">
        <f t="shared" si="18"/>
        <v>0</v>
      </c>
      <c r="S54" s="3" t="str">
        <f t="shared" si="18"/>
        <v/>
      </c>
    </row>
    <row r="55" spans="1:19">
      <c r="B55" t="s">
        <v>69</v>
      </c>
      <c r="C55" t="s">
        <v>66</v>
      </c>
      <c r="D55" s="33">
        <v>7.2507339416999994E-2</v>
      </c>
      <c r="E55" s="33">
        <v>2.1204600108260001</v>
      </c>
      <c r="F55" s="33">
        <v>4.3468235324459998</v>
      </c>
      <c r="G55" s="33">
        <v>3.96786527156</v>
      </c>
      <c r="H55" s="33">
        <v>2.274558032207</v>
      </c>
      <c r="I55" s="33">
        <v>6.3663346800000003E-3</v>
      </c>
      <c r="M55" s="3">
        <f t="shared" si="17"/>
        <v>1.4986642632363208E-3</v>
      </c>
      <c r="N55" s="3">
        <f t="shared" si="18"/>
        <v>4.1776720353387128E-2</v>
      </c>
      <c r="O55" s="3">
        <f t="shared" si="18"/>
        <v>8.368157542137461E-2</v>
      </c>
      <c r="P55" s="3">
        <f t="shared" si="18"/>
        <v>7.6658479079180039E-2</v>
      </c>
      <c r="Q55" s="3">
        <f t="shared" si="18"/>
        <v>4.4101287142773143E-2</v>
      </c>
      <c r="R55" s="3">
        <f t="shared" si="18"/>
        <v>1.2382415114720169E-4</v>
      </c>
      <c r="S55" s="3" t="str">
        <f t="shared" si="18"/>
        <v/>
      </c>
    </row>
    <row r="56" spans="1:19">
      <c r="B56" t="s">
        <v>70</v>
      </c>
      <c r="C56" t="s">
        <v>66</v>
      </c>
      <c r="D56" s="33">
        <v>0</v>
      </c>
      <c r="E56" s="33">
        <v>0.31151200276500002</v>
      </c>
      <c r="F56" s="33">
        <v>0.31153344242100001</v>
      </c>
      <c r="G56" s="33">
        <v>0.31204123101699999</v>
      </c>
      <c r="H56" s="33">
        <v>4.3540842709999996E-3</v>
      </c>
      <c r="I56" s="33">
        <v>1.0706730094E-2</v>
      </c>
      <c r="M56" s="3">
        <f t="shared" si="17"/>
        <v>0</v>
      </c>
      <c r="N56" s="3">
        <f t="shared" si="18"/>
        <v>6.1373238635929438E-3</v>
      </c>
      <c r="O56" s="3">
        <f t="shared" si="18"/>
        <v>5.9973930534888212E-3</v>
      </c>
      <c r="P56" s="3">
        <f t="shared" si="18"/>
        <v>6.0285832664761048E-3</v>
      </c>
      <c r="Q56" s="3">
        <f t="shared" si="18"/>
        <v>8.4421113007561151E-5</v>
      </c>
      <c r="R56" s="3">
        <f t="shared" si="18"/>
        <v>2.0824412037536E-4</v>
      </c>
      <c r="S56" s="3" t="str">
        <f t="shared" si="18"/>
        <v/>
      </c>
    </row>
    <row r="57" spans="1:19">
      <c r="B57" t="s">
        <v>71</v>
      </c>
      <c r="C57" t="s">
        <v>66</v>
      </c>
      <c r="D57" s="33">
        <v>9.4486357399999991E-3</v>
      </c>
      <c r="E57" s="33">
        <v>5.5230323394659999</v>
      </c>
      <c r="F57" s="33">
        <v>20.854793151121999</v>
      </c>
      <c r="G57" s="33">
        <v>37.641502586553003</v>
      </c>
      <c r="H57" s="33">
        <v>49.291986865516002</v>
      </c>
      <c r="I57" s="33">
        <v>51.390141695890001</v>
      </c>
      <c r="M57" s="3">
        <f t="shared" si="17"/>
        <v>1.9529516368594612E-4</v>
      </c>
      <c r="N57" s="3">
        <f t="shared" si="18"/>
        <v>0.1088132652210238</v>
      </c>
      <c r="O57" s="3">
        <f t="shared" si="18"/>
        <v>0.40147982381763786</v>
      </c>
      <c r="P57" s="3">
        <f t="shared" si="18"/>
        <v>0.72722739837527295</v>
      </c>
      <c r="Q57" s="3">
        <f t="shared" si="18"/>
        <v>0.95571976437314721</v>
      </c>
      <c r="R57" s="3">
        <f t="shared" si="18"/>
        <v>0.99952971257049839</v>
      </c>
      <c r="S57" s="3" t="str">
        <f t="shared" si="18"/>
        <v/>
      </c>
    </row>
    <row r="58" spans="1:19">
      <c r="B58" t="s">
        <v>76</v>
      </c>
      <c r="C58" t="s">
        <v>66</v>
      </c>
      <c r="D58" s="33">
        <v>48.381309407099998</v>
      </c>
      <c r="E58" s="33">
        <v>50.756976442601001</v>
      </c>
      <c r="F58" s="33">
        <v>51.94480996035</v>
      </c>
      <c r="G58" s="33">
        <v>51.760292132350003</v>
      </c>
      <c r="H58" s="33">
        <v>51.575774304349999</v>
      </c>
      <c r="I58" s="33">
        <v>51.414321204849003</v>
      </c>
      <c r="M58" s="3">
        <f t="shared" si="17"/>
        <v>1</v>
      </c>
      <c r="N58" s="3">
        <f t="shared" si="18"/>
        <v>1</v>
      </c>
      <c r="O58" s="3">
        <f t="shared" si="18"/>
        <v>1</v>
      </c>
      <c r="P58" s="3">
        <f t="shared" si="18"/>
        <v>1</v>
      </c>
      <c r="Q58" s="3">
        <f t="shared" si="18"/>
        <v>1</v>
      </c>
      <c r="R58" s="3">
        <f t="shared" si="18"/>
        <v>1</v>
      </c>
      <c r="S58" s="3" t="str">
        <f t="shared" si="18"/>
        <v/>
      </c>
    </row>
    <row r="59" spans="1:19" s="41" customFormat="1"/>
    <row r="60" spans="1:19">
      <c r="A60" s="45" t="s">
        <v>82</v>
      </c>
      <c r="B60" s="45"/>
      <c r="D60" s="45">
        <v>2015</v>
      </c>
      <c r="E60" s="45">
        <v>2025</v>
      </c>
      <c r="F60" s="45">
        <v>2030</v>
      </c>
      <c r="G60" s="45">
        <v>2035</v>
      </c>
      <c r="H60" s="45">
        <v>2040</v>
      </c>
      <c r="I60" s="45">
        <v>2045</v>
      </c>
      <c r="J60" s="45">
        <v>2050</v>
      </c>
      <c r="M60">
        <f>D60</f>
        <v>2015</v>
      </c>
      <c r="N60">
        <f t="shared" ref="N60:S60" si="19">E60</f>
        <v>2025</v>
      </c>
      <c r="O60">
        <f t="shared" si="19"/>
        <v>2030</v>
      </c>
      <c r="P60">
        <f t="shared" si="19"/>
        <v>2035</v>
      </c>
      <c r="Q60">
        <f t="shared" si="19"/>
        <v>2040</v>
      </c>
      <c r="R60">
        <f t="shared" si="19"/>
        <v>2045</v>
      </c>
      <c r="S60">
        <f t="shared" si="19"/>
        <v>2050</v>
      </c>
    </row>
    <row r="61" spans="1:19">
      <c r="B61" t="s">
        <v>30</v>
      </c>
      <c r="C61" t="s">
        <v>66</v>
      </c>
      <c r="D61" s="33">
        <v>41.5</v>
      </c>
      <c r="E61" s="33">
        <v>37.1</v>
      </c>
      <c r="F61" s="33">
        <v>23</v>
      </c>
      <c r="G61" s="33">
        <v>9.4</v>
      </c>
      <c r="H61" s="33">
        <v>1.8</v>
      </c>
      <c r="I61" s="33">
        <v>0.5</v>
      </c>
      <c r="L61" t="s">
        <v>88</v>
      </c>
      <c r="M61" s="3">
        <f>IFERROR(D61/D$67,"")</f>
        <v>0.98809523809523814</v>
      </c>
      <c r="N61" s="3">
        <f t="shared" ref="N61:S67" si="20">IFERROR(E61/E$67,"")</f>
        <v>0.84510250569476086</v>
      </c>
      <c r="O61" s="3">
        <f t="shared" si="20"/>
        <v>0.48319327731092437</v>
      </c>
      <c r="P61" s="3">
        <f t="shared" si="20"/>
        <v>0.18467583497053047</v>
      </c>
      <c r="Q61" s="3">
        <f t="shared" si="20"/>
        <v>3.4615384615384617E-2</v>
      </c>
      <c r="R61" s="3">
        <f t="shared" si="20"/>
        <v>9.6525096525096523E-3</v>
      </c>
      <c r="S61" s="3" t="str">
        <f>IFERROR(J61/J$67,"")</f>
        <v/>
      </c>
    </row>
    <row r="62" spans="1:19">
      <c r="B62" t="s">
        <v>67</v>
      </c>
      <c r="C62" t="s">
        <v>66</v>
      </c>
      <c r="D62" s="33"/>
      <c r="E62" s="33"/>
      <c r="F62" s="33"/>
      <c r="G62" s="33"/>
      <c r="H62" s="33"/>
      <c r="I62" s="33"/>
      <c r="L62" t="s">
        <v>84</v>
      </c>
      <c r="M62" s="3">
        <f t="shared" ref="M62:M67" si="21">IFERROR(D62/D$67,"")</f>
        <v>0</v>
      </c>
      <c r="N62" s="3">
        <f t="shared" si="20"/>
        <v>0</v>
      </c>
      <c r="O62" s="3">
        <f t="shared" si="20"/>
        <v>0</v>
      </c>
      <c r="P62" s="3">
        <f t="shared" si="20"/>
        <v>0</v>
      </c>
      <c r="Q62" s="3">
        <f t="shared" si="20"/>
        <v>0</v>
      </c>
      <c r="R62" s="3">
        <f t="shared" si="20"/>
        <v>0</v>
      </c>
      <c r="S62" s="3" t="str">
        <f t="shared" si="20"/>
        <v/>
      </c>
    </row>
    <row r="63" spans="1:19">
      <c r="B63" t="s">
        <v>68</v>
      </c>
      <c r="C63" t="s">
        <v>66</v>
      </c>
      <c r="D63" s="33"/>
      <c r="E63" s="33"/>
      <c r="F63" s="33"/>
      <c r="G63" s="33"/>
      <c r="H63" s="33"/>
      <c r="I63" s="33"/>
      <c r="L63" t="s">
        <v>84</v>
      </c>
      <c r="M63" s="3">
        <f t="shared" si="21"/>
        <v>0</v>
      </c>
      <c r="N63" s="3">
        <f t="shared" si="20"/>
        <v>0</v>
      </c>
      <c r="O63" s="3">
        <f t="shared" si="20"/>
        <v>0</v>
      </c>
      <c r="P63" s="3">
        <f t="shared" si="20"/>
        <v>0</v>
      </c>
      <c r="Q63" s="3">
        <f t="shared" si="20"/>
        <v>0</v>
      </c>
      <c r="R63" s="3">
        <f t="shared" si="20"/>
        <v>0</v>
      </c>
      <c r="S63" s="3" t="str">
        <f t="shared" si="20"/>
        <v/>
      </c>
    </row>
    <row r="64" spans="1:19">
      <c r="B64" t="s">
        <v>69</v>
      </c>
      <c r="C64" t="s">
        <v>66</v>
      </c>
      <c r="D64" s="33">
        <v>0.5</v>
      </c>
      <c r="E64" s="33">
        <v>3.5</v>
      </c>
      <c r="F64" s="33">
        <v>8.4</v>
      </c>
      <c r="G64" s="33">
        <v>6.7</v>
      </c>
      <c r="H64" s="33">
        <v>3.7</v>
      </c>
      <c r="I64" s="33">
        <v>0</v>
      </c>
      <c r="M64" s="3">
        <f t="shared" si="21"/>
        <v>1.1904761904761904E-2</v>
      </c>
      <c r="N64" s="3">
        <f t="shared" si="20"/>
        <v>7.9726651480637817E-2</v>
      </c>
      <c r="O64" s="3">
        <f t="shared" si="20"/>
        <v>0.17647058823529413</v>
      </c>
      <c r="P64" s="3">
        <f t="shared" si="20"/>
        <v>0.13163064833005894</v>
      </c>
      <c r="Q64" s="3">
        <f t="shared" si="20"/>
        <v>7.1153846153846151E-2</v>
      </c>
      <c r="R64" s="3">
        <f t="shared" si="20"/>
        <v>0</v>
      </c>
      <c r="S64" s="3" t="str">
        <f t="shared" si="20"/>
        <v/>
      </c>
    </row>
    <row r="65" spans="1:19">
      <c r="B65" t="s">
        <v>70</v>
      </c>
      <c r="C65" t="s">
        <v>66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M65" s="3">
        <f t="shared" si="21"/>
        <v>0</v>
      </c>
      <c r="N65" s="3">
        <f t="shared" si="20"/>
        <v>0</v>
      </c>
      <c r="O65" s="3">
        <f t="shared" si="20"/>
        <v>0</v>
      </c>
      <c r="P65" s="3">
        <f t="shared" si="20"/>
        <v>0</v>
      </c>
      <c r="Q65" s="3">
        <f t="shared" si="20"/>
        <v>0</v>
      </c>
      <c r="R65" s="3">
        <f t="shared" si="20"/>
        <v>0</v>
      </c>
      <c r="S65" s="3" t="str">
        <f t="shared" si="20"/>
        <v/>
      </c>
    </row>
    <row r="66" spans="1:19">
      <c r="B66" t="s">
        <v>71</v>
      </c>
      <c r="C66" t="s">
        <v>66</v>
      </c>
      <c r="D66" s="33">
        <v>0</v>
      </c>
      <c r="E66" s="33">
        <v>3.3</v>
      </c>
      <c r="F66" s="33">
        <v>16.2</v>
      </c>
      <c r="G66" s="33">
        <v>34.799999999999997</v>
      </c>
      <c r="H66" s="33">
        <v>46.5</v>
      </c>
      <c r="I66" s="33">
        <v>51.3</v>
      </c>
      <c r="M66" s="3">
        <f t="shared" si="21"/>
        <v>0</v>
      </c>
      <c r="N66" s="3">
        <f t="shared" si="20"/>
        <v>7.5170842824601361E-2</v>
      </c>
      <c r="O66" s="3">
        <f t="shared" si="20"/>
        <v>0.34033613445378147</v>
      </c>
      <c r="P66" s="3">
        <f t="shared" si="20"/>
        <v>0.68369351669941059</v>
      </c>
      <c r="Q66" s="3">
        <f t="shared" si="20"/>
        <v>0.89423076923076927</v>
      </c>
      <c r="R66" s="3">
        <f t="shared" si="20"/>
        <v>0.99034749034749037</v>
      </c>
      <c r="S66" s="3" t="str">
        <f t="shared" si="20"/>
        <v/>
      </c>
    </row>
    <row r="67" spans="1:19">
      <c r="B67" t="s">
        <v>76</v>
      </c>
      <c r="C67" t="s">
        <v>66</v>
      </c>
      <c r="D67" s="33">
        <v>42</v>
      </c>
      <c r="E67" s="33">
        <v>43.9</v>
      </c>
      <c r="F67" s="33">
        <v>47.6</v>
      </c>
      <c r="G67" s="33">
        <v>50.9</v>
      </c>
      <c r="H67" s="33">
        <v>52</v>
      </c>
      <c r="I67" s="33">
        <v>51.8</v>
      </c>
      <c r="M67" s="3">
        <f t="shared" si="21"/>
        <v>1</v>
      </c>
      <c r="N67" s="3">
        <f t="shared" si="20"/>
        <v>1</v>
      </c>
      <c r="O67" s="3">
        <f t="shared" si="20"/>
        <v>1</v>
      </c>
      <c r="P67" s="3">
        <f t="shared" si="20"/>
        <v>1</v>
      </c>
      <c r="Q67" s="3">
        <f t="shared" si="20"/>
        <v>1</v>
      </c>
      <c r="R67" s="3">
        <f t="shared" si="20"/>
        <v>1</v>
      </c>
      <c r="S67" s="3" t="str">
        <f t="shared" si="20"/>
        <v/>
      </c>
    </row>
    <row r="68" spans="1:19" s="41" customFormat="1"/>
    <row r="69" spans="1:19">
      <c r="A69" s="45" t="s">
        <v>83</v>
      </c>
      <c r="B69" s="45"/>
      <c r="D69" s="45">
        <v>2015</v>
      </c>
      <c r="E69" s="45">
        <v>2025</v>
      </c>
      <c r="F69" s="45">
        <v>2030</v>
      </c>
      <c r="G69" s="45">
        <v>2035</v>
      </c>
      <c r="H69" s="45">
        <v>2040</v>
      </c>
      <c r="I69" s="45">
        <v>2045</v>
      </c>
      <c r="J69" s="45">
        <v>2050</v>
      </c>
      <c r="M69">
        <f>D69</f>
        <v>2015</v>
      </c>
      <c r="N69">
        <f t="shared" ref="N69:S69" si="22">E69</f>
        <v>2025</v>
      </c>
      <c r="O69">
        <f t="shared" si="22"/>
        <v>2030</v>
      </c>
      <c r="P69">
        <f t="shared" si="22"/>
        <v>2035</v>
      </c>
      <c r="Q69">
        <f t="shared" si="22"/>
        <v>2040</v>
      </c>
      <c r="R69">
        <f t="shared" si="22"/>
        <v>2045</v>
      </c>
      <c r="S69">
        <f t="shared" si="22"/>
        <v>2050</v>
      </c>
    </row>
    <row r="70" spans="1:19">
      <c r="B70" t="s">
        <v>30</v>
      </c>
      <c r="C70" t="s">
        <v>66</v>
      </c>
      <c r="D70" s="37"/>
      <c r="E70" s="33">
        <v>43.103256598615602</v>
      </c>
      <c r="F70" s="33">
        <v>34.339693249290697</v>
      </c>
      <c r="G70" s="33">
        <v>24.533543883936201</v>
      </c>
      <c r="H70" s="33">
        <v>14.766909891463399</v>
      </c>
      <c r="I70" s="33">
        <v>7.7275377124995703</v>
      </c>
      <c r="L70" t="s">
        <v>88</v>
      </c>
      <c r="M70" s="3" t="str">
        <f>IFERROR(D70/D$76,"")</f>
        <v/>
      </c>
      <c r="N70" s="3">
        <f t="shared" ref="N70:S76" si="23">IFERROR(E70/E$76,"")</f>
        <v>0.88896811053712421</v>
      </c>
      <c r="O70" s="3">
        <f t="shared" si="23"/>
        <v>0.70336173701561755</v>
      </c>
      <c r="P70" s="3">
        <f t="shared" si="23"/>
        <v>0.50326185808963642</v>
      </c>
      <c r="Q70" s="3">
        <f t="shared" si="23"/>
        <v>0.30165214027189002</v>
      </c>
      <c r="R70" s="3">
        <f t="shared" si="23"/>
        <v>0.15602440742409054</v>
      </c>
      <c r="S70" s="3" t="str">
        <f t="shared" si="23"/>
        <v/>
      </c>
    </row>
    <row r="71" spans="1:19">
      <c r="B71" t="s">
        <v>67</v>
      </c>
      <c r="C71" t="s">
        <v>66</v>
      </c>
      <c r="D71" s="37"/>
      <c r="E71" s="33"/>
      <c r="F71" s="33"/>
      <c r="G71" s="33"/>
      <c r="H71" s="33"/>
      <c r="I71" s="33"/>
      <c r="L71" t="s">
        <v>84</v>
      </c>
      <c r="M71" s="3" t="str">
        <f t="shared" ref="M71:M76" si="24">IFERROR(D71/D$76,"")</f>
        <v/>
      </c>
      <c r="N71" s="3">
        <f t="shared" si="23"/>
        <v>0</v>
      </c>
      <c r="O71" s="3">
        <f t="shared" si="23"/>
        <v>0</v>
      </c>
      <c r="P71" s="3">
        <f t="shared" si="23"/>
        <v>0</v>
      </c>
      <c r="Q71" s="3">
        <f t="shared" si="23"/>
        <v>0</v>
      </c>
      <c r="R71" s="3">
        <f t="shared" si="23"/>
        <v>0</v>
      </c>
      <c r="S71" s="3" t="str">
        <f t="shared" si="23"/>
        <v/>
      </c>
    </row>
    <row r="72" spans="1:19">
      <c r="B72" t="s">
        <v>68</v>
      </c>
      <c r="C72" t="s">
        <v>66</v>
      </c>
      <c r="D72" s="37"/>
      <c r="E72" s="33"/>
      <c r="F72" s="33"/>
      <c r="G72" s="33"/>
      <c r="H72" s="33"/>
      <c r="I72" s="33"/>
      <c r="L72" t="s">
        <v>84</v>
      </c>
      <c r="M72" s="3" t="str">
        <f t="shared" si="24"/>
        <v/>
      </c>
      <c r="N72" s="3">
        <f t="shared" si="23"/>
        <v>0</v>
      </c>
      <c r="O72" s="3">
        <f t="shared" si="23"/>
        <v>0</v>
      </c>
      <c r="P72" s="3">
        <f t="shared" si="23"/>
        <v>0</v>
      </c>
      <c r="Q72" s="3">
        <f t="shared" si="23"/>
        <v>0</v>
      </c>
      <c r="R72" s="3">
        <f t="shared" si="23"/>
        <v>0</v>
      </c>
      <c r="S72" s="3" t="str">
        <f t="shared" si="23"/>
        <v/>
      </c>
    </row>
    <row r="73" spans="1:19">
      <c r="B73" t="s">
        <v>69</v>
      </c>
      <c r="C73" t="s">
        <v>66</v>
      </c>
      <c r="D73" s="37"/>
      <c r="E73" s="33">
        <v>2.12763443416774</v>
      </c>
      <c r="F73" s="33">
        <v>4.8017809654497698</v>
      </c>
      <c r="G73" s="33">
        <v>6.9353658372201501</v>
      </c>
      <c r="H73" s="33">
        <v>6.5211289248816504</v>
      </c>
      <c r="I73" s="33">
        <v>4.8589262478300599</v>
      </c>
      <c r="M73" s="3" t="str">
        <f t="shared" si="24"/>
        <v/>
      </c>
      <c r="N73" s="3">
        <f t="shared" si="23"/>
        <v>4.388065571167464E-2</v>
      </c>
      <c r="O73" s="3">
        <f t="shared" si="23"/>
        <v>9.8352334603252184E-2</v>
      </c>
      <c r="P73" s="3">
        <f t="shared" si="23"/>
        <v>0.14226664986855578</v>
      </c>
      <c r="Q73" s="3">
        <f t="shared" si="23"/>
        <v>0.13321084178326617</v>
      </c>
      <c r="R73" s="3">
        <f t="shared" si="23"/>
        <v>9.8105129569121721E-2</v>
      </c>
      <c r="S73" s="3" t="str">
        <f t="shared" si="23"/>
        <v/>
      </c>
    </row>
    <row r="74" spans="1:19">
      <c r="B74" t="s">
        <v>70</v>
      </c>
      <c r="C74" t="s">
        <v>66</v>
      </c>
      <c r="D74" s="30"/>
      <c r="E74" s="33">
        <v>0</v>
      </c>
      <c r="F74" s="33">
        <v>0</v>
      </c>
      <c r="G74" s="33">
        <v>0</v>
      </c>
      <c r="H74" s="33">
        <v>0</v>
      </c>
      <c r="I74" s="33">
        <v>0</v>
      </c>
      <c r="M74" s="3" t="str">
        <f t="shared" si="24"/>
        <v/>
      </c>
      <c r="N74" s="3">
        <f t="shared" si="23"/>
        <v>0</v>
      </c>
      <c r="O74" s="3">
        <f t="shared" si="23"/>
        <v>0</v>
      </c>
      <c r="P74" s="3">
        <f t="shared" si="23"/>
        <v>0</v>
      </c>
      <c r="Q74" s="3">
        <f t="shared" si="23"/>
        <v>0</v>
      </c>
      <c r="R74" s="3">
        <f t="shared" si="23"/>
        <v>0</v>
      </c>
      <c r="S74" s="3" t="str">
        <f t="shared" si="23"/>
        <v/>
      </c>
    </row>
    <row r="75" spans="1:19">
      <c r="B75" t="s">
        <v>71</v>
      </c>
      <c r="C75" t="s">
        <v>66</v>
      </c>
      <c r="D75" s="37"/>
      <c r="E75" s="33">
        <v>3.2559512821476</v>
      </c>
      <c r="F75" s="33">
        <v>9.6807625406947597</v>
      </c>
      <c r="G75" s="33">
        <v>17.280152997533701</v>
      </c>
      <c r="H75" s="33">
        <v>27.6654009906905</v>
      </c>
      <c r="I75" s="33">
        <v>36.941285191732902</v>
      </c>
      <c r="M75" s="3" t="str">
        <f t="shared" si="24"/>
        <v/>
      </c>
      <c r="N75" s="3">
        <f t="shared" si="23"/>
        <v>6.7151233751202064E-2</v>
      </c>
      <c r="O75" s="3">
        <f t="shared" si="23"/>
        <v>0.19828592838112885</v>
      </c>
      <c r="P75" s="3">
        <f t="shared" si="23"/>
        <v>0.35447149204180689</v>
      </c>
      <c r="Q75" s="3">
        <f t="shared" si="23"/>
        <v>0.56513701794484472</v>
      </c>
      <c r="R75" s="3">
        <f t="shared" si="23"/>
        <v>0.74587046300678639</v>
      </c>
      <c r="S75" s="3" t="str">
        <f t="shared" si="23"/>
        <v/>
      </c>
    </row>
    <row r="76" spans="1:19">
      <c r="B76" t="s">
        <v>76</v>
      </c>
      <c r="C76" t="s">
        <v>66</v>
      </c>
      <c r="D76" s="37"/>
      <c r="E76" s="33">
        <v>48.486842314930897</v>
      </c>
      <c r="F76" s="33">
        <v>48.822236755435299</v>
      </c>
      <c r="G76" s="33">
        <v>48.749062718690098</v>
      </c>
      <c r="H76" s="33">
        <v>48.953439807035501</v>
      </c>
      <c r="I76" s="33">
        <v>49.527749152062597</v>
      </c>
      <c r="M76" s="3" t="str">
        <f t="shared" si="24"/>
        <v/>
      </c>
      <c r="N76" s="3">
        <f t="shared" si="23"/>
        <v>1</v>
      </c>
      <c r="O76" s="3">
        <f t="shared" si="23"/>
        <v>1</v>
      </c>
      <c r="P76" s="3">
        <f t="shared" si="23"/>
        <v>1</v>
      </c>
      <c r="Q76" s="3">
        <f t="shared" si="23"/>
        <v>1</v>
      </c>
      <c r="R76" s="3">
        <f t="shared" si="23"/>
        <v>1</v>
      </c>
      <c r="S76" s="3" t="str">
        <f t="shared" si="23"/>
        <v/>
      </c>
    </row>
    <row r="77" spans="1:19" s="41" customFormat="1"/>
    <row r="78" spans="1:19">
      <c r="D78">
        <v>7</v>
      </c>
      <c r="E78" s="33">
        <v>16</v>
      </c>
      <c r="F78" s="33">
        <v>25</v>
      </c>
      <c r="G78" s="33">
        <v>34</v>
      </c>
      <c r="H78" s="33">
        <v>43</v>
      </c>
      <c r="I78" s="33">
        <v>52</v>
      </c>
      <c r="J78" s="33">
        <v>61</v>
      </c>
      <c r="K78" s="33">
        <v>70</v>
      </c>
    </row>
    <row r="79" spans="1:19" ht="130.5">
      <c r="D79" s="51" t="str">
        <f>A6</f>
        <v>SKN-Agora-KNDE2045</v>
      </c>
      <c r="E79" s="51" t="str">
        <f>A15</f>
        <v>BDI - Klimapfade 2.0 Zielpfad</v>
      </c>
      <c r="F79" s="51" t="str">
        <f>A24</f>
        <v xml:space="preserve">dena - KN100 </v>
      </c>
      <c r="G79" s="51" t="str">
        <f>A33</f>
        <v>BMWK - LFS TN-Strom</v>
      </c>
      <c r="H79" s="52" t="str">
        <f>A42</f>
        <v>Ariadne - REMIND-Mix</v>
      </c>
      <c r="I79" s="52" t="str">
        <f>A51</f>
        <v>Ariadne - REMod-Mix</v>
      </c>
      <c r="J79" s="52" t="str">
        <f>A60</f>
        <v>Ariadne - TIMES PanEU-Mix</v>
      </c>
      <c r="K79" s="52" t="str">
        <f>A69</f>
        <v>Ariadne - DLR-Mix</v>
      </c>
      <c r="L79" s="52" t="s">
        <v>89</v>
      </c>
    </row>
    <row r="80" spans="1:19">
      <c r="A80" s="45">
        <v>2025</v>
      </c>
      <c r="B80" t="s">
        <v>30</v>
      </c>
      <c r="D80" s="33">
        <f>E7</f>
        <v>14.3</v>
      </c>
      <c r="E80" s="33">
        <f>E16</f>
        <v>14</v>
      </c>
      <c r="F80" s="33">
        <f>E25</f>
        <v>0</v>
      </c>
      <c r="G80" s="37">
        <f>E34</f>
        <v>0</v>
      </c>
      <c r="H80" s="33">
        <f>E43</f>
        <v>45.2698655966974</v>
      </c>
      <c r="I80" s="33">
        <f>E52</f>
        <v>42.801972089544002</v>
      </c>
      <c r="J80" s="33">
        <f>E61</f>
        <v>37.1</v>
      </c>
      <c r="K80" s="33">
        <f>E70</f>
        <v>43.103256598615602</v>
      </c>
    </row>
    <row r="81" spans="1:11">
      <c r="A81" t="s">
        <v>90</v>
      </c>
      <c r="B81" t="s">
        <v>67</v>
      </c>
      <c r="D81" s="33">
        <f t="shared" ref="D81:D86" si="25">E8</f>
        <v>30.2</v>
      </c>
      <c r="E81" s="33">
        <f t="shared" ref="E81:E86" si="26">E17</f>
        <v>28.9</v>
      </c>
      <c r="F81" s="33">
        <f t="shared" ref="F81:F86" si="27">E26</f>
        <v>0</v>
      </c>
      <c r="G81" s="37">
        <f t="shared" ref="G81:G86" si="28">E35</f>
        <v>0</v>
      </c>
      <c r="H81" s="33">
        <f t="shared" ref="H81:H86" si="29">E44</f>
        <v>0</v>
      </c>
      <c r="I81" s="33">
        <f t="shared" ref="I81:I86" si="30">E53</f>
        <v>0</v>
      </c>
      <c r="J81" s="33">
        <f t="shared" ref="J81:J86" si="31">E62</f>
        <v>0</v>
      </c>
      <c r="K81" s="33">
        <f t="shared" ref="K81:K86" si="32">E71</f>
        <v>0</v>
      </c>
    </row>
    <row r="82" spans="1:11">
      <c r="B82" t="s">
        <v>68</v>
      </c>
      <c r="D82" s="33">
        <f t="shared" si="25"/>
        <v>0.3</v>
      </c>
      <c r="E82" s="33">
        <f t="shared" si="26"/>
        <v>0.4</v>
      </c>
      <c r="F82" s="33">
        <f t="shared" si="27"/>
        <v>0</v>
      </c>
      <c r="G82" s="37">
        <f t="shared" si="28"/>
        <v>0</v>
      </c>
      <c r="H82" s="33">
        <f t="shared" si="29"/>
        <v>0</v>
      </c>
      <c r="I82" s="33">
        <f t="shared" si="30"/>
        <v>0</v>
      </c>
      <c r="J82" s="33">
        <f t="shared" si="31"/>
        <v>0</v>
      </c>
      <c r="K82" s="33">
        <f t="shared" si="32"/>
        <v>0</v>
      </c>
    </row>
    <row r="83" spans="1:11">
      <c r="B83" t="s">
        <v>69</v>
      </c>
      <c r="D83" s="33">
        <f t="shared" si="25"/>
        <v>1.4</v>
      </c>
      <c r="E83" s="33">
        <f t="shared" si="26"/>
        <v>0.9</v>
      </c>
      <c r="F83" s="33">
        <f t="shared" si="27"/>
        <v>0</v>
      </c>
      <c r="G83" s="37">
        <f t="shared" si="28"/>
        <v>0</v>
      </c>
      <c r="H83" s="33">
        <f t="shared" si="29"/>
        <v>0</v>
      </c>
      <c r="I83" s="33">
        <f t="shared" si="30"/>
        <v>2.1204600108260001</v>
      </c>
      <c r="J83" s="33">
        <f t="shared" si="31"/>
        <v>3.5</v>
      </c>
      <c r="K83" s="33">
        <f t="shared" si="32"/>
        <v>2.12763443416774</v>
      </c>
    </row>
    <row r="84" spans="1:11">
      <c r="B84" t="s">
        <v>70</v>
      </c>
      <c r="D84" s="33">
        <f t="shared" si="25"/>
        <v>0</v>
      </c>
      <c r="E84" s="33">
        <f t="shared" si="26"/>
        <v>0</v>
      </c>
      <c r="F84" s="33">
        <f t="shared" si="27"/>
        <v>0</v>
      </c>
      <c r="G84" s="37">
        <f t="shared" si="28"/>
        <v>0</v>
      </c>
      <c r="H84" s="33">
        <f t="shared" si="29"/>
        <v>0.16126756365102299</v>
      </c>
      <c r="I84" s="33">
        <f t="shared" si="30"/>
        <v>0.31151200276500002</v>
      </c>
      <c r="J84" s="33">
        <f t="shared" si="31"/>
        <v>0</v>
      </c>
      <c r="K84" s="33">
        <f t="shared" si="32"/>
        <v>0</v>
      </c>
    </row>
    <row r="85" spans="1:11">
      <c r="B85" t="s">
        <v>71</v>
      </c>
      <c r="D85" s="33">
        <f t="shared" si="25"/>
        <v>3.5</v>
      </c>
      <c r="E85" s="33">
        <f t="shared" si="26"/>
        <v>3.4</v>
      </c>
      <c r="F85" s="33">
        <f t="shared" si="27"/>
        <v>0</v>
      </c>
      <c r="G85" s="37">
        <f t="shared" si="28"/>
        <v>0</v>
      </c>
      <c r="H85" s="33">
        <f t="shared" si="29"/>
        <v>2.5710441916422</v>
      </c>
      <c r="I85" s="33">
        <f t="shared" si="30"/>
        <v>5.5230323394659999</v>
      </c>
      <c r="J85" s="33">
        <f t="shared" si="31"/>
        <v>3.3</v>
      </c>
      <c r="K85" s="33">
        <f t="shared" si="32"/>
        <v>3.2559512821476</v>
      </c>
    </row>
    <row r="86" spans="1:11">
      <c r="B86" t="s">
        <v>76</v>
      </c>
      <c r="D86" s="33">
        <f t="shared" si="25"/>
        <v>49.699999999999996</v>
      </c>
      <c r="E86" s="33">
        <f t="shared" si="26"/>
        <v>48</v>
      </c>
      <c r="F86" s="33">
        <f t="shared" si="27"/>
        <v>0</v>
      </c>
      <c r="G86" s="37">
        <f t="shared" si="28"/>
        <v>0</v>
      </c>
      <c r="H86" s="33">
        <f t="shared" si="29"/>
        <v>48.002177351990603</v>
      </c>
      <c r="I86" s="33">
        <f t="shared" si="30"/>
        <v>50.756976442601001</v>
      </c>
      <c r="J86" s="33">
        <f t="shared" si="31"/>
        <v>43.9</v>
      </c>
      <c r="K86" s="33">
        <f t="shared" si="32"/>
        <v>48.486842314930897</v>
      </c>
    </row>
    <row r="88" spans="1:11">
      <c r="A88" s="45">
        <v>2030</v>
      </c>
      <c r="B88" t="s">
        <v>30</v>
      </c>
      <c r="D88" s="33">
        <f>F7</f>
        <v>11.5</v>
      </c>
      <c r="E88" s="33">
        <f>F16</f>
        <v>10.3</v>
      </c>
      <c r="F88" s="33">
        <f>F25</f>
        <v>10.7</v>
      </c>
      <c r="G88" s="33">
        <f>F34</f>
        <v>13.78602409362793</v>
      </c>
      <c r="H88" s="33">
        <f>F43</f>
        <v>35.8497447961944</v>
      </c>
      <c r="I88" s="33">
        <f>F52</f>
        <v>26.431659834361</v>
      </c>
      <c r="J88" s="33">
        <f>F61</f>
        <v>23</v>
      </c>
      <c r="K88" s="33">
        <f>F70</f>
        <v>34.339693249290697</v>
      </c>
    </row>
    <row r="89" spans="1:11">
      <c r="A89" t="s">
        <v>91</v>
      </c>
      <c r="B89" t="s">
        <v>67</v>
      </c>
      <c r="D89" s="33">
        <f t="shared" ref="D89:D94" si="33">F8</f>
        <v>23.6</v>
      </c>
      <c r="E89" s="33">
        <f t="shared" ref="E89:E94" si="34">F17</f>
        <v>20.5</v>
      </c>
      <c r="F89" s="33">
        <f t="shared" ref="F89:F94" si="35">F26</f>
        <v>20.6</v>
      </c>
      <c r="G89" s="33">
        <f t="shared" ref="G89:G94" si="36">F35</f>
        <v>17.443599700927734</v>
      </c>
      <c r="H89" s="33">
        <f t="shared" ref="H89:H94" si="37">F44</f>
        <v>0</v>
      </c>
      <c r="I89" s="33">
        <f t="shared" ref="I89:I94" si="38">F53</f>
        <v>0</v>
      </c>
      <c r="J89" s="33">
        <f t="shared" ref="J89:J94" si="39">F62</f>
        <v>0</v>
      </c>
      <c r="K89" s="33">
        <f t="shared" ref="K89:K94" si="40">F71</f>
        <v>0</v>
      </c>
    </row>
    <row r="90" spans="1:11">
      <c r="B90" t="s">
        <v>68</v>
      </c>
      <c r="D90" s="33">
        <f t="shared" si="33"/>
        <v>0.2</v>
      </c>
      <c r="E90" s="33">
        <f t="shared" si="34"/>
        <v>0.2</v>
      </c>
      <c r="F90" s="33">
        <f t="shared" si="35"/>
        <v>0.4</v>
      </c>
      <c r="G90" s="33">
        <f t="shared" si="36"/>
        <v>0.31152001023292542</v>
      </c>
      <c r="H90" s="33">
        <f t="shared" si="37"/>
        <v>0</v>
      </c>
      <c r="I90" s="33">
        <f t="shared" si="38"/>
        <v>0</v>
      </c>
      <c r="J90" s="33">
        <f t="shared" si="39"/>
        <v>0</v>
      </c>
      <c r="K90" s="33">
        <f t="shared" si="40"/>
        <v>0</v>
      </c>
    </row>
    <row r="91" spans="1:11">
      <c r="B91" t="s">
        <v>69</v>
      </c>
      <c r="D91" s="33">
        <f t="shared" si="33"/>
        <v>4.9000000000000004</v>
      </c>
      <c r="E91" s="33">
        <f t="shared" si="34"/>
        <v>1.6</v>
      </c>
      <c r="F91" s="33">
        <f t="shared" si="35"/>
        <v>4.7</v>
      </c>
      <c r="G91" s="33">
        <f t="shared" si="36"/>
        <v>3.4385459423065186</v>
      </c>
      <c r="H91" s="33">
        <f t="shared" si="37"/>
        <v>0</v>
      </c>
      <c r="I91" s="33">
        <f t="shared" si="38"/>
        <v>4.3468235324459998</v>
      </c>
      <c r="J91" s="33">
        <f t="shared" si="39"/>
        <v>8.4</v>
      </c>
      <c r="K91" s="33">
        <f t="shared" si="40"/>
        <v>4.8017809654497698</v>
      </c>
    </row>
    <row r="92" spans="1:11">
      <c r="B92" t="s">
        <v>70</v>
      </c>
      <c r="D92" s="33">
        <f t="shared" si="33"/>
        <v>0</v>
      </c>
      <c r="E92" s="33">
        <f t="shared" si="34"/>
        <v>0.2</v>
      </c>
      <c r="F92" s="33">
        <f t="shared" si="35"/>
        <v>0.05</v>
      </c>
      <c r="G92" s="33">
        <f t="shared" si="36"/>
        <v>0</v>
      </c>
      <c r="H92" s="33">
        <f t="shared" si="37"/>
        <v>0.15328652437467599</v>
      </c>
      <c r="I92" s="33">
        <f t="shared" si="38"/>
        <v>0.31153344242100001</v>
      </c>
      <c r="J92" s="33">
        <f t="shared" si="39"/>
        <v>0</v>
      </c>
      <c r="K92" s="33">
        <f t="shared" si="40"/>
        <v>0</v>
      </c>
    </row>
    <row r="93" spans="1:11">
      <c r="B93" t="s">
        <v>71</v>
      </c>
      <c r="D93" s="33">
        <f t="shared" si="33"/>
        <v>9.1999999999999993</v>
      </c>
      <c r="E93" s="33">
        <f t="shared" si="34"/>
        <v>14.2</v>
      </c>
      <c r="F93" s="33">
        <f t="shared" si="35"/>
        <v>9.1</v>
      </c>
      <c r="G93" s="33">
        <f t="shared" si="36"/>
        <v>7.5839781761169434</v>
      </c>
      <c r="H93" s="33">
        <f t="shared" si="37"/>
        <v>10.5632050896526</v>
      </c>
      <c r="I93" s="33">
        <f t="shared" si="38"/>
        <v>20.854793151121999</v>
      </c>
      <c r="J93" s="33">
        <f t="shared" si="39"/>
        <v>16.2</v>
      </c>
      <c r="K93" s="33">
        <f t="shared" si="40"/>
        <v>9.6807625406947597</v>
      </c>
    </row>
    <row r="94" spans="1:11">
      <c r="A94" s="45"/>
      <c r="B94" t="s">
        <v>76</v>
      </c>
      <c r="D94" s="33">
        <f t="shared" si="33"/>
        <v>49.400000000000006</v>
      </c>
      <c r="E94" s="33">
        <f t="shared" si="34"/>
        <v>47</v>
      </c>
      <c r="F94" s="33">
        <f t="shared" si="35"/>
        <v>45.55</v>
      </c>
      <c r="G94" s="33">
        <f t="shared" si="36"/>
        <v>42.563667923212051</v>
      </c>
      <c r="H94" s="33">
        <f t="shared" si="37"/>
        <v>46.566236410221599</v>
      </c>
      <c r="I94" s="33">
        <f t="shared" si="38"/>
        <v>51.94480996035</v>
      </c>
      <c r="J94" s="33">
        <f t="shared" si="39"/>
        <v>47.6</v>
      </c>
      <c r="K94" s="33">
        <f t="shared" si="40"/>
        <v>48.822236755435299</v>
      </c>
    </row>
    <row r="95" spans="1:11">
      <c r="A95" s="45"/>
    </row>
    <row r="96" spans="1:11">
      <c r="A96" s="45">
        <v>2040</v>
      </c>
      <c r="B96" t="s">
        <v>30</v>
      </c>
      <c r="D96" s="33">
        <f>H7</f>
        <v>2.7259259999999998</v>
      </c>
      <c r="E96" s="33">
        <f>H16</f>
        <v>0</v>
      </c>
      <c r="F96" s="33">
        <f>H25</f>
        <v>1.8</v>
      </c>
      <c r="G96" s="33">
        <f>H34</f>
        <v>5.0307869911193848</v>
      </c>
      <c r="H96" s="33">
        <f>H43</f>
        <v>10.354659790279999</v>
      </c>
      <c r="I96" s="33">
        <f>H52</f>
        <v>4.875322356E-3</v>
      </c>
      <c r="J96" s="33">
        <f>H61</f>
        <v>1.8</v>
      </c>
      <c r="K96" s="33">
        <f>H70</f>
        <v>14.766909891463399</v>
      </c>
    </row>
    <row r="97" spans="1:11">
      <c r="A97" s="45" t="s">
        <v>92</v>
      </c>
      <c r="B97" t="s">
        <v>67</v>
      </c>
      <c r="D97" s="33">
        <f t="shared" ref="D97:D102" si="41">H8</f>
        <v>7.3064349999999996</v>
      </c>
      <c r="E97" s="33">
        <f t="shared" ref="E97:E102" si="42">H17</f>
        <v>0</v>
      </c>
      <c r="F97" s="33">
        <f t="shared" ref="F97:F102" si="43">H26</f>
        <v>3.3</v>
      </c>
      <c r="G97" s="33">
        <f t="shared" ref="G97:G102" si="44">H35</f>
        <v>10.537301063537598</v>
      </c>
      <c r="H97" s="33">
        <f t="shared" ref="H97:H102" si="45">H44</f>
        <v>0</v>
      </c>
      <c r="I97" s="33">
        <f t="shared" ref="I97:I102" si="46">H53</f>
        <v>0</v>
      </c>
      <c r="J97" s="33">
        <f t="shared" ref="J97:J102" si="47">H62</f>
        <v>0</v>
      </c>
      <c r="K97" s="33">
        <f t="shared" ref="K97:K102" si="48">H71</f>
        <v>0</v>
      </c>
    </row>
    <row r="98" spans="1:11">
      <c r="A98" s="45"/>
      <c r="B98" t="s">
        <v>68</v>
      </c>
      <c r="D98" s="33">
        <f t="shared" si="41"/>
        <v>0.1</v>
      </c>
      <c r="E98" s="33">
        <f t="shared" si="42"/>
        <v>0</v>
      </c>
      <c r="F98" s="33">
        <f t="shared" si="43"/>
        <v>0.1</v>
      </c>
      <c r="G98" s="33">
        <f t="shared" si="44"/>
        <v>3.7000001611886546E-5</v>
      </c>
      <c r="H98" s="33">
        <f t="shared" si="45"/>
        <v>0</v>
      </c>
      <c r="I98" s="33">
        <f t="shared" si="46"/>
        <v>0</v>
      </c>
      <c r="J98" s="33">
        <f t="shared" si="47"/>
        <v>0</v>
      </c>
      <c r="K98" s="33">
        <f t="shared" si="48"/>
        <v>0</v>
      </c>
    </row>
    <row r="99" spans="1:11">
      <c r="A99" s="45"/>
      <c r="B99" t="s">
        <v>69</v>
      </c>
      <c r="D99" s="33">
        <f t="shared" si="41"/>
        <v>4.0215839999999998</v>
      </c>
      <c r="E99" s="33">
        <f t="shared" si="42"/>
        <v>0</v>
      </c>
      <c r="F99" s="33">
        <f t="shared" si="43"/>
        <v>5.6</v>
      </c>
      <c r="G99" s="33">
        <f t="shared" si="44"/>
        <v>4.1723389625549316</v>
      </c>
      <c r="H99" s="33">
        <f t="shared" si="45"/>
        <v>0</v>
      </c>
      <c r="I99" s="33">
        <f t="shared" si="46"/>
        <v>2.274558032207</v>
      </c>
      <c r="J99" s="33">
        <f t="shared" si="47"/>
        <v>3.7</v>
      </c>
      <c r="K99" s="33">
        <f t="shared" si="48"/>
        <v>6.5211289248816504</v>
      </c>
    </row>
    <row r="100" spans="1:11">
      <c r="A100" s="45"/>
      <c r="B100" t="s">
        <v>70</v>
      </c>
      <c r="D100" s="33">
        <f t="shared" si="41"/>
        <v>5.0714000000000002E-2</v>
      </c>
      <c r="E100" s="33">
        <f t="shared" si="42"/>
        <v>0</v>
      </c>
      <c r="F100" s="33">
        <f t="shared" si="43"/>
        <v>1.44</v>
      </c>
      <c r="G100" s="33">
        <f t="shared" si="44"/>
        <v>0.10174400359392166</v>
      </c>
      <c r="H100" s="33">
        <f t="shared" si="45"/>
        <v>4.1666875589041003E-2</v>
      </c>
      <c r="I100" s="33">
        <f t="shared" si="46"/>
        <v>4.3540842709999996E-3</v>
      </c>
      <c r="J100" s="33">
        <f t="shared" si="47"/>
        <v>0</v>
      </c>
      <c r="K100" s="33">
        <f t="shared" si="48"/>
        <v>0</v>
      </c>
    </row>
    <row r="101" spans="1:11">
      <c r="A101" s="45"/>
      <c r="B101" t="s">
        <v>71</v>
      </c>
      <c r="D101" s="33">
        <f t="shared" si="41"/>
        <v>27.452908000000001</v>
      </c>
      <c r="E101" s="33">
        <f t="shared" si="42"/>
        <v>0</v>
      </c>
      <c r="F101" s="33">
        <f t="shared" si="43"/>
        <v>28.6</v>
      </c>
      <c r="G101" s="33">
        <f t="shared" si="44"/>
        <v>21.397140502929688</v>
      </c>
      <c r="H101" s="33">
        <f t="shared" si="45"/>
        <v>35.512518651932503</v>
      </c>
      <c r="I101" s="33">
        <f t="shared" si="46"/>
        <v>49.291986865516002</v>
      </c>
      <c r="J101" s="33">
        <f t="shared" si="47"/>
        <v>46.5</v>
      </c>
      <c r="K101" s="33">
        <f t="shared" si="48"/>
        <v>27.6654009906905</v>
      </c>
    </row>
    <row r="102" spans="1:11">
      <c r="A102" s="45"/>
      <c r="B102" t="s">
        <v>76</v>
      </c>
      <c r="D102" s="33">
        <f t="shared" si="41"/>
        <v>41.657567</v>
      </c>
      <c r="E102" s="33">
        <f t="shared" si="42"/>
        <v>0</v>
      </c>
      <c r="F102" s="33">
        <f t="shared" si="43"/>
        <v>40.840000000000003</v>
      </c>
      <c r="G102" s="33">
        <f t="shared" si="44"/>
        <v>41.239348523737135</v>
      </c>
      <c r="H102" s="33">
        <f t="shared" si="45"/>
        <v>45.9088453178015</v>
      </c>
      <c r="I102" s="33">
        <f t="shared" si="46"/>
        <v>51.575774304349999</v>
      </c>
      <c r="J102" s="33">
        <f t="shared" si="47"/>
        <v>52</v>
      </c>
      <c r="K102" s="33">
        <f t="shared" si="48"/>
        <v>48.953439807035501</v>
      </c>
    </row>
    <row r="103" spans="1:11">
      <c r="A103" s="45"/>
    </row>
    <row r="104" spans="1:11">
      <c r="A104" s="45">
        <v>2045</v>
      </c>
      <c r="B104" t="s">
        <v>30</v>
      </c>
      <c r="D104" s="33">
        <f>I7</f>
        <v>0.28165699999999999</v>
      </c>
      <c r="E104" s="33">
        <f>I16</f>
        <v>1.8</v>
      </c>
      <c r="F104" s="33">
        <f>I25</f>
        <v>0.1</v>
      </c>
      <c r="G104" s="33">
        <f>I34</f>
        <v>0</v>
      </c>
      <c r="H104" s="33">
        <f>I43</f>
        <v>4.4814666597836403</v>
      </c>
      <c r="I104" s="33">
        <f>I52</f>
        <v>7.1064441849999996E-3</v>
      </c>
      <c r="J104" s="33">
        <f>I61</f>
        <v>0.5</v>
      </c>
      <c r="K104" s="33">
        <f>I70</f>
        <v>7.7275377124995703</v>
      </c>
    </row>
    <row r="105" spans="1:11">
      <c r="A105" s="45" t="s">
        <v>93</v>
      </c>
      <c r="B105" t="s">
        <v>67</v>
      </c>
      <c r="D105" s="33">
        <f t="shared" ref="D105:D110" si="49">I8</f>
        <v>1.073555</v>
      </c>
      <c r="E105" s="33">
        <f t="shared" ref="E105:E110" si="50">I17</f>
        <v>3.3</v>
      </c>
      <c r="F105" s="33">
        <f t="shared" ref="F105:F110" si="51">I26</f>
        <v>0.3</v>
      </c>
      <c r="G105" s="33">
        <f t="shared" ref="G105:G110" si="52">I35</f>
        <v>0</v>
      </c>
      <c r="H105" s="33">
        <f t="shared" ref="H105:H110" si="53">I44</f>
        <v>0</v>
      </c>
      <c r="I105" s="33">
        <f t="shared" ref="I105:I110" si="54">I53</f>
        <v>0</v>
      </c>
      <c r="J105" s="33">
        <f t="shared" ref="J105:J110" si="55">I62</f>
        <v>0</v>
      </c>
      <c r="K105" s="33">
        <f t="shared" ref="K105:K110" si="56">I71</f>
        <v>0</v>
      </c>
    </row>
    <row r="106" spans="1:11">
      <c r="A106" s="45"/>
      <c r="B106" t="s">
        <v>68</v>
      </c>
      <c r="D106" s="33">
        <f t="shared" si="49"/>
        <v>0</v>
      </c>
      <c r="E106" s="33">
        <f t="shared" si="50"/>
        <v>0</v>
      </c>
      <c r="F106" s="33">
        <f t="shared" si="51"/>
        <v>0</v>
      </c>
      <c r="G106" s="33">
        <f t="shared" si="52"/>
        <v>0</v>
      </c>
      <c r="H106" s="33">
        <f t="shared" si="53"/>
        <v>0</v>
      </c>
      <c r="I106" s="33">
        <f t="shared" si="54"/>
        <v>0</v>
      </c>
      <c r="J106" s="33">
        <f t="shared" si="55"/>
        <v>0</v>
      </c>
      <c r="K106" s="33">
        <f t="shared" si="56"/>
        <v>0</v>
      </c>
    </row>
    <row r="107" spans="1:11">
      <c r="A107" s="45"/>
      <c r="B107" t="s">
        <v>69</v>
      </c>
      <c r="D107" s="33">
        <f t="shared" si="49"/>
        <v>1.970831</v>
      </c>
      <c r="E107" s="33">
        <f t="shared" si="50"/>
        <v>0.8</v>
      </c>
      <c r="F107" s="33">
        <f t="shared" si="51"/>
        <v>3.5</v>
      </c>
      <c r="G107" s="33">
        <f t="shared" si="52"/>
        <v>0</v>
      </c>
      <c r="H107" s="33">
        <f t="shared" si="53"/>
        <v>0</v>
      </c>
      <c r="I107" s="33">
        <f t="shared" si="54"/>
        <v>6.3663346800000003E-3</v>
      </c>
      <c r="J107" s="33">
        <f t="shared" si="55"/>
        <v>0</v>
      </c>
      <c r="K107" s="33">
        <f t="shared" si="56"/>
        <v>4.8589262478300599</v>
      </c>
    </row>
    <row r="108" spans="1:11">
      <c r="A108" s="45"/>
      <c r="B108" t="s">
        <v>70</v>
      </c>
      <c r="D108" s="33">
        <f t="shared" si="49"/>
        <v>4.4437999999999998E-2</v>
      </c>
      <c r="E108" s="33">
        <f t="shared" si="50"/>
        <v>0.4</v>
      </c>
      <c r="F108" s="33">
        <f t="shared" si="51"/>
        <v>2.17</v>
      </c>
      <c r="G108" s="33">
        <f t="shared" si="52"/>
        <v>0</v>
      </c>
      <c r="H108" s="33">
        <f t="shared" si="53"/>
        <v>1.2976032100229001E-2</v>
      </c>
      <c r="I108" s="33">
        <f t="shared" si="54"/>
        <v>1.0706730094E-2</v>
      </c>
      <c r="J108" s="33">
        <f t="shared" si="55"/>
        <v>0</v>
      </c>
      <c r="K108" s="33">
        <f t="shared" si="56"/>
        <v>0</v>
      </c>
    </row>
    <row r="109" spans="1:11">
      <c r="A109" s="45"/>
      <c r="B109" t="s">
        <v>71</v>
      </c>
      <c r="D109" s="33">
        <f t="shared" si="49"/>
        <v>33.869137000000002</v>
      </c>
      <c r="E109" s="33">
        <f t="shared" si="50"/>
        <v>38.799999999999997</v>
      </c>
      <c r="F109" s="33">
        <f t="shared" si="51"/>
        <v>31.8</v>
      </c>
      <c r="G109" s="33">
        <f t="shared" si="52"/>
        <v>0</v>
      </c>
      <c r="H109" s="33">
        <f t="shared" si="53"/>
        <v>41.7320027676666</v>
      </c>
      <c r="I109" s="33">
        <f t="shared" si="54"/>
        <v>51.390141695890001</v>
      </c>
      <c r="J109" s="33">
        <f t="shared" si="55"/>
        <v>51.3</v>
      </c>
      <c r="K109" s="33">
        <f t="shared" si="56"/>
        <v>36.941285191732902</v>
      </c>
    </row>
    <row r="110" spans="1:11">
      <c r="A110" s="45"/>
      <c r="B110" t="s">
        <v>76</v>
      </c>
      <c r="D110" s="33">
        <f t="shared" si="49"/>
        <v>37.239618</v>
      </c>
      <c r="E110" s="33">
        <f t="shared" si="50"/>
        <v>45</v>
      </c>
      <c r="F110" s="33">
        <f t="shared" si="51"/>
        <v>37.870000000000005</v>
      </c>
      <c r="G110" s="33">
        <f t="shared" si="52"/>
        <v>0</v>
      </c>
      <c r="H110" s="33">
        <f t="shared" si="53"/>
        <v>46.226445459550497</v>
      </c>
      <c r="I110" s="33">
        <f t="shared" si="54"/>
        <v>51.414321204849003</v>
      </c>
      <c r="J110" s="33">
        <f t="shared" si="55"/>
        <v>51.8</v>
      </c>
      <c r="K110" s="33">
        <f t="shared" si="56"/>
        <v>49.527749152062597</v>
      </c>
    </row>
    <row r="111" spans="1:11">
      <c r="A111" s="45"/>
    </row>
    <row r="112" spans="1:11">
      <c r="A112" s="45">
        <v>2050</v>
      </c>
      <c r="B112" t="s">
        <v>30</v>
      </c>
      <c r="D112" s="33">
        <f>J7</f>
        <v>0</v>
      </c>
      <c r="E112" s="33">
        <f>J16</f>
        <v>0</v>
      </c>
      <c r="F112" s="33">
        <f>J25</f>
        <v>0</v>
      </c>
      <c r="G112" s="33">
        <f>J34</f>
        <v>0.51193797588348389</v>
      </c>
      <c r="H112" s="33">
        <f>J43</f>
        <v>0</v>
      </c>
      <c r="I112" s="33">
        <f>J52</f>
        <v>0</v>
      </c>
      <c r="J112" s="33">
        <f>J61</f>
        <v>0</v>
      </c>
      <c r="K112" s="33">
        <f>J70</f>
        <v>0</v>
      </c>
    </row>
    <row r="113" spans="1:12">
      <c r="A113" s="45" t="s">
        <v>94</v>
      </c>
      <c r="B113" t="s">
        <v>67</v>
      </c>
      <c r="D113" s="33">
        <f t="shared" ref="D113:D118" si="57">J8</f>
        <v>0</v>
      </c>
      <c r="E113" s="33">
        <f t="shared" ref="E113:E118" si="58">J17</f>
        <v>0</v>
      </c>
      <c r="F113" s="33">
        <f t="shared" ref="F113:F118" si="59">J26</f>
        <v>0</v>
      </c>
      <c r="G113" s="33">
        <f t="shared" ref="G113:G118" si="60">J35</f>
        <v>2.4996330738067627</v>
      </c>
      <c r="H113" s="33">
        <f t="shared" ref="H113:H118" si="61">J44</f>
        <v>0</v>
      </c>
      <c r="I113" s="33">
        <f t="shared" ref="I113:I118" si="62">J53</f>
        <v>0</v>
      </c>
      <c r="J113" s="33">
        <f t="shared" ref="J113:J118" si="63">J62</f>
        <v>0</v>
      </c>
      <c r="K113" s="33">
        <f t="shared" ref="K113:K118" si="64">J71</f>
        <v>0</v>
      </c>
    </row>
    <row r="114" spans="1:12">
      <c r="A114" s="45"/>
      <c r="B114" t="s">
        <v>68</v>
      </c>
      <c r="D114" s="33">
        <f t="shared" si="57"/>
        <v>0</v>
      </c>
      <c r="E114" s="33">
        <f t="shared" si="58"/>
        <v>0</v>
      </c>
      <c r="F114" s="33">
        <f t="shared" si="59"/>
        <v>0</v>
      </c>
      <c r="G114" s="33">
        <f t="shared" si="60"/>
        <v>0</v>
      </c>
      <c r="H114" s="33">
        <f t="shared" si="61"/>
        <v>0</v>
      </c>
      <c r="I114" s="33">
        <f t="shared" si="62"/>
        <v>0</v>
      </c>
      <c r="J114" s="33">
        <f t="shared" si="63"/>
        <v>0</v>
      </c>
      <c r="K114" s="33">
        <f t="shared" si="64"/>
        <v>0</v>
      </c>
    </row>
    <row r="115" spans="1:12">
      <c r="B115" t="s">
        <v>69</v>
      </c>
      <c r="D115" s="33">
        <f t="shared" si="57"/>
        <v>0</v>
      </c>
      <c r="E115" s="33">
        <f t="shared" si="58"/>
        <v>0</v>
      </c>
      <c r="F115" s="33">
        <f t="shared" si="59"/>
        <v>0</v>
      </c>
      <c r="G115" s="33">
        <f t="shared" si="60"/>
        <v>4.2493000030517578</v>
      </c>
      <c r="H115" s="33">
        <f t="shared" si="61"/>
        <v>0</v>
      </c>
      <c r="I115" s="33">
        <f t="shared" si="62"/>
        <v>0</v>
      </c>
      <c r="J115" s="33">
        <f t="shared" si="63"/>
        <v>0</v>
      </c>
      <c r="K115" s="33">
        <f t="shared" si="64"/>
        <v>0</v>
      </c>
    </row>
    <row r="116" spans="1:12">
      <c r="B116" t="s">
        <v>70</v>
      </c>
      <c r="D116" s="33">
        <f t="shared" si="57"/>
        <v>0</v>
      </c>
      <c r="E116" s="33">
        <f t="shared" si="58"/>
        <v>0</v>
      </c>
      <c r="F116" s="33">
        <f t="shared" si="59"/>
        <v>0</v>
      </c>
      <c r="G116" s="33">
        <f t="shared" si="60"/>
        <v>1.7747889757156372</v>
      </c>
      <c r="H116" s="33">
        <f t="shared" si="61"/>
        <v>0</v>
      </c>
      <c r="I116" s="33">
        <f t="shared" si="62"/>
        <v>0</v>
      </c>
      <c r="J116" s="33">
        <f t="shared" si="63"/>
        <v>0</v>
      </c>
      <c r="K116" s="33">
        <f t="shared" si="64"/>
        <v>0</v>
      </c>
    </row>
    <row r="117" spans="1:12">
      <c r="B117" t="s">
        <v>71</v>
      </c>
      <c r="D117" s="33">
        <f t="shared" si="57"/>
        <v>0</v>
      </c>
      <c r="E117" s="33">
        <f t="shared" si="58"/>
        <v>0</v>
      </c>
      <c r="F117" s="33">
        <f t="shared" si="59"/>
        <v>0</v>
      </c>
      <c r="G117" s="33">
        <f t="shared" si="60"/>
        <v>31.420867919921875</v>
      </c>
      <c r="H117" s="33">
        <f t="shared" si="61"/>
        <v>0</v>
      </c>
      <c r="I117" s="33">
        <f t="shared" si="62"/>
        <v>0</v>
      </c>
      <c r="J117" s="33">
        <f t="shared" si="63"/>
        <v>0</v>
      </c>
      <c r="K117" s="33">
        <f t="shared" si="64"/>
        <v>0</v>
      </c>
    </row>
    <row r="118" spans="1:12">
      <c r="B118" t="s">
        <v>76</v>
      </c>
      <c r="D118" s="33">
        <f t="shared" si="57"/>
        <v>0</v>
      </c>
      <c r="E118" s="33">
        <f t="shared" si="58"/>
        <v>0</v>
      </c>
      <c r="F118" s="33">
        <f t="shared" si="59"/>
        <v>0</v>
      </c>
      <c r="G118" s="33">
        <f t="shared" si="60"/>
        <v>40.456527948379517</v>
      </c>
      <c r="H118" s="33">
        <f t="shared" si="61"/>
        <v>0</v>
      </c>
      <c r="I118" s="33">
        <f t="shared" si="62"/>
        <v>0</v>
      </c>
      <c r="J118" s="33">
        <f t="shared" si="63"/>
        <v>0</v>
      </c>
      <c r="K118" s="33">
        <f t="shared" si="64"/>
        <v>0</v>
      </c>
    </row>
    <row r="119" spans="1:12" s="41" customFormat="1"/>
    <row r="120" spans="1:12" s="41" customFormat="1">
      <c r="D120" t="s">
        <v>74</v>
      </c>
      <c r="E120" t="s">
        <v>77</v>
      </c>
      <c r="F120" t="s">
        <v>78</v>
      </c>
      <c r="G120" t="s">
        <v>79</v>
      </c>
      <c r="H120" t="s">
        <v>80</v>
      </c>
      <c r="I120" t="s">
        <v>81</v>
      </c>
      <c r="J120" t="s">
        <v>82</v>
      </c>
      <c r="K120" t="s">
        <v>83</v>
      </c>
    </row>
    <row r="121" spans="1:12">
      <c r="A121" s="45">
        <f>A80</f>
        <v>2025</v>
      </c>
      <c r="D121" s="33"/>
      <c r="E121" s="33"/>
      <c r="F121" s="33"/>
      <c r="G121" s="37"/>
      <c r="H121" s="33"/>
      <c r="I121" s="33"/>
      <c r="J121" s="33"/>
      <c r="K121" s="33"/>
    </row>
    <row r="122" spans="1:12">
      <c r="A122" t="str">
        <f t="shared" ref="A122:K127" si="65">A81</f>
        <v>e</v>
      </c>
      <c r="E122" s="33"/>
      <c r="F122" s="33"/>
      <c r="G122" s="33"/>
      <c r="H122" s="33"/>
      <c r="I122" s="33"/>
      <c r="J122" s="33"/>
      <c r="K122" s="33"/>
      <c r="L122" s="33"/>
    </row>
    <row r="123" spans="1:12">
      <c r="A123">
        <f t="shared" si="65"/>
        <v>0</v>
      </c>
      <c r="B123" t="s">
        <v>95</v>
      </c>
      <c r="D123" s="33">
        <f>D80+D81+D82</f>
        <v>44.8</v>
      </c>
      <c r="E123" s="33">
        <f t="shared" ref="E123:K123" si="66">E80+E81+E82</f>
        <v>43.3</v>
      </c>
      <c r="F123" s="33">
        <f t="shared" si="66"/>
        <v>0</v>
      </c>
      <c r="G123" s="33">
        <f t="shared" si="66"/>
        <v>0</v>
      </c>
      <c r="H123" s="33">
        <f t="shared" si="66"/>
        <v>45.2698655966974</v>
      </c>
      <c r="I123" s="33">
        <f t="shared" si="66"/>
        <v>42.801972089544002</v>
      </c>
      <c r="J123" s="33">
        <f t="shared" si="66"/>
        <v>37.1</v>
      </c>
      <c r="K123" s="33">
        <f t="shared" si="66"/>
        <v>43.103256598615602</v>
      </c>
    </row>
    <row r="124" spans="1:12">
      <c r="A124">
        <f t="shared" si="65"/>
        <v>0</v>
      </c>
      <c r="B124" t="str">
        <f t="shared" si="65"/>
        <v>Plug-in-Hybrid</v>
      </c>
      <c r="D124" s="33">
        <f t="shared" si="65"/>
        <v>1.4</v>
      </c>
      <c r="E124" s="33">
        <f t="shared" si="65"/>
        <v>0.9</v>
      </c>
      <c r="F124" s="33">
        <f t="shared" si="65"/>
        <v>0</v>
      </c>
      <c r="G124" s="37">
        <f t="shared" si="65"/>
        <v>0</v>
      </c>
      <c r="H124" s="33">
        <f t="shared" si="65"/>
        <v>0</v>
      </c>
      <c r="I124" s="33">
        <f t="shared" si="65"/>
        <v>2.1204600108260001</v>
      </c>
      <c r="J124" s="33">
        <f t="shared" si="65"/>
        <v>3.5</v>
      </c>
      <c r="K124" s="33">
        <f t="shared" si="65"/>
        <v>2.12763443416774</v>
      </c>
    </row>
    <row r="125" spans="1:12">
      <c r="A125">
        <f t="shared" si="65"/>
        <v>0</v>
      </c>
      <c r="B125" t="str">
        <f t="shared" si="65"/>
        <v>Brennstoffzelle</v>
      </c>
      <c r="D125" s="33">
        <f t="shared" si="65"/>
        <v>0</v>
      </c>
      <c r="E125" s="33">
        <f t="shared" si="65"/>
        <v>0</v>
      </c>
      <c r="F125" s="33">
        <f t="shared" si="65"/>
        <v>0</v>
      </c>
      <c r="G125" s="37">
        <f t="shared" si="65"/>
        <v>0</v>
      </c>
      <c r="H125" s="33">
        <f t="shared" si="65"/>
        <v>0.16126756365102299</v>
      </c>
      <c r="I125" s="33">
        <f t="shared" si="65"/>
        <v>0.31151200276500002</v>
      </c>
      <c r="J125" s="33">
        <f t="shared" si="65"/>
        <v>0</v>
      </c>
      <c r="K125" s="33">
        <f t="shared" si="65"/>
        <v>0</v>
      </c>
    </row>
    <row r="126" spans="1:12">
      <c r="A126">
        <f t="shared" si="65"/>
        <v>0</v>
      </c>
      <c r="B126" t="str">
        <f t="shared" si="65"/>
        <v>Batterie</v>
      </c>
      <c r="D126" s="33">
        <f t="shared" si="65"/>
        <v>3.5</v>
      </c>
      <c r="E126" s="33">
        <f t="shared" si="65"/>
        <v>3.4</v>
      </c>
      <c r="F126" s="33">
        <f t="shared" si="65"/>
        <v>0</v>
      </c>
      <c r="G126" s="37">
        <f t="shared" si="65"/>
        <v>0</v>
      </c>
      <c r="H126" s="33">
        <f t="shared" si="65"/>
        <v>2.5710441916422</v>
      </c>
      <c r="I126" s="33">
        <f t="shared" si="65"/>
        <v>5.5230323394659999</v>
      </c>
      <c r="J126" s="33">
        <f t="shared" si="65"/>
        <v>3.3</v>
      </c>
      <c r="K126" s="33">
        <f>K85</f>
        <v>3.2559512821476</v>
      </c>
    </row>
    <row r="127" spans="1:12">
      <c r="A127">
        <f t="shared" si="65"/>
        <v>0</v>
      </c>
      <c r="B127" t="str">
        <f t="shared" si="65"/>
        <v>Summe</v>
      </c>
      <c r="D127" s="33">
        <f t="shared" si="65"/>
        <v>49.699999999999996</v>
      </c>
      <c r="E127" s="33">
        <f t="shared" si="65"/>
        <v>48</v>
      </c>
      <c r="F127" s="33">
        <f t="shared" si="65"/>
        <v>0</v>
      </c>
      <c r="G127" s="37">
        <f t="shared" si="65"/>
        <v>0</v>
      </c>
      <c r="H127" s="33">
        <f t="shared" si="65"/>
        <v>48.002177351990603</v>
      </c>
      <c r="I127" s="33">
        <f t="shared" si="65"/>
        <v>50.756976442601001</v>
      </c>
      <c r="J127" s="33">
        <f t="shared" si="65"/>
        <v>43.9</v>
      </c>
      <c r="K127" s="33">
        <f>K86</f>
        <v>48.486842314930897</v>
      </c>
    </row>
    <row r="129" spans="1:12">
      <c r="A129" s="45">
        <f t="shared" ref="A129:K135" si="67">A88</f>
        <v>2030</v>
      </c>
      <c r="D129" s="33"/>
      <c r="E129" s="33"/>
      <c r="F129" s="33"/>
      <c r="G129" s="33"/>
      <c r="H129" s="33"/>
      <c r="I129" s="33"/>
      <c r="J129" s="33"/>
      <c r="K129" s="33"/>
    </row>
    <row r="130" spans="1:12">
      <c r="A130" t="str">
        <f t="shared" si="67"/>
        <v>f</v>
      </c>
      <c r="C130" s="33"/>
      <c r="E130" s="33"/>
      <c r="F130" s="33"/>
      <c r="G130" s="33"/>
      <c r="H130" s="33"/>
      <c r="I130" s="33"/>
      <c r="J130" s="33"/>
      <c r="K130" s="33"/>
      <c r="L130" s="33"/>
    </row>
    <row r="131" spans="1:12">
      <c r="A131">
        <f t="shared" si="67"/>
        <v>0</v>
      </c>
      <c r="B131" t="s">
        <v>95</v>
      </c>
      <c r="D131" s="33">
        <f>D88+D89+D90</f>
        <v>35.300000000000004</v>
      </c>
      <c r="E131" s="33">
        <f t="shared" ref="E131:K131" si="68">E88+E89+E90</f>
        <v>31</v>
      </c>
      <c r="F131" s="33">
        <f t="shared" si="68"/>
        <v>31.7</v>
      </c>
      <c r="G131" s="33">
        <f t="shared" si="68"/>
        <v>31.541143804788589</v>
      </c>
      <c r="H131" s="33">
        <f t="shared" si="68"/>
        <v>35.8497447961944</v>
      </c>
      <c r="I131" s="33">
        <f t="shared" si="68"/>
        <v>26.431659834361</v>
      </c>
      <c r="J131" s="33">
        <f t="shared" si="68"/>
        <v>23</v>
      </c>
      <c r="K131" s="33">
        <f t="shared" si="68"/>
        <v>34.339693249290697</v>
      </c>
    </row>
    <row r="132" spans="1:12">
      <c r="A132">
        <f t="shared" si="67"/>
        <v>0</v>
      </c>
      <c r="B132" t="str">
        <f t="shared" si="67"/>
        <v>Plug-in-Hybrid</v>
      </c>
      <c r="D132" s="33">
        <f t="shared" si="67"/>
        <v>4.9000000000000004</v>
      </c>
      <c r="E132" s="33">
        <f t="shared" si="67"/>
        <v>1.6</v>
      </c>
      <c r="F132" s="33">
        <f t="shared" si="67"/>
        <v>4.7</v>
      </c>
      <c r="G132" s="33">
        <f t="shared" si="67"/>
        <v>3.4385459423065186</v>
      </c>
      <c r="H132" s="33">
        <f t="shared" si="67"/>
        <v>0</v>
      </c>
      <c r="I132" s="33">
        <f t="shared" si="67"/>
        <v>4.3468235324459998</v>
      </c>
      <c r="J132" s="33">
        <f t="shared" si="67"/>
        <v>8.4</v>
      </c>
      <c r="K132" s="33">
        <f t="shared" si="67"/>
        <v>4.8017809654497698</v>
      </c>
    </row>
    <row r="133" spans="1:12">
      <c r="A133">
        <f t="shared" si="67"/>
        <v>0</v>
      </c>
      <c r="B133" t="str">
        <f t="shared" si="67"/>
        <v>Brennstoffzelle</v>
      </c>
      <c r="D133" s="33">
        <f t="shared" si="67"/>
        <v>0</v>
      </c>
      <c r="E133" s="33">
        <f t="shared" si="67"/>
        <v>0.2</v>
      </c>
      <c r="F133" s="33">
        <f t="shared" si="67"/>
        <v>0.05</v>
      </c>
      <c r="G133" s="33">
        <f t="shared" si="67"/>
        <v>0</v>
      </c>
      <c r="H133" s="33">
        <f t="shared" si="67"/>
        <v>0.15328652437467599</v>
      </c>
      <c r="I133" s="33">
        <f t="shared" si="67"/>
        <v>0.31153344242100001</v>
      </c>
      <c r="J133" s="33">
        <f t="shared" si="67"/>
        <v>0</v>
      </c>
      <c r="K133" s="33">
        <f t="shared" si="67"/>
        <v>0</v>
      </c>
    </row>
    <row r="134" spans="1:12">
      <c r="A134">
        <f t="shared" si="67"/>
        <v>0</v>
      </c>
      <c r="B134" t="str">
        <f t="shared" si="67"/>
        <v>Batterie</v>
      </c>
      <c r="D134" s="33">
        <f t="shared" si="67"/>
        <v>9.1999999999999993</v>
      </c>
      <c r="E134" s="33">
        <f t="shared" si="67"/>
        <v>14.2</v>
      </c>
      <c r="F134" s="33">
        <f t="shared" si="67"/>
        <v>9.1</v>
      </c>
      <c r="G134" s="33">
        <f t="shared" si="67"/>
        <v>7.5839781761169434</v>
      </c>
      <c r="H134" s="33">
        <f t="shared" si="67"/>
        <v>10.5632050896526</v>
      </c>
      <c r="I134" s="33">
        <f t="shared" si="67"/>
        <v>20.854793151121999</v>
      </c>
      <c r="J134" s="33">
        <f t="shared" si="67"/>
        <v>16.2</v>
      </c>
      <c r="K134" s="33">
        <f t="shared" si="67"/>
        <v>9.6807625406947597</v>
      </c>
    </row>
    <row r="135" spans="1:12">
      <c r="A135">
        <f t="shared" si="67"/>
        <v>0</v>
      </c>
      <c r="B135" t="str">
        <f t="shared" si="67"/>
        <v>Summe</v>
      </c>
      <c r="D135" s="33">
        <f t="shared" si="67"/>
        <v>49.400000000000006</v>
      </c>
      <c r="E135" s="33">
        <f t="shared" si="67"/>
        <v>47</v>
      </c>
      <c r="F135" s="33">
        <f t="shared" si="67"/>
        <v>45.55</v>
      </c>
      <c r="G135" s="33">
        <f t="shared" si="67"/>
        <v>42.563667923212051</v>
      </c>
      <c r="H135" s="33">
        <f t="shared" si="67"/>
        <v>46.566236410221599</v>
      </c>
      <c r="I135" s="33">
        <f t="shared" si="67"/>
        <v>51.94480996035</v>
      </c>
      <c r="J135" s="33">
        <f t="shared" si="67"/>
        <v>47.6</v>
      </c>
      <c r="K135" s="33">
        <f t="shared" si="67"/>
        <v>48.822236755435299</v>
      </c>
    </row>
    <row r="137" spans="1:12">
      <c r="A137" s="45">
        <f>A96</f>
        <v>2040</v>
      </c>
      <c r="D137" s="33"/>
      <c r="E137" s="33"/>
      <c r="F137" s="33"/>
      <c r="G137" s="33"/>
      <c r="H137" s="33"/>
      <c r="I137" s="33"/>
      <c r="J137" s="33"/>
      <c r="K137" s="33"/>
    </row>
    <row r="138" spans="1:12">
      <c r="A138" s="45"/>
      <c r="C138" s="33"/>
      <c r="E138" s="33"/>
      <c r="F138" s="33"/>
      <c r="G138" s="33"/>
      <c r="H138" s="33"/>
      <c r="I138" s="33"/>
      <c r="J138" s="33"/>
      <c r="K138" s="33"/>
      <c r="L138" s="33"/>
    </row>
    <row r="139" spans="1:12">
      <c r="A139" s="45"/>
      <c r="B139" t="s">
        <v>95</v>
      </c>
      <c r="D139" s="33">
        <f>D96+D97+D98</f>
        <v>10.132361</v>
      </c>
      <c r="E139" s="33">
        <f t="shared" ref="E139:K139" si="69">E96+E97+E98</f>
        <v>0</v>
      </c>
      <c r="F139" s="33">
        <f t="shared" si="69"/>
        <v>5.1999999999999993</v>
      </c>
      <c r="G139" s="33">
        <f t="shared" si="69"/>
        <v>15.568125054658594</v>
      </c>
      <c r="H139" s="33">
        <f t="shared" si="69"/>
        <v>10.354659790279999</v>
      </c>
      <c r="I139" s="33">
        <f t="shared" si="69"/>
        <v>4.875322356E-3</v>
      </c>
      <c r="J139" s="33">
        <f t="shared" si="69"/>
        <v>1.8</v>
      </c>
      <c r="K139" s="33">
        <f t="shared" si="69"/>
        <v>14.766909891463399</v>
      </c>
    </row>
    <row r="140" spans="1:12">
      <c r="A140" s="45"/>
      <c r="B140" t="str">
        <f>B99</f>
        <v>Plug-in-Hybrid</v>
      </c>
      <c r="D140" s="33">
        <f t="shared" ref="D140:K143" si="70">D99</f>
        <v>4.0215839999999998</v>
      </c>
      <c r="E140" s="33">
        <f t="shared" si="70"/>
        <v>0</v>
      </c>
      <c r="F140" s="33">
        <f t="shared" si="70"/>
        <v>5.6</v>
      </c>
      <c r="G140" s="33">
        <f t="shared" si="70"/>
        <v>4.1723389625549316</v>
      </c>
      <c r="H140" s="33">
        <f t="shared" si="70"/>
        <v>0</v>
      </c>
      <c r="I140" s="33">
        <f t="shared" si="70"/>
        <v>2.274558032207</v>
      </c>
      <c r="J140" s="33">
        <f t="shared" si="70"/>
        <v>3.7</v>
      </c>
      <c r="K140" s="33">
        <f t="shared" si="70"/>
        <v>6.5211289248816504</v>
      </c>
    </row>
    <row r="141" spans="1:12">
      <c r="A141" s="45"/>
      <c r="B141" t="str">
        <f>B100</f>
        <v>Brennstoffzelle</v>
      </c>
      <c r="D141" s="33">
        <f t="shared" si="70"/>
        <v>5.0714000000000002E-2</v>
      </c>
      <c r="E141" s="33">
        <f t="shared" si="70"/>
        <v>0</v>
      </c>
      <c r="F141" s="33">
        <f t="shared" si="70"/>
        <v>1.44</v>
      </c>
      <c r="G141" s="33">
        <f t="shared" si="70"/>
        <v>0.10174400359392166</v>
      </c>
      <c r="H141" s="33">
        <f t="shared" si="70"/>
        <v>4.1666875589041003E-2</v>
      </c>
      <c r="I141" s="33">
        <f t="shared" si="70"/>
        <v>4.3540842709999996E-3</v>
      </c>
      <c r="J141" s="33">
        <f t="shared" si="70"/>
        <v>0</v>
      </c>
      <c r="K141" s="33">
        <f t="shared" si="70"/>
        <v>0</v>
      </c>
    </row>
    <row r="142" spans="1:12">
      <c r="A142" s="45"/>
      <c r="B142" t="str">
        <f>B101</f>
        <v>Batterie</v>
      </c>
      <c r="D142" s="33">
        <f t="shared" si="70"/>
        <v>27.452908000000001</v>
      </c>
      <c r="E142" s="33">
        <f t="shared" si="70"/>
        <v>0</v>
      </c>
      <c r="F142" s="33">
        <f t="shared" si="70"/>
        <v>28.6</v>
      </c>
      <c r="G142" s="33">
        <f t="shared" si="70"/>
        <v>21.397140502929688</v>
      </c>
      <c r="H142" s="33">
        <f t="shared" si="70"/>
        <v>35.512518651932503</v>
      </c>
      <c r="I142" s="33">
        <f t="shared" si="70"/>
        <v>49.291986865516002</v>
      </c>
      <c r="J142" s="33">
        <f t="shared" si="70"/>
        <v>46.5</v>
      </c>
      <c r="K142" s="33">
        <f t="shared" si="70"/>
        <v>27.6654009906905</v>
      </c>
    </row>
    <row r="143" spans="1:12">
      <c r="A143" s="45"/>
      <c r="B143" t="str">
        <f>B102</f>
        <v>Summe</v>
      </c>
      <c r="D143" s="33">
        <f t="shared" si="70"/>
        <v>41.657567</v>
      </c>
      <c r="E143" s="33">
        <f t="shared" si="70"/>
        <v>0</v>
      </c>
      <c r="F143" s="33">
        <f t="shared" si="70"/>
        <v>40.840000000000003</v>
      </c>
      <c r="G143" s="33">
        <f t="shared" si="70"/>
        <v>41.239348523737135</v>
      </c>
      <c r="H143" s="33">
        <f t="shared" si="70"/>
        <v>45.9088453178015</v>
      </c>
      <c r="I143" s="33">
        <f t="shared" si="70"/>
        <v>51.575774304349999</v>
      </c>
      <c r="J143" s="33">
        <f t="shared" si="70"/>
        <v>52</v>
      </c>
      <c r="K143" s="33">
        <f t="shared" si="70"/>
        <v>48.953439807035501</v>
      </c>
    </row>
    <row r="144" spans="1:12">
      <c r="A144" s="45"/>
    </row>
    <row r="145" spans="1:12">
      <c r="A145" s="45">
        <f>A104</f>
        <v>2045</v>
      </c>
      <c r="D145" s="33"/>
      <c r="E145" s="33"/>
      <c r="F145" s="33"/>
      <c r="G145" s="33"/>
      <c r="H145" s="33"/>
      <c r="I145" s="33"/>
      <c r="J145" s="33"/>
      <c r="K145" s="33"/>
    </row>
    <row r="146" spans="1:12">
      <c r="A146" s="45" t="str">
        <f>A105</f>
        <v>i</v>
      </c>
      <c r="C146" s="33"/>
      <c r="E146" s="33"/>
      <c r="F146" s="33"/>
      <c r="G146" s="33"/>
      <c r="H146" s="33"/>
      <c r="I146" s="33"/>
      <c r="J146" s="33"/>
      <c r="K146" s="33"/>
      <c r="L146" s="33"/>
    </row>
    <row r="147" spans="1:12">
      <c r="A147" s="45"/>
      <c r="B147" t="s">
        <v>95</v>
      </c>
      <c r="D147" s="33">
        <f>D104+D105+D106</f>
        <v>1.3552120000000001</v>
      </c>
      <c r="E147" s="33">
        <f t="shared" ref="E147:K147" si="71">E104+E105+E106</f>
        <v>5.0999999999999996</v>
      </c>
      <c r="F147" s="33">
        <f t="shared" si="71"/>
        <v>0.4</v>
      </c>
      <c r="G147" s="33">
        <f t="shared" si="71"/>
        <v>0</v>
      </c>
      <c r="H147" s="33">
        <f t="shared" si="71"/>
        <v>4.4814666597836403</v>
      </c>
      <c r="I147" s="33">
        <f t="shared" si="71"/>
        <v>7.1064441849999996E-3</v>
      </c>
      <c r="J147" s="33">
        <f t="shared" si="71"/>
        <v>0.5</v>
      </c>
      <c r="K147" s="33">
        <f t="shared" si="71"/>
        <v>7.7275377124995703</v>
      </c>
    </row>
    <row r="148" spans="1:12">
      <c r="A148" s="45"/>
      <c r="B148" t="str">
        <f>B107</f>
        <v>Plug-in-Hybrid</v>
      </c>
      <c r="D148" s="33">
        <f t="shared" ref="D148:K151" si="72">D107</f>
        <v>1.970831</v>
      </c>
      <c r="E148" s="33">
        <f t="shared" si="72"/>
        <v>0.8</v>
      </c>
      <c r="F148" s="33">
        <f t="shared" si="72"/>
        <v>3.5</v>
      </c>
      <c r="G148" s="33">
        <f t="shared" si="72"/>
        <v>0</v>
      </c>
      <c r="H148" s="33">
        <f t="shared" si="72"/>
        <v>0</v>
      </c>
      <c r="I148" s="33">
        <f t="shared" si="72"/>
        <v>6.3663346800000003E-3</v>
      </c>
      <c r="J148" s="33">
        <f t="shared" si="72"/>
        <v>0</v>
      </c>
      <c r="K148" s="33">
        <f t="shared" si="72"/>
        <v>4.8589262478300599</v>
      </c>
    </row>
    <row r="149" spans="1:12">
      <c r="A149" s="45"/>
      <c r="B149" t="str">
        <f>B108</f>
        <v>Brennstoffzelle</v>
      </c>
      <c r="D149" s="33">
        <f t="shared" si="72"/>
        <v>4.4437999999999998E-2</v>
      </c>
      <c r="E149" s="33">
        <f t="shared" si="72"/>
        <v>0.4</v>
      </c>
      <c r="F149" s="33">
        <f t="shared" si="72"/>
        <v>2.17</v>
      </c>
      <c r="G149" s="33">
        <f t="shared" si="72"/>
        <v>0</v>
      </c>
      <c r="H149" s="33">
        <f t="shared" si="72"/>
        <v>1.2976032100229001E-2</v>
      </c>
      <c r="I149" s="33">
        <f t="shared" si="72"/>
        <v>1.0706730094E-2</v>
      </c>
      <c r="J149" s="33">
        <f t="shared" si="72"/>
        <v>0</v>
      </c>
      <c r="K149" s="33">
        <f t="shared" si="72"/>
        <v>0</v>
      </c>
    </row>
    <row r="150" spans="1:12">
      <c r="A150" s="45"/>
      <c r="B150" t="str">
        <f>B109</f>
        <v>Batterie</v>
      </c>
      <c r="D150" s="33">
        <f t="shared" si="72"/>
        <v>33.869137000000002</v>
      </c>
      <c r="E150" s="33">
        <f t="shared" si="72"/>
        <v>38.799999999999997</v>
      </c>
      <c r="F150" s="33">
        <f t="shared" si="72"/>
        <v>31.8</v>
      </c>
      <c r="G150" s="33">
        <f t="shared" si="72"/>
        <v>0</v>
      </c>
      <c r="H150" s="33">
        <f t="shared" si="72"/>
        <v>41.7320027676666</v>
      </c>
      <c r="I150" s="33">
        <f t="shared" si="72"/>
        <v>51.390141695890001</v>
      </c>
      <c r="J150" s="33">
        <f t="shared" si="72"/>
        <v>51.3</v>
      </c>
      <c r="K150" s="33">
        <f t="shared" si="72"/>
        <v>36.941285191732902</v>
      </c>
    </row>
    <row r="151" spans="1:12">
      <c r="A151" s="45"/>
      <c r="B151" t="str">
        <f>B110</f>
        <v>Summe</v>
      </c>
      <c r="D151" s="33">
        <f t="shared" si="72"/>
        <v>37.239618</v>
      </c>
      <c r="E151" s="33">
        <f t="shared" si="72"/>
        <v>45</v>
      </c>
      <c r="F151" s="33">
        <f t="shared" si="72"/>
        <v>37.870000000000005</v>
      </c>
      <c r="G151" s="33">
        <f t="shared" si="72"/>
        <v>0</v>
      </c>
      <c r="H151" s="33">
        <f t="shared" si="72"/>
        <v>46.226445459550497</v>
      </c>
      <c r="I151" s="33">
        <f t="shared" si="72"/>
        <v>51.414321204849003</v>
      </c>
      <c r="J151" s="33">
        <f t="shared" si="72"/>
        <v>51.8</v>
      </c>
      <c r="K151" s="33">
        <f t="shared" si="72"/>
        <v>49.527749152062597</v>
      </c>
    </row>
    <row r="152" spans="1:12">
      <c r="A152" s="45"/>
    </row>
    <row r="153" spans="1:12">
      <c r="A153" s="45">
        <f>A112</f>
        <v>2050</v>
      </c>
      <c r="D153" s="33"/>
      <c r="E153" s="33"/>
      <c r="F153" s="33"/>
      <c r="G153" s="33"/>
      <c r="H153" s="33"/>
      <c r="I153" s="33"/>
      <c r="J153" s="33"/>
      <c r="K153" s="33"/>
    </row>
    <row r="154" spans="1:12">
      <c r="A154" s="45" t="str">
        <f>A113</f>
        <v>j</v>
      </c>
      <c r="C154" s="33"/>
      <c r="E154" s="33"/>
      <c r="F154" s="33"/>
      <c r="G154" s="33"/>
      <c r="H154" s="33"/>
      <c r="I154" s="33"/>
      <c r="J154" s="33"/>
      <c r="K154" s="33"/>
      <c r="L154" s="33"/>
    </row>
    <row r="155" spans="1:12">
      <c r="A155" s="45"/>
      <c r="B155" t="s">
        <v>95</v>
      </c>
      <c r="D155" s="33">
        <f>D112+D113+D114</f>
        <v>0</v>
      </c>
      <c r="E155" s="33">
        <f t="shared" ref="E155:K155" si="73">E112+E113+E114</f>
        <v>0</v>
      </c>
      <c r="F155" s="33">
        <f t="shared" si="73"/>
        <v>0</v>
      </c>
      <c r="G155" s="33">
        <f t="shared" si="73"/>
        <v>3.0115710496902466</v>
      </c>
      <c r="H155" s="33">
        <f t="shared" si="73"/>
        <v>0</v>
      </c>
      <c r="I155" s="33">
        <f t="shared" si="73"/>
        <v>0</v>
      </c>
      <c r="J155" s="33">
        <f t="shared" si="73"/>
        <v>0</v>
      </c>
      <c r="K155" s="33">
        <f t="shared" si="73"/>
        <v>0</v>
      </c>
    </row>
    <row r="156" spans="1:12">
      <c r="B156" t="str">
        <f>B115</f>
        <v>Plug-in-Hybrid</v>
      </c>
      <c r="D156" s="33">
        <f t="shared" ref="D156:K159" si="74">D115</f>
        <v>0</v>
      </c>
      <c r="E156" s="33">
        <f t="shared" si="74"/>
        <v>0</v>
      </c>
      <c r="F156" s="33">
        <f t="shared" si="74"/>
        <v>0</v>
      </c>
      <c r="G156" s="33">
        <f t="shared" si="74"/>
        <v>4.2493000030517578</v>
      </c>
      <c r="H156" s="33">
        <f t="shared" si="74"/>
        <v>0</v>
      </c>
      <c r="I156" s="33">
        <f t="shared" si="74"/>
        <v>0</v>
      </c>
      <c r="J156" s="33">
        <f t="shared" si="74"/>
        <v>0</v>
      </c>
      <c r="K156" s="33">
        <f t="shared" si="74"/>
        <v>0</v>
      </c>
    </row>
    <row r="157" spans="1:12">
      <c r="B157" t="str">
        <f>B116</f>
        <v>Brennstoffzelle</v>
      </c>
      <c r="D157" s="33">
        <f t="shared" si="74"/>
        <v>0</v>
      </c>
      <c r="E157" s="33">
        <f t="shared" si="74"/>
        <v>0</v>
      </c>
      <c r="F157" s="33">
        <f t="shared" si="74"/>
        <v>0</v>
      </c>
      <c r="G157" s="33">
        <f t="shared" si="74"/>
        <v>1.7747889757156372</v>
      </c>
      <c r="H157" s="33">
        <f t="shared" si="74"/>
        <v>0</v>
      </c>
      <c r="I157" s="33">
        <f t="shared" si="74"/>
        <v>0</v>
      </c>
      <c r="J157" s="33">
        <f t="shared" si="74"/>
        <v>0</v>
      </c>
      <c r="K157" s="33">
        <f t="shared" si="74"/>
        <v>0</v>
      </c>
    </row>
    <row r="158" spans="1:12">
      <c r="B158" t="str">
        <f>B117</f>
        <v>Batterie</v>
      </c>
      <c r="D158" s="33">
        <f t="shared" si="74"/>
        <v>0</v>
      </c>
      <c r="E158" s="33">
        <f t="shared" si="74"/>
        <v>0</v>
      </c>
      <c r="F158" s="33">
        <f t="shared" si="74"/>
        <v>0</v>
      </c>
      <c r="G158" s="33">
        <f t="shared" si="74"/>
        <v>31.420867919921875</v>
      </c>
      <c r="H158" s="33">
        <f t="shared" si="74"/>
        <v>0</v>
      </c>
      <c r="I158" s="33">
        <f t="shared" si="74"/>
        <v>0</v>
      </c>
      <c r="J158" s="33">
        <f t="shared" si="74"/>
        <v>0</v>
      </c>
      <c r="K158" s="33">
        <f t="shared" si="74"/>
        <v>0</v>
      </c>
    </row>
    <row r="159" spans="1:12">
      <c r="B159" t="str">
        <f>B118</f>
        <v>Summe</v>
      </c>
      <c r="D159" s="33">
        <f t="shared" si="74"/>
        <v>0</v>
      </c>
      <c r="E159" s="33">
        <f t="shared" si="74"/>
        <v>0</v>
      </c>
      <c r="F159" s="33">
        <f t="shared" si="74"/>
        <v>0</v>
      </c>
      <c r="G159" s="33">
        <f t="shared" si="74"/>
        <v>40.456527948379517</v>
      </c>
      <c r="H159" s="33">
        <f t="shared" si="74"/>
        <v>0</v>
      </c>
      <c r="I159" s="33">
        <f t="shared" si="74"/>
        <v>0</v>
      </c>
      <c r="J159" s="33">
        <f t="shared" si="74"/>
        <v>0</v>
      </c>
      <c r="K159" s="33">
        <f t="shared" si="74"/>
        <v>0</v>
      </c>
    </row>
    <row r="160" spans="1:12" s="41" customFormat="1"/>
    <row r="161" spans="1:21" s="41" customFormat="1"/>
    <row r="163" spans="1:21">
      <c r="C163">
        <v>2030</v>
      </c>
      <c r="L163">
        <v>2045</v>
      </c>
      <c r="T163">
        <v>2050</v>
      </c>
    </row>
    <row r="164" spans="1:21">
      <c r="C164" t="s">
        <v>74</v>
      </c>
      <c r="D164" t="s">
        <v>77</v>
      </c>
      <c r="E164" t="s">
        <v>78</v>
      </c>
      <c r="F164" t="s">
        <v>79</v>
      </c>
      <c r="G164" t="s">
        <v>80</v>
      </c>
      <c r="H164" t="s">
        <v>81</v>
      </c>
      <c r="I164" t="s">
        <v>82</v>
      </c>
      <c r="J164" t="s">
        <v>83</v>
      </c>
      <c r="K164" s="54" t="s">
        <v>97</v>
      </c>
      <c r="L164" t="s">
        <v>74</v>
      </c>
      <c r="M164" t="s">
        <v>77</v>
      </c>
      <c r="N164" t="s">
        <v>78</v>
      </c>
      <c r="O164" t="s">
        <v>80</v>
      </c>
      <c r="P164" t="s">
        <v>81</v>
      </c>
      <c r="Q164" t="s">
        <v>82</v>
      </c>
      <c r="R164" t="s">
        <v>83</v>
      </c>
      <c r="S164" s="54" t="s">
        <v>97</v>
      </c>
      <c r="T164" t="s">
        <v>79</v>
      </c>
      <c r="U164" s="54" t="s">
        <v>97</v>
      </c>
    </row>
    <row r="165" spans="1:21">
      <c r="C165" s="33"/>
      <c r="D165" s="33"/>
      <c r="E165" s="33"/>
      <c r="F165" s="33"/>
      <c r="G165" s="33"/>
      <c r="H165" s="33"/>
      <c r="I165" s="33"/>
      <c r="J165" s="33"/>
      <c r="L165" s="33"/>
      <c r="M165" s="33"/>
      <c r="N165" s="33"/>
      <c r="O165" s="33"/>
      <c r="P165" s="33"/>
      <c r="Q165" s="33"/>
      <c r="R165" s="33"/>
      <c r="T165" s="33"/>
    </row>
    <row r="166" spans="1:21">
      <c r="B166" s="53" t="s">
        <v>95</v>
      </c>
      <c r="C166" s="33">
        <f t="shared" ref="C166:J170" si="75">D131</f>
        <v>35.300000000000004</v>
      </c>
      <c r="D166" s="33">
        <f>E131</f>
        <v>31</v>
      </c>
      <c r="E166" s="33">
        <f t="shared" si="75"/>
        <v>31.7</v>
      </c>
      <c r="F166" s="33">
        <f t="shared" si="75"/>
        <v>31.541143804788589</v>
      </c>
      <c r="G166" s="33">
        <f t="shared" si="75"/>
        <v>35.8497447961944</v>
      </c>
      <c r="H166" s="33">
        <f t="shared" si="75"/>
        <v>26.431659834361</v>
      </c>
      <c r="I166" s="33">
        <f t="shared" si="75"/>
        <v>23</v>
      </c>
      <c r="J166" s="33">
        <f t="shared" si="75"/>
        <v>34.339693249290697</v>
      </c>
      <c r="K166">
        <f>ROUND(('S100'!R24+'S100'!R25+'S100'!R27+'S100'!R29+'S100'!R31+'S100'!R32)/1000000,0)</f>
        <v>31</v>
      </c>
      <c r="L166" s="33">
        <f t="shared" ref="L166:N170" si="76">D147</f>
        <v>1.3552120000000001</v>
      </c>
      <c r="M166" s="33">
        <f t="shared" si="76"/>
        <v>5.0999999999999996</v>
      </c>
      <c r="N166" s="33">
        <f t="shared" si="76"/>
        <v>0.4</v>
      </c>
      <c r="O166" s="33">
        <f t="shared" ref="O166:R170" si="77">H147</f>
        <v>4.4814666597836403</v>
      </c>
      <c r="P166" s="33">
        <f t="shared" si="77"/>
        <v>7.1064441849999996E-3</v>
      </c>
      <c r="Q166" s="33">
        <f t="shared" si="77"/>
        <v>0.5</v>
      </c>
      <c r="R166" s="33">
        <f t="shared" si="77"/>
        <v>7.7275377124995703</v>
      </c>
      <c r="S166">
        <f>ROUND(('S100'!AG24+'S100'!AG25+'S100'!AG27+'S100'!AG29+'S100'!AG31+'S100'!AG32)/1000000,0)</f>
        <v>5</v>
      </c>
      <c r="T166" s="33">
        <f>G155</f>
        <v>3.0115710496902466</v>
      </c>
      <c r="U166">
        <f>ROUND(('S100'!AL24+'S100'!AL25+'S100'!AL27+'S100'!AL29+'S100'!AL31+'S100'!AL32)/1000000,0)</f>
        <v>2</v>
      </c>
    </row>
    <row r="167" spans="1:21">
      <c r="B167" t="s">
        <v>96</v>
      </c>
      <c r="C167" s="33">
        <f t="shared" si="75"/>
        <v>4.9000000000000004</v>
      </c>
      <c r="D167" s="33">
        <f t="shared" si="75"/>
        <v>1.6</v>
      </c>
      <c r="E167" s="33">
        <f t="shared" si="75"/>
        <v>4.7</v>
      </c>
      <c r="F167" s="33">
        <f t="shared" si="75"/>
        <v>3.4385459423065186</v>
      </c>
      <c r="G167" s="33">
        <f t="shared" si="75"/>
        <v>0</v>
      </c>
      <c r="H167" s="33">
        <f t="shared" si="75"/>
        <v>4.3468235324459998</v>
      </c>
      <c r="I167" s="33">
        <f t="shared" si="75"/>
        <v>8.4</v>
      </c>
      <c r="J167" s="33">
        <f t="shared" si="75"/>
        <v>4.8017809654497698</v>
      </c>
      <c r="K167" s="33">
        <f>ROUND(('S100'!R28+'S100'!R30)/1000000,0)</f>
        <v>4</v>
      </c>
      <c r="L167" s="33">
        <f t="shared" si="76"/>
        <v>1.970831</v>
      </c>
      <c r="M167" s="33">
        <f t="shared" si="76"/>
        <v>0.8</v>
      </c>
      <c r="N167" s="33">
        <f t="shared" si="76"/>
        <v>3.5</v>
      </c>
      <c r="O167" s="33">
        <f t="shared" si="77"/>
        <v>0</v>
      </c>
      <c r="P167" s="33">
        <f t="shared" si="77"/>
        <v>6.3663346800000003E-3</v>
      </c>
      <c r="Q167" s="33">
        <f t="shared" si="77"/>
        <v>0</v>
      </c>
      <c r="R167" s="33">
        <f t="shared" si="77"/>
        <v>4.8589262478300599</v>
      </c>
      <c r="S167" s="33">
        <f>ROUND(('S100'!AG28+'S100'!AG30)/1000000,0)</f>
        <v>1</v>
      </c>
      <c r="T167" s="33">
        <f>G156</f>
        <v>4.2493000030517578</v>
      </c>
      <c r="U167" s="33">
        <f>ROUND(('S100'!AL28+'S100'!AL30)/1000000,0)</f>
        <v>0</v>
      </c>
    </row>
    <row r="168" spans="1:21">
      <c r="B168" t="s">
        <v>38</v>
      </c>
      <c r="C168" s="33">
        <f t="shared" si="75"/>
        <v>0</v>
      </c>
      <c r="D168" s="33">
        <f t="shared" si="75"/>
        <v>0.2</v>
      </c>
      <c r="E168" s="33">
        <f t="shared" si="75"/>
        <v>0.05</v>
      </c>
      <c r="F168" s="33">
        <f t="shared" si="75"/>
        <v>0</v>
      </c>
      <c r="G168" s="33">
        <f t="shared" si="75"/>
        <v>0.15328652437467599</v>
      </c>
      <c r="H168" s="33">
        <f t="shared" si="75"/>
        <v>0.31153344242100001</v>
      </c>
      <c r="I168" s="33">
        <f t="shared" si="75"/>
        <v>0</v>
      </c>
      <c r="J168" s="33">
        <f t="shared" si="75"/>
        <v>0</v>
      </c>
      <c r="K168" s="33">
        <f>ROUND(('S100'!R33)/1000000,0)</f>
        <v>0</v>
      </c>
      <c r="L168" s="33">
        <f t="shared" si="76"/>
        <v>4.4437999999999998E-2</v>
      </c>
      <c r="M168" s="33">
        <f t="shared" si="76"/>
        <v>0.4</v>
      </c>
      <c r="N168" s="33">
        <f t="shared" si="76"/>
        <v>2.17</v>
      </c>
      <c r="O168" s="33">
        <f t="shared" si="77"/>
        <v>1.2976032100229001E-2</v>
      </c>
      <c r="P168" s="33">
        <f t="shared" si="77"/>
        <v>1.0706730094E-2</v>
      </c>
      <c r="Q168" s="33">
        <f t="shared" si="77"/>
        <v>0</v>
      </c>
      <c r="R168" s="33">
        <f t="shared" si="77"/>
        <v>0</v>
      </c>
      <c r="S168" s="33">
        <f>ROUND(('S100'!AG33)/1000000,0)</f>
        <v>0</v>
      </c>
      <c r="T168" s="33">
        <f>G157</f>
        <v>1.7747889757156372</v>
      </c>
      <c r="U168" s="33">
        <f>ROUND(('S100'!AL33)/1000000,0)</f>
        <v>0</v>
      </c>
    </row>
    <row r="169" spans="1:21">
      <c r="B169" t="s">
        <v>31</v>
      </c>
      <c r="C169" s="33">
        <f t="shared" si="75"/>
        <v>9.1999999999999993</v>
      </c>
      <c r="D169" s="33">
        <f t="shared" si="75"/>
        <v>14.2</v>
      </c>
      <c r="E169" s="33">
        <f t="shared" si="75"/>
        <v>9.1</v>
      </c>
      <c r="F169" s="33">
        <f t="shared" si="75"/>
        <v>7.5839781761169434</v>
      </c>
      <c r="G169" s="33">
        <f t="shared" si="75"/>
        <v>10.5632050896526</v>
      </c>
      <c r="H169" s="33">
        <f t="shared" si="75"/>
        <v>20.854793151121999</v>
      </c>
      <c r="I169" s="33">
        <f t="shared" si="75"/>
        <v>16.2</v>
      </c>
      <c r="J169" s="33">
        <f t="shared" si="75"/>
        <v>9.6807625406947597</v>
      </c>
      <c r="K169" s="33">
        <f>ROUND(('S100'!R26)/1000000,0)</f>
        <v>9</v>
      </c>
      <c r="L169" s="33">
        <f t="shared" si="76"/>
        <v>33.869137000000002</v>
      </c>
      <c r="M169" s="33">
        <f t="shared" si="76"/>
        <v>38.799999999999997</v>
      </c>
      <c r="N169" s="33">
        <f t="shared" si="76"/>
        <v>31.8</v>
      </c>
      <c r="O169" s="33">
        <f t="shared" si="77"/>
        <v>41.7320027676666</v>
      </c>
      <c r="P169" s="33">
        <f t="shared" si="77"/>
        <v>51.390141695890001</v>
      </c>
      <c r="Q169" s="33">
        <f t="shared" si="77"/>
        <v>51.3</v>
      </c>
      <c r="R169" s="33">
        <f t="shared" si="77"/>
        <v>36.941285191732902</v>
      </c>
      <c r="S169" s="33">
        <f>ROUND(('S100'!AG26)/1000000,0)</f>
        <v>38</v>
      </c>
      <c r="T169" s="33">
        <f>G158</f>
        <v>31.420867919921875</v>
      </c>
      <c r="U169" s="33">
        <f>ROUND(('S100'!AL26)/1000000,0)</f>
        <v>41</v>
      </c>
    </row>
    <row r="170" spans="1:21">
      <c r="B170" t="s">
        <v>174</v>
      </c>
      <c r="C170" s="33">
        <f t="shared" si="75"/>
        <v>49.400000000000006</v>
      </c>
      <c r="D170" s="33">
        <f t="shared" si="75"/>
        <v>47</v>
      </c>
      <c r="E170" s="33">
        <f t="shared" si="75"/>
        <v>45.55</v>
      </c>
      <c r="F170" s="33">
        <f t="shared" si="75"/>
        <v>42.563667923212051</v>
      </c>
      <c r="G170" s="33">
        <f t="shared" si="75"/>
        <v>46.566236410221599</v>
      </c>
      <c r="H170" s="33">
        <f t="shared" si="75"/>
        <v>51.94480996035</v>
      </c>
      <c r="I170" s="33">
        <f t="shared" si="75"/>
        <v>47.6</v>
      </c>
      <c r="J170" s="33">
        <f t="shared" si="75"/>
        <v>48.822236755435299</v>
      </c>
      <c r="K170" s="33">
        <f>SUM(K166:K169)</f>
        <v>44</v>
      </c>
      <c r="L170" s="33">
        <f t="shared" si="76"/>
        <v>37.239618</v>
      </c>
      <c r="M170" s="33">
        <f t="shared" si="76"/>
        <v>45</v>
      </c>
      <c r="N170" s="33">
        <f t="shared" si="76"/>
        <v>37.870000000000005</v>
      </c>
      <c r="O170" s="33">
        <f t="shared" si="77"/>
        <v>46.226445459550497</v>
      </c>
      <c r="P170" s="33">
        <f t="shared" si="77"/>
        <v>51.414321204849003</v>
      </c>
      <c r="Q170" s="33">
        <f t="shared" si="77"/>
        <v>51.8</v>
      </c>
      <c r="R170" s="33">
        <f t="shared" si="77"/>
        <v>49.527749152062597</v>
      </c>
      <c r="S170" s="33">
        <f>SUM(S166:S169)</f>
        <v>44</v>
      </c>
      <c r="T170" s="33">
        <f>G159</f>
        <v>40.456527948379517</v>
      </c>
      <c r="U170" s="33">
        <f>SUM(U166:U169)</f>
        <v>43</v>
      </c>
    </row>
    <row r="175" spans="1:21" s="71" customFormat="1">
      <c r="A175" s="71" t="s">
        <v>165</v>
      </c>
    </row>
    <row r="177" spans="2:15">
      <c r="C177">
        <v>2020</v>
      </c>
      <c r="D177">
        <v>2030</v>
      </c>
      <c r="J177">
        <v>2045</v>
      </c>
    </row>
    <row r="178" spans="2:15">
      <c r="C178" t="s">
        <v>173</v>
      </c>
      <c r="D178" t="s">
        <v>166</v>
      </c>
      <c r="E178" t="s">
        <v>167</v>
      </c>
      <c r="F178" t="s">
        <v>168</v>
      </c>
      <c r="G178" t="s">
        <v>169</v>
      </c>
      <c r="H178" t="s">
        <v>170</v>
      </c>
      <c r="I178" s="54" t="s">
        <v>97</v>
      </c>
      <c r="J178" t="s">
        <v>166</v>
      </c>
      <c r="K178" t="s">
        <v>167</v>
      </c>
      <c r="L178" t="s">
        <v>168</v>
      </c>
      <c r="M178" t="s">
        <v>169</v>
      </c>
      <c r="N178" t="s">
        <v>170</v>
      </c>
      <c r="O178" s="54" t="s">
        <v>97</v>
      </c>
    </row>
    <row r="179" spans="2:15">
      <c r="B179" t="s">
        <v>29</v>
      </c>
      <c r="C179" s="33">
        <v>150</v>
      </c>
      <c r="D179" s="33">
        <v>84</v>
      </c>
      <c r="E179" s="33">
        <v>83</v>
      </c>
      <c r="F179" s="33">
        <v>109</v>
      </c>
      <c r="G179" s="33">
        <v>101</v>
      </c>
      <c r="H179" s="33">
        <v>105</v>
      </c>
      <c r="I179" s="33">
        <f>'S100'!R276+'S100'!R279+'S100'!R280</f>
        <v>150.84545755044928</v>
      </c>
      <c r="J179" s="33">
        <v>5.5</v>
      </c>
      <c r="K179" s="33">
        <v>5.5</v>
      </c>
      <c r="L179" s="33">
        <v>36.5</v>
      </c>
      <c r="M179" s="33">
        <v>6.5</v>
      </c>
      <c r="N179" s="33">
        <v>7</v>
      </c>
      <c r="O179" s="33">
        <f>'S100'!AG276+'S100'!AG279+'S100'!AG280</f>
        <v>17.129150682102292</v>
      </c>
    </row>
    <row r="180" spans="2:15">
      <c r="B180" t="s">
        <v>30</v>
      </c>
      <c r="C180" s="33">
        <v>226</v>
      </c>
      <c r="D180" s="33">
        <v>102</v>
      </c>
      <c r="E180" s="33">
        <v>102</v>
      </c>
      <c r="F180" s="33">
        <v>111</v>
      </c>
      <c r="G180" s="33">
        <v>124</v>
      </c>
      <c r="H180" s="33">
        <v>125</v>
      </c>
      <c r="I180" s="33">
        <f>'S100'!R277+'S100'!R281+'S100'!R282</f>
        <v>117.81895378788302</v>
      </c>
      <c r="J180" s="33">
        <v>3.5</v>
      </c>
      <c r="K180" s="33">
        <v>2</v>
      </c>
      <c r="L180" s="33">
        <v>20.5</v>
      </c>
      <c r="M180" s="33">
        <v>3</v>
      </c>
      <c r="N180" s="33">
        <v>2.5</v>
      </c>
      <c r="O180" s="33">
        <f>'S100'!AG277+'S100'!AG281+'S100'!AG282</f>
        <v>10.559415279066247</v>
      </c>
    </row>
    <row r="181" spans="2:15">
      <c r="B181" t="s">
        <v>171</v>
      </c>
      <c r="C181" s="33">
        <v>4</v>
      </c>
      <c r="D181" s="33">
        <v>4</v>
      </c>
      <c r="E181" s="33">
        <v>5</v>
      </c>
      <c r="F181" s="33">
        <v>3</v>
      </c>
      <c r="G181" s="33">
        <v>5</v>
      </c>
      <c r="H181" s="33">
        <v>5</v>
      </c>
      <c r="I181" s="33">
        <f>'S100'!R283</f>
        <v>0</v>
      </c>
      <c r="J181" s="33">
        <v>1</v>
      </c>
      <c r="K181" s="33">
        <v>0.5</v>
      </c>
      <c r="L181" s="33">
        <v>0.5</v>
      </c>
      <c r="M181" s="33">
        <v>0.5</v>
      </c>
      <c r="N181" s="33">
        <v>0.5</v>
      </c>
      <c r="O181" s="33">
        <f>'S100'!AG283</f>
        <v>0</v>
      </c>
    </row>
    <row r="182" spans="2:15">
      <c r="B182" t="s">
        <v>31</v>
      </c>
      <c r="C182" s="33">
        <v>6</v>
      </c>
      <c r="D182" s="33">
        <v>63</v>
      </c>
      <c r="E182" s="33">
        <v>62</v>
      </c>
      <c r="F182" s="33">
        <v>54</v>
      </c>
      <c r="G182" s="33">
        <v>52</v>
      </c>
      <c r="H182" s="33">
        <v>51</v>
      </c>
      <c r="I182" s="33">
        <f>'S100'!R278</f>
        <v>22.289888209022756</v>
      </c>
      <c r="J182" s="33">
        <v>92</v>
      </c>
      <c r="K182" s="33">
        <v>74.5</v>
      </c>
      <c r="L182" s="33">
        <v>79.5</v>
      </c>
      <c r="M182" s="33">
        <v>93</v>
      </c>
      <c r="N182" s="33">
        <v>86</v>
      </c>
      <c r="O182" s="33">
        <f>'S100'!AG278</f>
        <v>85.212797531324853</v>
      </c>
    </row>
    <row r="183" spans="2:15">
      <c r="B183" t="s">
        <v>172</v>
      </c>
      <c r="C183" s="33">
        <v>0</v>
      </c>
      <c r="D183" s="33">
        <v>0</v>
      </c>
      <c r="E183" s="33">
        <v>1</v>
      </c>
      <c r="F183" s="33">
        <v>0</v>
      </c>
      <c r="G183" s="33">
        <v>0</v>
      </c>
      <c r="H183" s="33">
        <v>1</v>
      </c>
      <c r="I183" s="33">
        <f>'S100'!R285</f>
        <v>0</v>
      </c>
      <c r="J183" s="33">
        <v>0</v>
      </c>
      <c r="K183" s="33">
        <v>32</v>
      </c>
      <c r="L183" s="33">
        <v>1</v>
      </c>
      <c r="M183" s="33">
        <v>0</v>
      </c>
      <c r="N183" s="33">
        <v>15.5</v>
      </c>
      <c r="O183" s="33">
        <f>'S100'!AG285</f>
        <v>0</v>
      </c>
    </row>
    <row r="184" spans="2:15">
      <c r="B184" t="s">
        <v>174</v>
      </c>
      <c r="C184" s="33">
        <f>SUM(C179:C183)</f>
        <v>386</v>
      </c>
      <c r="D184" s="33">
        <f t="shared" ref="D184:O184" si="78">SUM(D179:D183)</f>
        <v>253</v>
      </c>
      <c r="E184" s="33">
        <f t="shared" si="78"/>
        <v>253</v>
      </c>
      <c r="F184" s="33">
        <f t="shared" si="78"/>
        <v>277</v>
      </c>
      <c r="G184" s="33">
        <f t="shared" si="78"/>
        <v>282</v>
      </c>
      <c r="H184" s="33">
        <f t="shared" si="78"/>
        <v>287</v>
      </c>
      <c r="I184" s="33">
        <f t="shared" si="78"/>
        <v>290.95429954735505</v>
      </c>
      <c r="J184" s="33">
        <f t="shared" si="78"/>
        <v>102</v>
      </c>
      <c r="K184" s="33">
        <f t="shared" si="78"/>
        <v>114.5</v>
      </c>
      <c r="L184" s="33">
        <f t="shared" si="78"/>
        <v>138</v>
      </c>
      <c r="M184" s="33">
        <f t="shared" si="78"/>
        <v>103</v>
      </c>
      <c r="N184" s="33">
        <f t="shared" si="78"/>
        <v>111.5</v>
      </c>
      <c r="O184" s="33">
        <f t="shared" si="78"/>
        <v>112.90136349249339</v>
      </c>
    </row>
    <row r="185" spans="2:15"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</row>
    <row r="186" spans="2:15"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</row>
    <row r="187" spans="2:15"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3ABD8-2C88-4FEA-A3C6-A529516BFF53}">
  <sheetPr>
    <tabColor theme="5"/>
  </sheetPr>
  <dimension ref="A1:AN213"/>
  <sheetViews>
    <sheetView topLeftCell="A188" zoomScale="115" zoomScaleNormal="115" workbookViewId="0">
      <selection activeCell="A215" sqref="A215"/>
    </sheetView>
  </sheetViews>
  <sheetFormatPr defaultRowHeight="15"/>
  <cols>
    <col min="1" max="1" width="22.42578125" bestFit="1" customWidth="1"/>
    <col min="2" max="2" width="11.42578125" bestFit="1" customWidth="1"/>
    <col min="18" max="18" width="11" bestFit="1" customWidth="1"/>
  </cols>
  <sheetData>
    <row r="1" spans="1:40">
      <c r="A1" t="s">
        <v>53</v>
      </c>
    </row>
    <row r="4" spans="1:40" s="39" customFormat="1">
      <c r="A4" s="39" t="s">
        <v>50</v>
      </c>
      <c r="B4" s="39" t="s">
        <v>14</v>
      </c>
      <c r="C4" s="39">
        <v>8</v>
      </c>
    </row>
    <row r="5" spans="1:40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40">
      <c r="A6" t="s">
        <v>48</v>
      </c>
      <c r="B6" s="33" cm="1">
        <f t="array" aca="1" ref="B6" ca="1">INDIRECT("'" &amp; $A6 &amp; "'!" &amp; ADDRESS($AN6, COLUMN(A1)+1))</f>
        <v>7899</v>
      </c>
      <c r="C6" s="33" cm="1">
        <f t="array" aca="1" ref="C6" ca="1">INDIRECT("'" &amp; $A6 &amp; "'!" &amp; ADDRESS($AN6, COLUMN(B1)+1))</f>
        <v>8071</v>
      </c>
      <c r="D6" s="33" cm="1">
        <f t="array" aca="1" ref="D6" ca="1">INDIRECT("'" &amp; $A6 &amp; "'!" &amp; ADDRESS($AN6, COLUMN(C1)+1))</f>
        <v>9918</v>
      </c>
      <c r="E6" s="33" cm="1">
        <f t="array" aca="1" ref="E6" ca="1">INDIRECT("'" &amp; $A6 &amp; "'!" &amp; ADDRESS($AN6, COLUMN(D1)+1))</f>
        <v>21472</v>
      </c>
      <c r="F6" s="33" cm="1">
        <f t="array" aca="1" ref="F6" ca="1">INDIRECT("'" &amp; $A6 &amp; "'!" &amp; ADDRESS($AN6, COLUMN(E1)+1))</f>
        <v>31398</v>
      </c>
      <c r="G6" s="33" cm="1">
        <f t="array" aca="1" ref="G6" ca="1">INDIRECT("'" &amp; $A6 &amp; "'!" &amp; ADDRESS($AN6, COLUMN(F1)+1))</f>
        <v>58410</v>
      </c>
      <c r="H6" s="33" cm="1">
        <f t="array" aca="1" ref="H6" ca="1">INDIRECT("'" &amp; $A6 &amp; "'!" &amp; ADDRESS($AN6, COLUMN(G1)+1))</f>
        <v>186241</v>
      </c>
      <c r="I6" s="33" cm="1">
        <f t="array" aca="1" ref="I6" ca="1">INDIRECT("'" &amp; $A6 &amp; "'!" &amp; ADDRESS($AN6, COLUMN(H1)+1))</f>
        <v>340227</v>
      </c>
      <c r="J6" s="33" cm="1">
        <f t="array" aca="1" ref="J6" ca="1">INDIRECT("'" &amp; $A6 &amp; "'!" &amp; ADDRESS($AN6, COLUMN(I1)+1))</f>
        <v>450880</v>
      </c>
      <c r="K6" s="33" cm="1">
        <f t="array" aca="1" ref="K6" ca="1">INDIRECT("'" &amp; $A6 &amp; "'!" &amp; ADDRESS($AN6, COLUMN(J1)+1))</f>
        <v>524219</v>
      </c>
      <c r="L6" s="33" cm="1">
        <f t="array" aca="1" ref="L6" ca="1">INDIRECT("'" &amp; $A6 &amp; "'!" &amp; ADDRESS($AN6, COLUMN(K1)+1))</f>
        <v>621727.20000000007</v>
      </c>
      <c r="M6" s="33" cm="1">
        <f t="array" aca="1" ref="M6" ca="1">INDIRECT("'" &amp; $A6 &amp; "'!" &amp; ADDRESS($AN6, COLUMN(L1)+1))</f>
        <v>683899.92</v>
      </c>
      <c r="N6" s="33" cm="1">
        <f t="array" aca="1" ref="N6" ca="1">INDIRECT("'" &amp; $A6 &amp; "'!" &amp; ADDRESS($AN6, COLUMN(M1)+1))</f>
        <v>777159</v>
      </c>
      <c r="O6" s="33" cm="1">
        <f t="array" aca="1" ref="O6" ca="1">INDIRECT("'" &amp; $A6 &amp; "'!" &amp; ADDRESS($AN6, COLUMN(N1)+1))</f>
        <v>994763.52</v>
      </c>
      <c r="P6" s="33" cm="1">
        <f t="array" aca="1" ref="P6" ca="1">INDIRECT("'" &amp; $A6 &amp; "'!" &amp; ADDRESS($AN6, COLUMN(O1)+1))</f>
        <v>1243454.4000000001</v>
      </c>
      <c r="Q6" s="33" cm="1">
        <f t="array" aca="1" ref="Q6" ca="1">INDIRECT("'" &amp; $A6 &amp; "'!" &amp; ADDRESS($AN6, COLUMN(P1)+1))</f>
        <v>1616490.72</v>
      </c>
      <c r="R6" s="33" cm="1">
        <f t="array" aca="1" ref="R6" ca="1">INDIRECT("'" &amp; $A6 &amp; "'!" &amp; ADDRESS($AN6, COLUMN(Q1)+1))</f>
        <v>1958440.68</v>
      </c>
      <c r="S6" s="33" cm="1">
        <f t="array" aca="1" ref="S6" ca="1">INDIRECT("'" &amp; $A6 &amp; "'!" &amp; ADDRESS($AN6, COLUMN(R1)+1))</f>
        <v>2362563.36</v>
      </c>
      <c r="T6" s="33" cm="1">
        <f t="array" aca="1" ref="T6" ca="1">INDIRECT("'" &amp; $A6 &amp; "'!" &amp; ADDRESS($AN6, COLUMN(S1)+1))</f>
        <v>2735599.68</v>
      </c>
      <c r="U6" s="33" cm="1">
        <f t="array" aca="1" ref="U6" ca="1">INDIRECT("'" &amp; $A6 &amp; "'!" &amp; ADDRESS($AN6, COLUMN(T1)+1))</f>
        <v>2953204.1999999997</v>
      </c>
      <c r="V6" s="33" cm="1">
        <f t="array" aca="1" ref="V6" ca="1">INDIRECT("'" &amp; $A6 &amp; "'!" &amp; ADDRESS($AN6, COLUMN(U1)+1))</f>
        <v>3046463.28</v>
      </c>
      <c r="W6" s="33" cm="1">
        <f t="array" aca="1" ref="W6" ca="1">INDIRECT("'" &amp; $A6 &amp; "'!" &amp; ADDRESS($AN6, COLUMN(V1)+1))</f>
        <v>3108636</v>
      </c>
      <c r="X6" s="33" cm="1">
        <f t="array" aca="1" ref="X6" ca="1">INDIRECT("'" &amp; $A6 &amp; "'!" &amp; ADDRESS($AN6, COLUMN(W1)+1))</f>
        <v>3108636</v>
      </c>
      <c r="Y6" s="33" cm="1">
        <f t="array" aca="1" ref="Y6" ca="1">INDIRECT("'" &amp; $A6 &amp; "'!" &amp; ADDRESS($AN6, COLUMN(X1)+1))</f>
        <v>3108636</v>
      </c>
      <c r="Z6" s="33" cm="1">
        <f t="array" aca="1" ref="Z6" ca="1">INDIRECT("'" &amp; $A6 &amp; "'!" &amp; ADDRESS($AN6, COLUMN(Y1)+1))</f>
        <v>3108636</v>
      </c>
      <c r="AA6" s="33" cm="1">
        <f t="array" aca="1" ref="AA6" ca="1">INDIRECT("'" &amp; $A6 &amp; "'!" &amp; ADDRESS($AN6, COLUMN(Z1)+1))</f>
        <v>3108636</v>
      </c>
      <c r="AB6" s="33" cm="1">
        <f t="array" aca="1" ref="AB6" ca="1">INDIRECT("'" &amp; $A6 &amp; "'!" &amp; ADDRESS($AN6, COLUMN(AA1)+1))</f>
        <v>3108636</v>
      </c>
      <c r="AC6" s="33" cm="1">
        <f t="array" aca="1" ref="AC6" ca="1">INDIRECT("'" &amp; $A6 &amp; "'!" &amp; ADDRESS($AN6, COLUMN(AB1)+1))</f>
        <v>3108636</v>
      </c>
      <c r="AD6" s="33" cm="1">
        <f t="array" aca="1" ref="AD6" ca="1">INDIRECT("'" &amp; $A6 &amp; "'!" &amp; ADDRESS($AN6, COLUMN(AC1)+1))</f>
        <v>3108636</v>
      </c>
      <c r="AE6" s="33" cm="1">
        <f t="array" aca="1" ref="AE6" ca="1">INDIRECT("'" &amp; $A6 &amp; "'!" &amp; ADDRESS($AN6, COLUMN(AD1)+1))</f>
        <v>3108636</v>
      </c>
      <c r="AF6" s="33" cm="1">
        <f t="array" aca="1" ref="AF6" ca="1">INDIRECT("'" &amp; $A6 &amp; "'!" &amp; ADDRESS($AN6, COLUMN(AE1)+1))</f>
        <v>3108636</v>
      </c>
      <c r="AG6" s="33" cm="1">
        <f t="array" aca="1" ref="AG6" ca="1">INDIRECT("'" &amp; $A6 &amp; "'!" &amp; ADDRESS($AN6, COLUMN(AF1)+1))</f>
        <v>3108636</v>
      </c>
      <c r="AH6" s="33" cm="1">
        <f t="array" aca="1" ref="AH6" ca="1">INDIRECT("'" &amp; $A6 &amp; "'!" &amp; ADDRESS($AN6, COLUMN(AG1)+1))</f>
        <v>3108636</v>
      </c>
      <c r="AI6" s="33" cm="1">
        <f t="array" aca="1" ref="AI6" ca="1">INDIRECT("'" &amp; $A6 &amp; "'!" &amp; ADDRESS($AN6, COLUMN(AH1)+1))</f>
        <v>3108636</v>
      </c>
      <c r="AJ6" s="33" cm="1">
        <f t="array" aca="1" ref="AJ6" ca="1">INDIRECT("'" &amp; $A6 &amp; "'!" &amp; ADDRESS($AN6, COLUMN(AI1)+1))</f>
        <v>3108636</v>
      </c>
      <c r="AK6" s="33" cm="1">
        <f t="array" aca="1" ref="AK6" ca="1">INDIRECT("'" &amp; $A6 &amp; "'!" &amp; ADDRESS($AN6, COLUMN(AJ1)+1))</f>
        <v>3108636</v>
      </c>
      <c r="AL6" s="33" cm="1">
        <f t="array" aca="1" ref="AL6" ca="1">INDIRECT("'" &amp; $A6 &amp; "'!" &amp; ADDRESS($AN6, COLUMN(AK1)+1))</f>
        <v>3108636</v>
      </c>
      <c r="AN6">
        <f>C4</f>
        <v>8</v>
      </c>
    </row>
    <row r="7" spans="1:40">
      <c r="A7" t="s">
        <v>49</v>
      </c>
      <c r="B7" s="33" cm="1">
        <f t="array" aca="1" ref="B7" ca="1">INDIRECT("'" &amp; $A7 &amp; "'!" &amp; ADDRESS($AN7, COLUMN(A2)+1))</f>
        <v>7899</v>
      </c>
      <c r="C7" s="33" cm="1">
        <f t="array" aca="1" ref="C7" ca="1">INDIRECT("'" &amp; $A7 &amp; "'!" &amp; ADDRESS($AN7, COLUMN(B2)+1))</f>
        <v>8071</v>
      </c>
      <c r="D7" s="33" cm="1">
        <f t="array" aca="1" ref="D7" ca="1">INDIRECT("'" &amp; $A7 &amp; "'!" &amp; ADDRESS($AN7, COLUMN(C2)+1))</f>
        <v>9918</v>
      </c>
      <c r="E7" s="33" cm="1">
        <f t="array" aca="1" ref="E7" ca="1">INDIRECT("'" &amp; $A7 &amp; "'!" &amp; ADDRESS($AN7, COLUMN(D2)+1))</f>
        <v>21472</v>
      </c>
      <c r="F7" s="33" cm="1">
        <f t="array" aca="1" ref="F7" ca="1">INDIRECT("'" &amp; $A7 &amp; "'!" &amp; ADDRESS($AN7, COLUMN(E2)+1))</f>
        <v>31398</v>
      </c>
      <c r="G7" s="33" cm="1">
        <f t="array" aca="1" ref="G7" ca="1">INDIRECT("'" &amp; $A7 &amp; "'!" &amp; ADDRESS($AN7, COLUMN(F2)+1))</f>
        <v>58410</v>
      </c>
      <c r="H7" s="33" cm="1">
        <f t="array" aca="1" ref="H7" ca="1">INDIRECT("'" &amp; $A7 &amp; "'!" &amp; ADDRESS($AN7, COLUMN(G2)+1))</f>
        <v>186241</v>
      </c>
      <c r="I7" s="33" cm="1">
        <f t="array" aca="1" ref="I7" ca="1">INDIRECT("'" &amp; $A7 &amp; "'!" &amp; ADDRESS($AN7, COLUMN(H2)+1))</f>
        <v>340227</v>
      </c>
      <c r="J7" s="33" cm="1">
        <f t="array" aca="1" ref="J7" ca="1">INDIRECT("'" &amp; $A7 &amp; "'!" &amp; ADDRESS($AN7, COLUMN(I2)+1))</f>
        <v>450880</v>
      </c>
      <c r="K7" s="33" cm="1">
        <f t="array" aca="1" ref="K7" ca="1">INDIRECT("'" &amp; $A7 &amp; "'!" &amp; ADDRESS($AN7, COLUMN(J2)+1))</f>
        <v>524219</v>
      </c>
      <c r="L7" s="33" cm="1">
        <f t="array" aca="1" ref="L7" ca="1">INDIRECT("'" &amp; $A7 &amp; "'!" &amp; ADDRESS($AN7, COLUMN(K2)+1))</f>
        <v>590640.84</v>
      </c>
      <c r="M7" s="33" cm="1">
        <f t="array" aca="1" ref="M7" ca="1">INDIRECT("'" &amp; $A7 &amp; "'!" &amp; ADDRESS($AN7, COLUMN(L2)+1))</f>
        <v>590640.84</v>
      </c>
      <c r="N7" s="33" cm="1">
        <f t="array" aca="1" ref="N7" ca="1">INDIRECT("'" &amp; $A7 &amp; "'!" &amp; ADDRESS($AN7, COLUMN(M2)+1))</f>
        <v>590640.84</v>
      </c>
      <c r="O7" s="33" cm="1">
        <f t="array" aca="1" ref="O7" ca="1">INDIRECT("'" &amp; $A7 &amp; "'!" &amp; ADDRESS($AN7, COLUMN(N2)+1))</f>
        <v>590640.84</v>
      </c>
      <c r="P7" s="33" cm="1">
        <f t="array" aca="1" ref="P7" ca="1">INDIRECT("'" &amp; $A7 &amp; "'!" &amp; ADDRESS($AN7, COLUMN(O2)+1))</f>
        <v>590640.84</v>
      </c>
      <c r="Q7" s="33" cm="1">
        <f t="array" aca="1" ref="Q7" ca="1">INDIRECT("'" &amp; $A7 &amp; "'!" &amp; ADDRESS($AN7, COLUMN(P2)+1))</f>
        <v>590640.84</v>
      </c>
      <c r="R7" s="33" cm="1">
        <f t="array" aca="1" ref="R7" ca="1">INDIRECT("'" &amp; $A7 &amp; "'!" &amp; ADDRESS($AN7, COLUMN(Q2)+1))</f>
        <v>590640.84</v>
      </c>
      <c r="S7" s="33" cm="1">
        <f t="array" aca="1" ref="S7" ca="1">INDIRECT("'" &amp; $A7 &amp; "'!" &amp; ADDRESS($AN7, COLUMN(R2)+1))</f>
        <v>590640.84</v>
      </c>
      <c r="T7" s="33" cm="1">
        <f t="array" aca="1" ref="T7" ca="1">INDIRECT("'" &amp; $A7 &amp; "'!" &amp; ADDRESS($AN7, COLUMN(S2)+1))</f>
        <v>590640.84</v>
      </c>
      <c r="U7" s="33" cm="1">
        <f t="array" aca="1" ref="U7" ca="1">INDIRECT("'" &amp; $A7 &amp; "'!" &amp; ADDRESS($AN7, COLUMN(T2)+1))</f>
        <v>590640.84</v>
      </c>
      <c r="V7" s="33" cm="1">
        <f t="array" aca="1" ref="V7" ca="1">INDIRECT("'" &amp; $A7 &amp; "'!" &amp; ADDRESS($AN7, COLUMN(U2)+1))</f>
        <v>590640.84</v>
      </c>
      <c r="W7" s="33" cm="1">
        <f t="array" aca="1" ref="W7" ca="1">INDIRECT("'" &amp; $A7 &amp; "'!" &amp; ADDRESS($AN7, COLUMN(V2)+1))</f>
        <v>590640.84</v>
      </c>
      <c r="X7" s="33" cm="1">
        <f t="array" aca="1" ref="X7" ca="1">INDIRECT("'" &amp; $A7 &amp; "'!" &amp; ADDRESS($AN7, COLUMN(W2)+1))</f>
        <v>3108636</v>
      </c>
      <c r="Y7" s="33" cm="1">
        <f t="array" aca="1" ref="Y7" ca="1">INDIRECT("'" &amp; $A7 &amp; "'!" &amp; ADDRESS($AN7, COLUMN(X2)+1))</f>
        <v>3108636</v>
      </c>
      <c r="Z7" s="33" cm="1">
        <f t="array" aca="1" ref="Z7" ca="1">INDIRECT("'" &amp; $A7 &amp; "'!" &amp; ADDRESS($AN7, COLUMN(Y2)+1))</f>
        <v>3108636</v>
      </c>
      <c r="AA7" s="33" cm="1">
        <f t="array" aca="1" ref="AA7" ca="1">INDIRECT("'" &amp; $A7 &amp; "'!" &amp; ADDRESS($AN7, COLUMN(Z2)+1))</f>
        <v>3108636</v>
      </c>
      <c r="AB7" s="33" cm="1">
        <f t="array" aca="1" ref="AB7" ca="1">INDIRECT("'" &amp; $A7 &amp; "'!" &amp; ADDRESS($AN7, COLUMN(AA2)+1))</f>
        <v>3108636</v>
      </c>
      <c r="AC7" s="33" cm="1">
        <f t="array" aca="1" ref="AC7" ca="1">INDIRECT("'" &amp; $A7 &amp; "'!" &amp; ADDRESS($AN7, COLUMN(AB2)+1))</f>
        <v>3108636</v>
      </c>
      <c r="AD7" s="33" cm="1">
        <f t="array" aca="1" ref="AD7" ca="1">INDIRECT("'" &amp; $A7 &amp; "'!" &amp; ADDRESS($AN7, COLUMN(AC2)+1))</f>
        <v>3108636</v>
      </c>
      <c r="AE7" s="33" cm="1">
        <f t="array" aca="1" ref="AE7" ca="1">INDIRECT("'" &amp; $A7 &amp; "'!" &amp; ADDRESS($AN7, COLUMN(AD2)+1))</f>
        <v>3108636</v>
      </c>
      <c r="AF7" s="33" cm="1">
        <f t="array" aca="1" ref="AF7" ca="1">INDIRECT("'" &amp; $A7 &amp; "'!" &amp; ADDRESS($AN7, COLUMN(AE2)+1))</f>
        <v>3108636</v>
      </c>
      <c r="AG7" s="33" cm="1">
        <f t="array" aca="1" ref="AG7" ca="1">INDIRECT("'" &amp; $A7 &amp; "'!" &amp; ADDRESS($AN7, COLUMN(AF2)+1))</f>
        <v>3108636</v>
      </c>
      <c r="AH7" s="33" cm="1">
        <f t="array" aca="1" ref="AH7" ca="1">INDIRECT("'" &amp; $A7 &amp; "'!" &amp; ADDRESS($AN7, COLUMN(AG2)+1))</f>
        <v>3108636</v>
      </c>
      <c r="AI7" s="33" cm="1">
        <f t="array" aca="1" ref="AI7" ca="1">INDIRECT("'" &amp; $A7 &amp; "'!" &amp; ADDRESS($AN7, COLUMN(AH2)+1))</f>
        <v>3108636</v>
      </c>
      <c r="AJ7" s="33" cm="1">
        <f t="array" aca="1" ref="AJ7" ca="1">INDIRECT("'" &amp; $A7 &amp; "'!" &amp; ADDRESS($AN7, COLUMN(AI2)+1))</f>
        <v>3108636</v>
      </c>
      <c r="AK7" s="33" cm="1">
        <f t="array" aca="1" ref="AK7" ca="1">INDIRECT("'" &amp; $A7 &amp; "'!" &amp; ADDRESS($AN7, COLUMN(AJ2)+1))</f>
        <v>3108636</v>
      </c>
      <c r="AL7" s="33" cm="1">
        <f t="array" aca="1" ref="AL7" ca="1">INDIRECT("'" &amp; $A7 &amp; "'!" &amp; ADDRESS($AN7, COLUMN(AK2)+1))</f>
        <v>3108636</v>
      </c>
      <c r="AN7">
        <f>C4</f>
        <v>8</v>
      </c>
    </row>
    <row r="8" spans="1:40">
      <c r="A8" t="s">
        <v>51</v>
      </c>
      <c r="B8" s="33" cm="1">
        <f t="array" aca="1" ref="B8" ca="1">INDIRECT("'" &amp; $A8 &amp; "'!" &amp; ADDRESS($AN8, COLUMN(A3)+1))</f>
        <v>7899</v>
      </c>
      <c r="C8" s="33" cm="1">
        <f t="array" aca="1" ref="C8" ca="1">INDIRECT("'" &amp; $A8 &amp; "'!" &amp; ADDRESS($AN8, COLUMN(B3)+1))</f>
        <v>8071</v>
      </c>
      <c r="D8" s="33" cm="1">
        <f t="array" aca="1" ref="D8" ca="1">INDIRECT("'" &amp; $A8 &amp; "'!" &amp; ADDRESS($AN8, COLUMN(C3)+1))</f>
        <v>9918</v>
      </c>
      <c r="E8" s="33" cm="1">
        <f t="array" aca="1" ref="E8" ca="1">INDIRECT("'" &amp; $A8 &amp; "'!" &amp; ADDRESS($AN8, COLUMN(D3)+1))</f>
        <v>21472</v>
      </c>
      <c r="F8" s="33" cm="1">
        <f t="array" aca="1" ref="F8" ca="1">INDIRECT("'" &amp; $A8 &amp; "'!" &amp; ADDRESS($AN8, COLUMN(E3)+1))</f>
        <v>31398</v>
      </c>
      <c r="G8" s="33" cm="1">
        <f t="array" aca="1" ref="G8" ca="1">INDIRECT("'" &amp; $A8 &amp; "'!" &amp; ADDRESS($AN8, COLUMN(F3)+1))</f>
        <v>58410</v>
      </c>
      <c r="H8" s="33" cm="1">
        <f t="array" aca="1" ref="H8" ca="1">INDIRECT("'" &amp; $A8 &amp; "'!" &amp; ADDRESS($AN8, COLUMN(G3)+1))</f>
        <v>186241</v>
      </c>
      <c r="I8" s="33" cm="1">
        <f t="array" aca="1" ref="I8" ca="1">INDIRECT("'" &amp; $A8 &amp; "'!" &amp; ADDRESS($AN8, COLUMN(H3)+1))</f>
        <v>340227</v>
      </c>
      <c r="J8" s="33" cm="1">
        <f t="array" aca="1" ref="J8" ca="1">INDIRECT("'" &amp; $A8 &amp; "'!" &amp; ADDRESS($AN8, COLUMN(I3)+1))</f>
        <v>450880</v>
      </c>
      <c r="K8" s="33" cm="1">
        <f t="array" aca="1" ref="K8" ca="1">INDIRECT("'" &amp; $A8 &amp; "'!" &amp; ADDRESS($AN8, COLUMN(J3)+1))</f>
        <v>524219</v>
      </c>
      <c r="L8" s="33" cm="1">
        <f t="array" aca="1" ref="L8" ca="1">INDIRECT("'" &amp; $A8 &amp; "'!" &amp; ADDRESS($AN8, COLUMN(K3)+1))</f>
        <v>621727.20000000007</v>
      </c>
      <c r="M8" s="33" cm="1">
        <f t="array" aca="1" ref="M8" ca="1">INDIRECT("'" &amp; $A8 &amp; "'!" &amp; ADDRESS($AN8, COLUMN(L3)+1))</f>
        <v>652813.55999999994</v>
      </c>
      <c r="N8" s="33" cm="1">
        <f t="array" aca="1" ref="N8" ca="1">INDIRECT("'" &amp; $A8 &amp; "'!" &amp; ADDRESS($AN8, COLUMN(M3)+1))</f>
        <v>714986.28</v>
      </c>
      <c r="O8" s="33" cm="1">
        <f t="array" aca="1" ref="O8" ca="1">INDIRECT("'" &amp; $A8 &amp; "'!" &amp; ADDRESS($AN8, COLUMN(N3)+1))</f>
        <v>777159</v>
      </c>
      <c r="P8" s="33" cm="1">
        <f t="array" aca="1" ref="P8" ca="1">INDIRECT("'" &amp; $A8 &amp; "'!" &amp; ADDRESS($AN8, COLUMN(O3)+1))</f>
        <v>932590.79999999993</v>
      </c>
      <c r="Q8" s="33" cm="1">
        <f t="array" aca="1" ref="Q8" ca="1">INDIRECT("'" &amp; $A8 &amp; "'!" &amp; ADDRESS($AN8, COLUMN(P3)+1))</f>
        <v>1088022.5999999999</v>
      </c>
      <c r="R8" s="33" cm="1">
        <f t="array" aca="1" ref="R8" ca="1">INDIRECT("'" &amp; $A8 &amp; "'!" &amp; ADDRESS($AN8, COLUMN(Q3)+1))</f>
        <v>1398886.2</v>
      </c>
      <c r="S8" s="33" cm="1">
        <f t="array" aca="1" ref="S8" ca="1">INDIRECT("'" &amp; $A8 &amp; "'!" &amp; ADDRESS($AN8, COLUMN(R3)+1))</f>
        <v>1709749.8</v>
      </c>
      <c r="T8" s="33" cm="1">
        <f t="array" aca="1" ref="T8" ca="1">INDIRECT("'" &amp; $A8 &amp; "'!" &amp; ADDRESS($AN8, COLUMN(S3)+1))</f>
        <v>2020613.4000000001</v>
      </c>
      <c r="U8" s="33" cm="1">
        <f t="array" aca="1" ref="U8" ca="1">INDIRECT("'" &amp; $A8 &amp; "'!" &amp; ADDRESS($AN8, COLUMN(T3)+1))</f>
        <v>2176045.1999999997</v>
      </c>
      <c r="V8" s="33" cm="1">
        <f t="array" aca="1" ref="V8" ca="1">INDIRECT("'" &amp; $A8 &amp; "'!" &amp; ADDRESS($AN8, COLUMN(U3)+1))</f>
        <v>2362563.36</v>
      </c>
      <c r="W8" s="33" cm="1">
        <f t="array" aca="1" ref="W8" ca="1">INDIRECT("'" &amp; $A8 &amp; "'!" &amp; ADDRESS($AN8, COLUMN(V3)+1))</f>
        <v>2424736.08</v>
      </c>
      <c r="X8" s="33" cm="1">
        <f t="array" aca="1" ref="X8" ca="1">INDIRECT("'" &amp; $A8 &amp; "'!" &amp; ADDRESS($AN8, COLUMN(W3)+1))</f>
        <v>2486908.8000000003</v>
      </c>
      <c r="Y8" s="33" cm="1">
        <f t="array" aca="1" ref="Y8" ca="1">INDIRECT("'" &amp; $A8 &amp; "'!" &amp; ADDRESS($AN8, COLUMN(X3)+1))</f>
        <v>2486908.8000000003</v>
      </c>
      <c r="Z8" s="33" cm="1">
        <f t="array" aca="1" ref="Z8" ca="1">INDIRECT("'" &amp; $A8 &amp; "'!" &amp; ADDRESS($AN8, COLUMN(Y3)+1))</f>
        <v>2486908.8000000003</v>
      </c>
      <c r="AA8" s="33" cm="1">
        <f t="array" aca="1" ref="AA8" ca="1">INDIRECT("'" &amp; $A8 &amp; "'!" &amp; ADDRESS($AN8, COLUMN(Z3)+1))</f>
        <v>2486908.8000000003</v>
      </c>
      <c r="AB8" s="33" cm="1">
        <f t="array" aca="1" ref="AB8" ca="1">INDIRECT("'" &amp; $A8 &amp; "'!" &amp; ADDRESS($AN8, COLUMN(AA3)+1))</f>
        <v>2486908.8000000003</v>
      </c>
      <c r="AC8" s="33" cm="1">
        <f t="array" aca="1" ref="AC8" ca="1">INDIRECT("'" &amp; $A8 &amp; "'!" &amp; ADDRESS($AN8, COLUMN(AB3)+1))</f>
        <v>2486908.8000000003</v>
      </c>
      <c r="AD8" s="33" cm="1">
        <f t="array" aca="1" ref="AD8" ca="1">INDIRECT("'" &amp; $A8 &amp; "'!" &amp; ADDRESS($AN8, COLUMN(AC3)+1))</f>
        <v>2486908.8000000003</v>
      </c>
      <c r="AE8" s="33" cm="1">
        <f t="array" aca="1" ref="AE8" ca="1">INDIRECT("'" &amp; $A8 &amp; "'!" &amp; ADDRESS($AN8, COLUMN(AD3)+1))</f>
        <v>2486908.8000000003</v>
      </c>
      <c r="AF8" s="33" cm="1">
        <f t="array" aca="1" ref="AF8" ca="1">INDIRECT("'" &amp; $A8 &amp; "'!" &amp; ADDRESS($AN8, COLUMN(AE3)+1))</f>
        <v>2486908.8000000003</v>
      </c>
      <c r="AG8" s="33" cm="1">
        <f t="array" aca="1" ref="AG8" ca="1">INDIRECT("'" &amp; $A8 &amp; "'!" &amp; ADDRESS($AN8, COLUMN(AF3)+1))</f>
        <v>2486908.8000000003</v>
      </c>
      <c r="AH8" s="33" cm="1">
        <f t="array" aca="1" ref="AH8" ca="1">INDIRECT("'" &amp; $A8 &amp; "'!" &amp; ADDRESS($AN8, COLUMN(AG3)+1))</f>
        <v>2486908.8000000003</v>
      </c>
      <c r="AI8" s="33" cm="1">
        <f t="array" aca="1" ref="AI8" ca="1">INDIRECT("'" &amp; $A8 &amp; "'!" &amp; ADDRESS($AN8, COLUMN(AH3)+1))</f>
        <v>2486908.8000000003</v>
      </c>
      <c r="AJ8" s="33" cm="1">
        <f t="array" aca="1" ref="AJ8" ca="1">INDIRECT("'" &amp; $A8 &amp; "'!" &amp; ADDRESS($AN8, COLUMN(AI3)+1))</f>
        <v>2486908.8000000003</v>
      </c>
      <c r="AK8" s="33" cm="1">
        <f t="array" aca="1" ref="AK8" ca="1">INDIRECT("'" &amp; $A8 &amp; "'!" &amp; ADDRESS($AN8, COLUMN(AJ3)+1))</f>
        <v>2486908.8000000003</v>
      </c>
      <c r="AL8" s="33" cm="1">
        <f t="array" aca="1" ref="AL8" ca="1">INDIRECT("'" &amp; $A8 &amp; "'!" &amp; ADDRESS($AN8, COLUMN(AK3)+1))</f>
        <v>2486908.8000000003</v>
      </c>
      <c r="AN8">
        <f>C4</f>
        <v>8</v>
      </c>
    </row>
    <row r="9" spans="1:40">
      <c r="A9" t="s">
        <v>52</v>
      </c>
      <c r="B9" s="33" cm="1">
        <f t="array" aca="1" ref="B9" ca="1">INDIRECT("'" &amp; $A9 &amp; "'!" &amp; ADDRESS($AN9, COLUMN(A4)+1))</f>
        <v>7899</v>
      </c>
      <c r="C9" s="33" cm="1">
        <f t="array" aca="1" ref="C9" ca="1">INDIRECT("'" &amp; $A9 &amp; "'!" &amp; ADDRESS($AN9, COLUMN(B4)+1))</f>
        <v>8071</v>
      </c>
      <c r="D9" s="33" cm="1">
        <f t="array" aca="1" ref="D9" ca="1">INDIRECT("'" &amp; $A9 &amp; "'!" &amp; ADDRESS($AN9, COLUMN(C4)+1))</f>
        <v>9918</v>
      </c>
      <c r="E9" s="33" cm="1">
        <f t="array" aca="1" ref="E9" ca="1">INDIRECT("'" &amp; $A9 &amp; "'!" &amp; ADDRESS($AN9, COLUMN(D4)+1))</f>
        <v>21472</v>
      </c>
      <c r="F9" s="33" cm="1">
        <f t="array" aca="1" ref="F9" ca="1">INDIRECT("'" &amp; $A9 &amp; "'!" &amp; ADDRESS($AN9, COLUMN(E4)+1))</f>
        <v>31398</v>
      </c>
      <c r="G9" s="33" cm="1">
        <f t="array" aca="1" ref="G9" ca="1">INDIRECT("'" &amp; $A9 &amp; "'!" &amp; ADDRESS($AN9, COLUMN(F4)+1))</f>
        <v>58410</v>
      </c>
      <c r="H9" s="33" cm="1">
        <f t="array" aca="1" ref="H9" ca="1">INDIRECT("'" &amp; $A9 &amp; "'!" &amp; ADDRESS($AN9, COLUMN(G4)+1))</f>
        <v>186241</v>
      </c>
      <c r="I9" s="33" cm="1">
        <f t="array" aca="1" ref="I9" ca="1">INDIRECT("'" &amp; $A9 &amp; "'!" &amp; ADDRESS($AN9, COLUMN(H4)+1))</f>
        <v>340227</v>
      </c>
      <c r="J9" s="33" cm="1">
        <f t="array" aca="1" ref="J9" ca="1">INDIRECT("'" &amp; $A9 &amp; "'!" &amp; ADDRESS($AN9, COLUMN(I4)+1))</f>
        <v>450880</v>
      </c>
      <c r="K9" s="33" cm="1">
        <f t="array" aca="1" ref="K9" ca="1">INDIRECT("'" &amp; $A9 &amp; "'!" &amp; ADDRESS($AN9, COLUMN(J4)+1))</f>
        <v>524219</v>
      </c>
      <c r="L9" s="33" cm="1">
        <f t="array" aca="1" ref="L9" ca="1">INDIRECT("'" &amp; $A9 &amp; "'!" &amp; ADDRESS($AN9, COLUMN(K4)+1))</f>
        <v>3108636</v>
      </c>
      <c r="M9" s="33" cm="1">
        <f t="array" aca="1" ref="M9" ca="1">INDIRECT("'" &amp; $A9 &amp; "'!" &amp; ADDRESS($AN9, COLUMN(L4)+1))</f>
        <v>3108636</v>
      </c>
      <c r="N9" s="33" cm="1">
        <f t="array" aca="1" ref="N9" ca="1">INDIRECT("'" &amp; $A9 &amp; "'!" &amp; ADDRESS($AN9, COLUMN(M4)+1))</f>
        <v>3108636</v>
      </c>
      <c r="O9" s="33" cm="1">
        <f t="array" aca="1" ref="O9" ca="1">INDIRECT("'" &amp; $A9 &amp; "'!" &amp; ADDRESS($AN9, COLUMN(N4)+1))</f>
        <v>3108636</v>
      </c>
      <c r="P9" s="33" cm="1">
        <f t="array" aca="1" ref="P9" ca="1">INDIRECT("'" &amp; $A9 &amp; "'!" &amp; ADDRESS($AN9, COLUMN(O4)+1))</f>
        <v>3108636</v>
      </c>
      <c r="Q9" s="33" cm="1">
        <f t="array" aca="1" ref="Q9" ca="1">INDIRECT("'" &amp; $A9 &amp; "'!" &amp; ADDRESS($AN9, COLUMN(P4)+1))</f>
        <v>3108636</v>
      </c>
      <c r="R9" s="33" cm="1">
        <f t="array" aca="1" ref="R9" ca="1">INDIRECT("'" &amp; $A9 &amp; "'!" &amp; ADDRESS($AN9, COLUMN(Q4)+1))</f>
        <v>3108636</v>
      </c>
      <c r="S9" s="33" cm="1">
        <f t="array" aca="1" ref="S9" ca="1">INDIRECT("'" &amp; $A9 &amp; "'!" &amp; ADDRESS($AN9, COLUMN(R4)+1))</f>
        <v>3108636</v>
      </c>
      <c r="T9" s="33" cm="1">
        <f t="array" aca="1" ref="T9" ca="1">INDIRECT("'" &amp; $A9 &amp; "'!" &amp; ADDRESS($AN9, COLUMN(S4)+1))</f>
        <v>3108636</v>
      </c>
      <c r="U9" s="33" cm="1">
        <f t="array" aca="1" ref="U9" ca="1">INDIRECT("'" &amp; $A9 &amp; "'!" &amp; ADDRESS($AN9, COLUMN(T4)+1))</f>
        <v>3108636</v>
      </c>
      <c r="V9" s="33" cm="1">
        <f t="array" aca="1" ref="V9" ca="1">INDIRECT("'" &amp; $A9 &amp; "'!" &amp; ADDRESS($AN9, COLUMN(U4)+1))</f>
        <v>3108636</v>
      </c>
      <c r="W9" s="33" cm="1">
        <f t="array" aca="1" ref="W9" ca="1">INDIRECT("'" &amp; $A9 &amp; "'!" &amp; ADDRESS($AN9, COLUMN(V4)+1))</f>
        <v>3108636</v>
      </c>
      <c r="X9" s="33" cm="1">
        <f t="array" aca="1" ref="X9" ca="1">INDIRECT("'" &amp; $A9 &amp; "'!" &amp; ADDRESS($AN9, COLUMN(W4)+1))</f>
        <v>3108636</v>
      </c>
      <c r="Y9" s="33" cm="1">
        <f t="array" aca="1" ref="Y9" ca="1">INDIRECT("'" &amp; $A9 &amp; "'!" &amp; ADDRESS($AN9, COLUMN(X4)+1))</f>
        <v>3108636</v>
      </c>
      <c r="Z9" s="33" cm="1">
        <f t="array" aca="1" ref="Z9" ca="1">INDIRECT("'" &amp; $A9 &amp; "'!" &amp; ADDRESS($AN9, COLUMN(Y4)+1))</f>
        <v>3108636</v>
      </c>
      <c r="AA9" s="33" cm="1">
        <f t="array" aca="1" ref="AA9" ca="1">INDIRECT("'" &amp; $A9 &amp; "'!" &amp; ADDRESS($AN9, COLUMN(Z4)+1))</f>
        <v>3108636</v>
      </c>
      <c r="AB9" s="33" cm="1">
        <f t="array" aca="1" ref="AB9" ca="1">INDIRECT("'" &amp; $A9 &amp; "'!" &amp; ADDRESS($AN9, COLUMN(AA4)+1))</f>
        <v>3108636</v>
      </c>
      <c r="AC9" s="33" cm="1">
        <f t="array" aca="1" ref="AC9" ca="1">INDIRECT("'" &amp; $A9 &amp; "'!" &amp; ADDRESS($AN9, COLUMN(AB4)+1))</f>
        <v>3108636</v>
      </c>
      <c r="AD9" s="33" cm="1">
        <f t="array" aca="1" ref="AD9" ca="1">INDIRECT("'" &amp; $A9 &amp; "'!" &amp; ADDRESS($AN9, COLUMN(AC4)+1))</f>
        <v>3108636</v>
      </c>
      <c r="AE9" s="33" cm="1">
        <f t="array" aca="1" ref="AE9" ca="1">INDIRECT("'" &amp; $A9 &amp; "'!" &amp; ADDRESS($AN9, COLUMN(AD4)+1))</f>
        <v>3108636</v>
      </c>
      <c r="AF9" s="33" cm="1">
        <f t="array" aca="1" ref="AF9" ca="1">INDIRECT("'" &amp; $A9 &amp; "'!" &amp; ADDRESS($AN9, COLUMN(AE4)+1))</f>
        <v>3108636</v>
      </c>
      <c r="AG9" s="33" cm="1">
        <f t="array" aca="1" ref="AG9" ca="1">INDIRECT("'" &amp; $A9 &amp; "'!" &amp; ADDRESS($AN9, COLUMN(AF4)+1))</f>
        <v>3108636</v>
      </c>
      <c r="AH9" s="33" cm="1">
        <f t="array" aca="1" ref="AH9" ca="1">INDIRECT("'" &amp; $A9 &amp; "'!" &amp; ADDRESS($AN9, COLUMN(AG4)+1))</f>
        <v>3108636</v>
      </c>
      <c r="AI9" s="33" cm="1">
        <f t="array" aca="1" ref="AI9" ca="1">INDIRECT("'" &amp; $A9 &amp; "'!" &amp; ADDRESS($AN9, COLUMN(AH4)+1))</f>
        <v>3108636</v>
      </c>
      <c r="AJ9" s="33" cm="1">
        <f t="array" aca="1" ref="AJ9" ca="1">INDIRECT("'" &amp; $A9 &amp; "'!" &amp; ADDRESS($AN9, COLUMN(AI4)+1))</f>
        <v>3108636</v>
      </c>
      <c r="AK9" s="33" cm="1">
        <f t="array" aca="1" ref="AK9" ca="1">INDIRECT("'" &amp; $A9 &amp; "'!" &amp; ADDRESS($AN9, COLUMN(AJ4)+1))</f>
        <v>3108636</v>
      </c>
      <c r="AL9" s="33" cm="1">
        <f t="array" aca="1" ref="AL9" ca="1">INDIRECT("'" &amp; $A9 &amp; "'!" &amp; ADDRESS($AN9, COLUMN(AK4)+1))</f>
        <v>3108636</v>
      </c>
      <c r="AN9">
        <f>C4</f>
        <v>8</v>
      </c>
    </row>
    <row r="10" spans="1:40">
      <c r="A10" t="s">
        <v>54</v>
      </c>
      <c r="B10" s="33" cm="1">
        <f t="array" aca="1" ref="B10" ca="1">INDIRECT("'" &amp; $A10 &amp; "'!" &amp; ADDRESS($AN10, COLUMN(A5)+1))</f>
        <v>7899</v>
      </c>
      <c r="C10" s="33" cm="1">
        <f t="array" aca="1" ref="C10" ca="1">INDIRECT("'" &amp; $A10 &amp; "'!" &amp; ADDRESS($AN10, COLUMN(B5)+1))</f>
        <v>8071</v>
      </c>
      <c r="D10" s="33" cm="1">
        <f t="array" aca="1" ref="D10" ca="1">INDIRECT("'" &amp; $A10 &amp; "'!" &amp; ADDRESS($AN10, COLUMN(C5)+1))</f>
        <v>9918</v>
      </c>
      <c r="E10" s="33" cm="1">
        <f t="array" aca="1" ref="E10" ca="1">INDIRECT("'" &amp; $A10 &amp; "'!" &amp; ADDRESS($AN10, COLUMN(D5)+1))</f>
        <v>21472</v>
      </c>
      <c r="F10" s="33" cm="1">
        <f t="array" aca="1" ref="F10" ca="1">INDIRECT("'" &amp; $A10 &amp; "'!" &amp; ADDRESS($AN10, COLUMN(E5)+1))</f>
        <v>31398</v>
      </c>
      <c r="G10" s="33" cm="1">
        <f t="array" aca="1" ref="G10" ca="1">INDIRECT("'" &amp; $A10 &amp; "'!" &amp; ADDRESS($AN10, COLUMN(F5)+1))</f>
        <v>58410</v>
      </c>
      <c r="H10" s="33" cm="1">
        <f t="array" aca="1" ref="H10" ca="1">INDIRECT("'" &amp; $A10 &amp; "'!" &amp; ADDRESS($AN10, COLUMN(G5)+1))</f>
        <v>186241</v>
      </c>
      <c r="I10" s="33" cm="1">
        <f t="array" aca="1" ref="I10" ca="1">INDIRECT("'" &amp; $A10 &amp; "'!" &amp; ADDRESS($AN10, COLUMN(H5)+1))</f>
        <v>340227</v>
      </c>
      <c r="J10" s="33" cm="1">
        <f t="array" aca="1" ref="J10" ca="1">INDIRECT("'" &amp; $A10 &amp; "'!" &amp; ADDRESS($AN10, COLUMN(I5)+1))</f>
        <v>450880</v>
      </c>
      <c r="K10" s="33" cm="1">
        <f t="array" aca="1" ref="K10" ca="1">INDIRECT("'" &amp; $A10 &amp; "'!" &amp; ADDRESS($AN10, COLUMN(J5)+1))</f>
        <v>524219</v>
      </c>
      <c r="L10" s="33" cm="1">
        <f t="array" aca="1" ref="L10" ca="1">INDIRECT("'" &amp; $A10 &amp; "'!" &amp; ADDRESS($AN10, COLUMN(K5)+1))</f>
        <v>777159</v>
      </c>
      <c r="M10" s="33" cm="1">
        <f t="array" aca="1" ref="M10" ca="1">INDIRECT("'" &amp; $A10 &amp; "'!" &amp; ADDRESS($AN10, COLUMN(L5)+1))</f>
        <v>989478.83880000003</v>
      </c>
      <c r="N10" s="33" cm="1">
        <f t="array" aca="1" ref="N10" ca="1">INDIRECT("'" &amp; $A10 &amp; "'!" &amp; ADDRESS($AN10, COLUMN(M5)+1))</f>
        <v>1201798.6776000001</v>
      </c>
      <c r="O10" s="33" cm="1">
        <f t="array" aca="1" ref="O10" ca="1">INDIRECT("'" &amp; $A10 &amp; "'!" &amp; ADDRESS($AN10, COLUMN(N5)+1))</f>
        <v>1414118.5164000003</v>
      </c>
      <c r="P10" s="33" cm="1">
        <f t="array" aca="1" ref="P10" ca="1">INDIRECT("'" &amp; $A10 &amp; "'!" &amp; ADDRESS($AN10, COLUMN(O5)+1))</f>
        <v>1626438.3552000003</v>
      </c>
      <c r="Q10" s="33" cm="1">
        <f t="array" aca="1" ref="Q10" ca="1">INDIRECT("'" &amp; $A10 &amp; "'!" &amp; ADDRESS($AN10, COLUMN(P5)+1))</f>
        <v>1838758.1940000004</v>
      </c>
      <c r="R10" s="33" cm="1">
        <f t="array" aca="1" ref="R10" ca="1">INDIRECT("'" &amp; $A10 &amp; "'!" &amp; ADDRESS($AN10, COLUMN(Q5)+1))</f>
        <v>2051078.0328000006</v>
      </c>
      <c r="S10" s="33" cm="1">
        <f t="array" aca="1" ref="S10" ca="1">INDIRECT("'" &amp; $A10 &amp; "'!" &amp; ADDRESS($AN10, COLUMN(R5)+1))</f>
        <v>2263397.8716000007</v>
      </c>
      <c r="T10" s="33" cm="1">
        <f t="array" aca="1" ref="T10" ca="1">INDIRECT("'" &amp; $A10 &amp; "'!" &amp; ADDRESS($AN10, COLUMN(S5)+1))</f>
        <v>2475717.7104000007</v>
      </c>
      <c r="U10" s="33" cm="1">
        <f t="array" aca="1" ref="U10" ca="1">INDIRECT("'" &amp; $A10 &amp; "'!" &amp; ADDRESS($AN10, COLUMN(T5)+1))</f>
        <v>2688037.5492000007</v>
      </c>
      <c r="V10" s="33" cm="1">
        <f t="array" aca="1" ref="V10" ca="1">INDIRECT("'" &amp; $A10 &amp; "'!" &amp; ADDRESS($AN10, COLUMN(U5)+1))</f>
        <v>2900357.3880000007</v>
      </c>
      <c r="W10" s="33" cm="1">
        <f t="array" aca="1" ref="W10" ca="1">INDIRECT("'" &amp; $A10 &amp; "'!" &amp; ADDRESS($AN10, COLUMN(V5)+1))</f>
        <v>3108636</v>
      </c>
      <c r="X10" s="33" cm="1">
        <f t="array" aca="1" ref="X10" ca="1">INDIRECT("'" &amp; $A10 &amp; "'!" &amp; ADDRESS($AN10, COLUMN(W5)+1))</f>
        <v>3108636</v>
      </c>
      <c r="Y10" s="33" cm="1">
        <f t="array" aca="1" ref="Y10" ca="1">INDIRECT("'" &amp; $A10 &amp; "'!" &amp; ADDRESS($AN10, COLUMN(X5)+1))</f>
        <v>3108636</v>
      </c>
      <c r="Z10" s="33" cm="1">
        <f t="array" aca="1" ref="Z10" ca="1">INDIRECT("'" &amp; $A10 &amp; "'!" &amp; ADDRESS($AN10, COLUMN(Y5)+1))</f>
        <v>3108636</v>
      </c>
      <c r="AA10" s="33" cm="1">
        <f t="array" aca="1" ref="AA10" ca="1">INDIRECT("'" &amp; $A10 &amp; "'!" &amp; ADDRESS($AN10, COLUMN(Z5)+1))</f>
        <v>3108636</v>
      </c>
      <c r="AB10" s="33" cm="1">
        <f t="array" aca="1" ref="AB10" ca="1">INDIRECT("'" &amp; $A10 &amp; "'!" &amp; ADDRESS($AN10, COLUMN(AA5)+1))</f>
        <v>3108636</v>
      </c>
      <c r="AC10" s="33" cm="1">
        <f t="array" aca="1" ref="AC10" ca="1">INDIRECT("'" &amp; $A10 &amp; "'!" &amp; ADDRESS($AN10, COLUMN(AB5)+1))</f>
        <v>3108636</v>
      </c>
      <c r="AD10" s="33" cm="1">
        <f t="array" aca="1" ref="AD10" ca="1">INDIRECT("'" &amp; $A10 &amp; "'!" &amp; ADDRESS($AN10, COLUMN(AC5)+1))</f>
        <v>3108636</v>
      </c>
      <c r="AE10" s="33" cm="1">
        <f t="array" aca="1" ref="AE10" ca="1">INDIRECT("'" &amp; $A10 &amp; "'!" &amp; ADDRESS($AN10, COLUMN(AD5)+1))</f>
        <v>3108636</v>
      </c>
      <c r="AF10" s="33" cm="1">
        <f t="array" aca="1" ref="AF10" ca="1">INDIRECT("'" &amp; $A10 &amp; "'!" &amp; ADDRESS($AN10, COLUMN(AE5)+1))</f>
        <v>3108636</v>
      </c>
      <c r="AG10" s="33" cm="1">
        <f t="array" aca="1" ref="AG10" ca="1">INDIRECT("'" &amp; $A10 &amp; "'!" &amp; ADDRESS($AN10, COLUMN(AF5)+1))</f>
        <v>3108636</v>
      </c>
      <c r="AH10" s="33" cm="1">
        <f t="array" aca="1" ref="AH10" ca="1">INDIRECT("'" &amp; $A10 &amp; "'!" &amp; ADDRESS($AN10, COLUMN(AG5)+1))</f>
        <v>3108636</v>
      </c>
      <c r="AI10" s="33" cm="1">
        <f t="array" aca="1" ref="AI10" ca="1">INDIRECT("'" &amp; $A10 &amp; "'!" &amp; ADDRESS($AN10, COLUMN(AH5)+1))</f>
        <v>3108636</v>
      </c>
      <c r="AJ10" s="33" cm="1">
        <f t="array" aca="1" ref="AJ10" ca="1">INDIRECT("'" &amp; $A10 &amp; "'!" &amp; ADDRESS($AN10, COLUMN(AI5)+1))</f>
        <v>3108636</v>
      </c>
      <c r="AK10" s="33" cm="1">
        <f t="array" aca="1" ref="AK10" ca="1">INDIRECT("'" &amp; $A10 &amp; "'!" &amp; ADDRESS($AN10, COLUMN(AJ5)+1))</f>
        <v>3108636</v>
      </c>
      <c r="AL10" s="33" cm="1">
        <f t="array" aca="1" ref="AL10" ca="1">INDIRECT("'" &amp; $A10 &amp; "'!" &amp; ADDRESS($AN10, COLUMN(AK5)+1))</f>
        <v>3108636</v>
      </c>
      <c r="AN10">
        <f>C4</f>
        <v>8</v>
      </c>
    </row>
    <row r="13" spans="1:40" s="38" customFormat="1"/>
    <row r="15" spans="1:40" s="39" customFormat="1">
      <c r="A15" s="39" t="s">
        <v>50</v>
      </c>
      <c r="B15" s="39" t="s">
        <v>61</v>
      </c>
    </row>
    <row r="16" spans="1:40">
      <c r="A16" s="8" t="s">
        <v>28</v>
      </c>
      <c r="B16" s="8">
        <v>2014</v>
      </c>
      <c r="C16" s="8">
        <v>2015</v>
      </c>
      <c r="D16" s="8">
        <v>2016</v>
      </c>
      <c r="E16" s="8">
        <v>2017</v>
      </c>
      <c r="F16" s="8">
        <v>2018</v>
      </c>
      <c r="G16" s="8">
        <v>2019</v>
      </c>
      <c r="H16" s="8">
        <v>2020</v>
      </c>
      <c r="I16" s="8">
        <v>2021</v>
      </c>
      <c r="J16" s="8">
        <v>2022</v>
      </c>
      <c r="K16" s="8">
        <v>2023</v>
      </c>
      <c r="L16" s="8">
        <v>2024</v>
      </c>
      <c r="M16" s="8">
        <v>2025</v>
      </c>
      <c r="N16" s="8">
        <v>2026</v>
      </c>
      <c r="O16" s="8">
        <v>2027</v>
      </c>
      <c r="P16" s="8">
        <v>2028</v>
      </c>
      <c r="Q16" s="8">
        <v>2029</v>
      </c>
      <c r="R16" s="8">
        <v>2030</v>
      </c>
      <c r="S16" s="8">
        <v>2031</v>
      </c>
      <c r="T16" s="8">
        <v>2032</v>
      </c>
      <c r="U16" s="8">
        <v>2033</v>
      </c>
      <c r="V16" s="8">
        <v>2034</v>
      </c>
      <c r="W16" s="8">
        <v>2035</v>
      </c>
      <c r="X16" s="8">
        <v>2036</v>
      </c>
      <c r="Y16" s="8">
        <v>2037</v>
      </c>
      <c r="Z16" s="8">
        <v>2038</v>
      </c>
      <c r="AA16" s="8">
        <v>2039</v>
      </c>
      <c r="AB16" s="8">
        <v>2040</v>
      </c>
      <c r="AC16" s="8">
        <v>2041</v>
      </c>
      <c r="AD16" s="8">
        <v>2042</v>
      </c>
      <c r="AE16" s="8">
        <v>2043</v>
      </c>
      <c r="AF16" s="8">
        <v>2044</v>
      </c>
      <c r="AG16" s="8">
        <v>2045</v>
      </c>
      <c r="AH16" s="8">
        <v>2046</v>
      </c>
      <c r="AI16" s="8">
        <v>2047</v>
      </c>
      <c r="AJ16" s="8">
        <v>2048</v>
      </c>
      <c r="AK16" s="8">
        <v>2049</v>
      </c>
      <c r="AL16" s="8">
        <v>2050</v>
      </c>
    </row>
    <row r="17" spans="1:40">
      <c r="A17" t="str">
        <f>A6</f>
        <v>S100</v>
      </c>
      <c r="B17" s="3" cm="1">
        <f t="array" aca="1" ref="B17" ca="1">B6/INDIRECT("'" &amp; $A6 &amp; "'!" &amp; ADDRESS(18, COLUMN(A5)+1))</f>
        <v>2.8648067969073579E-3</v>
      </c>
      <c r="C17" s="3" cm="1">
        <f t="array" aca="1" ref="C17" ca="1">C6/INDIRECT("'" &amp; $A6 &amp; "'!" &amp; ADDRESS(18, COLUMN(B5)+1))</f>
        <v>2.775659894139062E-3</v>
      </c>
      <c r="D17" s="3" cm="1">
        <f t="array" aca="1" ref="D17" ca="1">D6/INDIRECT("'" &amp; $A6 &amp; "'!" &amp; ADDRESS(18, COLUMN(C5)+1))</f>
        <v>3.2430322056837099E-3</v>
      </c>
      <c r="E17" s="3" cm="1">
        <f t="array" aca="1" ref="E17" ca="1">E6/INDIRECT("'" &amp; $A6 &amp; "'!" &amp; ADDRESS(18, COLUMN(D5)+1))</f>
        <v>6.8151903330435481E-3</v>
      </c>
      <c r="F17" s="3" cm="1">
        <f t="array" aca="1" ref="F17" ca="1">F6/INDIRECT("'" &amp; $A6 &amp; "'!" &amp; ADDRESS(18, COLUMN(E5)+1))</f>
        <v>9.9724723174802205E-3</v>
      </c>
      <c r="G17" s="3" cm="1">
        <f t="array" aca="1" ref="G17" ca="1">G6/INDIRECT("'" &amp; $A6 &amp; "'!" &amp; ADDRESS(18, COLUMN(F5)+1))</f>
        <v>1.7818357087075361E-2</v>
      </c>
      <c r="H17" s="3" cm="1">
        <f t="array" aca="1" ref="H17" ca="1">H6/INDIRECT("'" &amp; $A6 &amp; "'!" &amp; ADDRESS(18, COLUMN(G5)+1))</f>
        <v>6.8192444900587998E-2</v>
      </c>
      <c r="I17" s="3" cm="1">
        <f t="array" aca="1" ref="I17" ca="1">I6/INDIRECT("'" &amp; $A6 &amp; "'!" &amp; ADDRESS(18, COLUMN(H5)+1))</f>
        <v>0.13757284474183484</v>
      </c>
      <c r="J17" s="3" cm="1">
        <f t="array" aca="1" ref="J17" ca="1">J6/INDIRECT("'" &amp; $A6 &amp; "'!" &amp; ADDRESS(18, COLUMN(I5)+1))</f>
        <v>0.18117853648343743</v>
      </c>
      <c r="K17" s="3" cm="1">
        <f t="array" aca="1" ref="K17" ca="1">K6/INDIRECT("'" &amp; $A6 &amp; "'!" &amp; ADDRESS(18, COLUMN(J5)+1))</f>
        <v>0.1842919483649692</v>
      </c>
      <c r="L17" s="3" cm="1">
        <f t="array" aca="1" ref="L17" ca="1">L6/INDIRECT("'" &amp; $A6 &amp; "'!" &amp; ADDRESS(18, COLUMN(K5)+1))</f>
        <v>0.2</v>
      </c>
      <c r="M17" s="3" cm="1">
        <f t="array" aca="1" ref="M17" ca="1">M6/INDIRECT("'" &amp; $A6 &amp; "'!" &amp; ADDRESS(18, COLUMN(L5)+1))</f>
        <v>0.22000000000000006</v>
      </c>
      <c r="N17" s="3" cm="1">
        <f t="array" aca="1" ref="N17" ca="1">N6/INDIRECT("'" &amp; $A6 &amp; "'!" &amp; ADDRESS(18, COLUMN(M5)+1))</f>
        <v>0.25</v>
      </c>
      <c r="O17" s="3" cm="1">
        <f t="array" aca="1" ref="O17" ca="1">O6/INDIRECT("'" &amp; $A6 &amp; "'!" &amp; ADDRESS(18, COLUMN(N5)+1))</f>
        <v>0.31999999999999995</v>
      </c>
      <c r="P17" s="3" cm="1">
        <f t="array" aca="1" ref="P17" ca="1">P6/INDIRECT("'" &amp; $A6 &amp; "'!" &amp; ADDRESS(18, COLUMN(O5)+1))</f>
        <v>0.4</v>
      </c>
      <c r="Q17" s="3" cm="1">
        <f t="array" aca="1" ref="Q17" ca="1">Q6/INDIRECT("'" &amp; $A6 &amp; "'!" &amp; ADDRESS(18, COLUMN(P5)+1))</f>
        <v>0.52</v>
      </c>
      <c r="R17" s="3" cm="1">
        <f t="array" aca="1" ref="R17" ca="1">R6/INDIRECT("'" &amp; $A6 &amp; "'!" &amp; ADDRESS(18, COLUMN(Q5)+1))</f>
        <v>0.63</v>
      </c>
      <c r="S17" s="3" cm="1">
        <f t="array" aca="1" ref="S17" ca="1">S6/INDIRECT("'" &amp; $A6 &amp; "'!" &amp; ADDRESS(18, COLUMN(R5)+1))</f>
        <v>0.76</v>
      </c>
      <c r="T17" s="3" cm="1">
        <f t="array" aca="1" ref="T17" ca="1">T6/INDIRECT("'" &amp; $A6 &amp; "'!" &amp; ADDRESS(18, COLUMN(S5)+1))</f>
        <v>0.87999999999999989</v>
      </c>
      <c r="U17" s="3" cm="1">
        <f t="array" aca="1" ref="U17" ca="1">U6/INDIRECT("'" &amp; $A6 &amp; "'!" &amp; ADDRESS(18, COLUMN(T5)+1))</f>
        <v>0.95</v>
      </c>
      <c r="V17" s="3" cm="1">
        <f t="array" aca="1" ref="V17" ca="1">V6/INDIRECT("'" &amp; $A6 &amp; "'!" &amp; ADDRESS(18, COLUMN(U5)+1))</f>
        <v>0.98000000000000009</v>
      </c>
      <c r="W17" s="3" cm="1">
        <f t="array" aca="1" ref="W17" ca="1">W6/INDIRECT("'" &amp; $A6 &amp; "'!" &amp; ADDRESS(18, COLUMN(V5)+1))</f>
        <v>1</v>
      </c>
      <c r="X17" s="3" cm="1">
        <f t="array" aca="1" ref="X17" ca="1">X6/INDIRECT("'" &amp; $A6 &amp; "'!" &amp; ADDRESS(18, COLUMN(W5)+1))</f>
        <v>1</v>
      </c>
      <c r="Y17" s="3" cm="1">
        <f t="array" aca="1" ref="Y17" ca="1">Y6/INDIRECT("'" &amp; $A6 &amp; "'!" &amp; ADDRESS(18, COLUMN(X5)+1))</f>
        <v>1</v>
      </c>
      <c r="Z17" s="3" cm="1">
        <f t="array" aca="1" ref="Z17" ca="1">Z6/INDIRECT("'" &amp; $A6 &amp; "'!" &amp; ADDRESS(18, COLUMN(Y5)+1))</f>
        <v>1</v>
      </c>
      <c r="AA17" s="3" cm="1">
        <f t="array" aca="1" ref="AA17" ca="1">AA6/INDIRECT("'" &amp; $A6 &amp; "'!" &amp; ADDRESS(18, COLUMN(Z5)+1))</f>
        <v>1</v>
      </c>
      <c r="AB17" s="3" cm="1">
        <f t="array" aca="1" ref="AB17" ca="1">AB6/INDIRECT("'" &amp; $A6 &amp; "'!" &amp; ADDRESS(18, COLUMN(AA5)+1))</f>
        <v>1</v>
      </c>
      <c r="AC17" s="3" cm="1">
        <f t="array" aca="1" ref="AC17" ca="1">AC6/INDIRECT("'" &amp; $A6 &amp; "'!" &amp; ADDRESS(18, COLUMN(AB5)+1))</f>
        <v>1</v>
      </c>
      <c r="AD17" s="3" cm="1">
        <f t="array" aca="1" ref="AD17" ca="1">AD6/INDIRECT("'" &amp; $A6 &amp; "'!" &amp; ADDRESS(18, COLUMN(AC5)+1))</f>
        <v>1</v>
      </c>
      <c r="AE17" s="3" cm="1">
        <f t="array" aca="1" ref="AE17" ca="1">AE6/INDIRECT("'" &amp; $A6 &amp; "'!" &amp; ADDRESS(18, COLUMN(AD5)+1))</f>
        <v>1</v>
      </c>
      <c r="AF17" s="3" cm="1">
        <f t="array" aca="1" ref="AF17" ca="1">AF6/INDIRECT("'" &amp; $A6 &amp; "'!" &amp; ADDRESS(18, COLUMN(AE5)+1))</f>
        <v>1</v>
      </c>
      <c r="AG17" s="3" cm="1">
        <f t="array" aca="1" ref="AG17" ca="1">AG6/INDIRECT("'" &amp; $A6 &amp; "'!" &amp; ADDRESS(18, COLUMN(AF5)+1))</f>
        <v>1</v>
      </c>
      <c r="AH17" s="3" cm="1">
        <f t="array" aca="1" ref="AH17" ca="1">AH6/INDIRECT("'" &amp; $A6 &amp; "'!" &amp; ADDRESS(18, COLUMN(AG5)+1))</f>
        <v>1</v>
      </c>
      <c r="AI17" s="3" cm="1">
        <f t="array" aca="1" ref="AI17" ca="1">AI6/INDIRECT("'" &amp; $A6 &amp; "'!" &amp; ADDRESS(18, COLUMN(AH5)+1))</f>
        <v>1</v>
      </c>
      <c r="AJ17" s="3" cm="1">
        <f t="array" aca="1" ref="AJ17" ca="1">AJ6/INDIRECT("'" &amp; $A6 &amp; "'!" &amp; ADDRESS(18, COLUMN(AI5)+1))</f>
        <v>1</v>
      </c>
      <c r="AK17" s="3" cm="1">
        <f t="array" aca="1" ref="AK17" ca="1">AK6/INDIRECT("'" &amp; $A6 &amp; "'!" &amp; ADDRESS(18, COLUMN(AJ5)+1))</f>
        <v>1</v>
      </c>
      <c r="AL17" s="3" cm="1">
        <f t="array" aca="1" ref="AL17" ca="1">AL6/INDIRECT("'" &amp; $A6 &amp; "'!" &amp; ADDRESS(18, COLUMN(AK5)+1))</f>
        <v>1</v>
      </c>
      <c r="AN17">
        <f>C15</f>
        <v>0</v>
      </c>
    </row>
    <row r="18" spans="1:40">
      <c r="A18" t="str">
        <f t="shared" ref="A18:A24" si="0">A7</f>
        <v>L100</v>
      </c>
      <c r="B18" s="3" cm="1">
        <f t="array" aca="1" ref="B18" ca="1">B7/INDIRECT("'" &amp; $A7 &amp; "'!" &amp; ADDRESS(18, COLUMN(A6)+1))</f>
        <v>2.8648067969073579E-3</v>
      </c>
      <c r="C18" s="3" cm="1">
        <f t="array" aca="1" ref="C18" ca="1">C7/INDIRECT("'" &amp; $A7 &amp; "'!" &amp; ADDRESS(18, COLUMN(B6)+1))</f>
        <v>2.775659894139062E-3</v>
      </c>
      <c r="D18" s="3" cm="1">
        <f t="array" aca="1" ref="D18" ca="1">D7/INDIRECT("'" &amp; $A7 &amp; "'!" &amp; ADDRESS(18, COLUMN(C6)+1))</f>
        <v>3.2430322056837099E-3</v>
      </c>
      <c r="E18" s="3" cm="1">
        <f t="array" aca="1" ref="E18" ca="1">E7/INDIRECT("'" &amp; $A7 &amp; "'!" &amp; ADDRESS(18, COLUMN(D6)+1))</f>
        <v>6.8151903330435481E-3</v>
      </c>
      <c r="F18" s="3" cm="1">
        <f t="array" aca="1" ref="F18" ca="1">F7/INDIRECT("'" &amp; $A7 &amp; "'!" &amp; ADDRESS(18, COLUMN(E6)+1))</f>
        <v>9.9724723174802205E-3</v>
      </c>
      <c r="G18" s="3" cm="1">
        <f t="array" aca="1" ref="G18" ca="1">G7/INDIRECT("'" &amp; $A7 &amp; "'!" &amp; ADDRESS(18, COLUMN(F6)+1))</f>
        <v>1.7818357087075361E-2</v>
      </c>
      <c r="H18" s="3" cm="1">
        <f t="array" aca="1" ref="H18" ca="1">H7/INDIRECT("'" &amp; $A7 &amp; "'!" &amp; ADDRESS(18, COLUMN(G6)+1))</f>
        <v>6.8192444900587998E-2</v>
      </c>
      <c r="I18" s="3" cm="1">
        <f t="array" aca="1" ref="I18" ca="1">I7/INDIRECT("'" &amp; $A7 &amp; "'!" &amp; ADDRESS(18, COLUMN(H6)+1))</f>
        <v>0.13757284474183484</v>
      </c>
      <c r="J18" s="3" cm="1">
        <f t="array" aca="1" ref="J18" ca="1">J7/INDIRECT("'" &amp; $A7 &amp; "'!" &amp; ADDRESS(18, COLUMN(I6)+1))</f>
        <v>0.18117853648343743</v>
      </c>
      <c r="K18" s="3" cm="1">
        <f t="array" aca="1" ref="K18" ca="1">K7/INDIRECT("'" &amp; $A7 &amp; "'!" &amp; ADDRESS(18, COLUMN(J6)+1))</f>
        <v>0.1842919483649692</v>
      </c>
      <c r="L18" s="3" cm="1">
        <f t="array" aca="1" ref="L18" ca="1">L7/INDIRECT("'" &amp; $A7 &amp; "'!" &amp; ADDRESS(18, COLUMN(K6)+1))</f>
        <v>0.19</v>
      </c>
      <c r="M18" s="3" cm="1">
        <f t="array" aca="1" ref="M18" ca="1">M7/INDIRECT("'" &amp; $A7 &amp; "'!" &amp; ADDRESS(18, COLUMN(L6)+1))</f>
        <v>0.18999999999999997</v>
      </c>
      <c r="N18" s="3" cm="1">
        <f t="array" aca="1" ref="N18" ca="1">N7/INDIRECT("'" &amp; $A7 &amp; "'!" &amp; ADDRESS(18, COLUMN(M6)+1))</f>
        <v>0.19</v>
      </c>
      <c r="O18" s="3" cm="1">
        <f t="array" aca="1" ref="O18" ca="1">O7/INDIRECT("'" &amp; $A7 &amp; "'!" &amp; ADDRESS(18, COLUMN(N6)+1))</f>
        <v>0.18999999999999997</v>
      </c>
      <c r="P18" s="3" cm="1">
        <f t="array" aca="1" ref="P18" ca="1">P7/INDIRECT("'" &amp; $A7 &amp; "'!" &amp; ADDRESS(18, COLUMN(O6)+1))</f>
        <v>0.19000000000000003</v>
      </c>
      <c r="Q18" s="3" cm="1">
        <f t="array" aca="1" ref="Q18" ca="1">Q7/INDIRECT("'" &amp; $A7 &amp; "'!" &amp; ADDRESS(18, COLUMN(P6)+1))</f>
        <v>0.19</v>
      </c>
      <c r="R18" s="3" cm="1">
        <f t="array" aca="1" ref="R18" ca="1">R7/INDIRECT("'" &amp; $A7 &amp; "'!" &amp; ADDRESS(18, COLUMN(Q6)+1))</f>
        <v>0.18811881188118809</v>
      </c>
      <c r="S18" s="3" cm="1">
        <f t="array" aca="1" ref="S18" ca="1">S7/INDIRECT("'" &amp; $A7 &amp; "'!" &amp; ADDRESS(18, COLUMN(R6)+1))</f>
        <v>0.19</v>
      </c>
      <c r="T18" s="3" cm="1">
        <f t="array" aca="1" ref="T18" ca="1">T7/INDIRECT("'" &amp; $A7 &amp; "'!" &amp; ADDRESS(18, COLUMN(S6)+1))</f>
        <v>0.19000000000000003</v>
      </c>
      <c r="U18" s="3" cm="1">
        <f t="array" aca="1" ref="U18" ca="1">U7/INDIRECT("'" &amp; $A7 &amp; "'!" &amp; ADDRESS(18, COLUMN(T6)+1))</f>
        <v>0.19000000000000003</v>
      </c>
      <c r="V18" s="3" cm="1">
        <f t="array" aca="1" ref="V18" ca="1">V7/INDIRECT("'" &amp; $A7 &amp; "'!" &amp; ADDRESS(18, COLUMN(U6)+1))</f>
        <v>0.19</v>
      </c>
      <c r="W18" s="3" cm="1">
        <f t="array" aca="1" ref="W18" ca="1">W7/INDIRECT("'" &amp; $A7 &amp; "'!" &amp; ADDRESS(18, COLUMN(V6)+1))</f>
        <v>0.19000000000000003</v>
      </c>
      <c r="X18" s="3" cm="1">
        <f t="array" aca="1" ref="X18" ca="1">X7/INDIRECT("'" &amp; $A7 &amp; "'!" &amp; ADDRESS(18, COLUMN(W6)+1))</f>
        <v>1</v>
      </c>
      <c r="Y18" s="3" cm="1">
        <f t="array" aca="1" ref="Y18" ca="1">Y7/INDIRECT("'" &amp; $A7 &amp; "'!" &amp; ADDRESS(18, COLUMN(X6)+1))</f>
        <v>1</v>
      </c>
      <c r="Z18" s="3" cm="1">
        <f t="array" aca="1" ref="Z18" ca="1">Z7/INDIRECT("'" &amp; $A7 &amp; "'!" &amp; ADDRESS(18, COLUMN(Y6)+1))</f>
        <v>1</v>
      </c>
      <c r="AA18" s="3" cm="1">
        <f t="array" aca="1" ref="AA18" ca="1">AA7/INDIRECT("'" &amp; $A7 &amp; "'!" &amp; ADDRESS(18, COLUMN(Z6)+1))</f>
        <v>1</v>
      </c>
      <c r="AB18" s="3" cm="1">
        <f t="array" aca="1" ref="AB18" ca="1">AB7/INDIRECT("'" &amp; $A7 &amp; "'!" &amp; ADDRESS(18, COLUMN(AA6)+1))</f>
        <v>1</v>
      </c>
      <c r="AC18" s="3" cm="1">
        <f t="array" aca="1" ref="AC18" ca="1">AC7/INDIRECT("'" &amp; $A7 &amp; "'!" &amp; ADDRESS(18, COLUMN(AB6)+1))</f>
        <v>1</v>
      </c>
      <c r="AD18" s="3" cm="1">
        <f t="array" aca="1" ref="AD18" ca="1">AD7/INDIRECT("'" &amp; $A7 &amp; "'!" &amp; ADDRESS(18, COLUMN(AC6)+1))</f>
        <v>1</v>
      </c>
      <c r="AE18" s="3" cm="1">
        <f t="array" aca="1" ref="AE18" ca="1">AE7/INDIRECT("'" &amp; $A7 &amp; "'!" &amp; ADDRESS(18, COLUMN(AD6)+1))</f>
        <v>1</v>
      </c>
      <c r="AF18" s="3" cm="1">
        <f t="array" aca="1" ref="AF18" ca="1">AF7/INDIRECT("'" &amp; $A7 &amp; "'!" &amp; ADDRESS(18, COLUMN(AE6)+1))</f>
        <v>1</v>
      </c>
      <c r="AG18" s="3" cm="1">
        <f t="array" aca="1" ref="AG18" ca="1">AG7/INDIRECT("'" &amp; $A7 &amp; "'!" &amp; ADDRESS(18, COLUMN(AF6)+1))</f>
        <v>1</v>
      </c>
      <c r="AH18" s="3" cm="1">
        <f t="array" aca="1" ref="AH18" ca="1">AH7/INDIRECT("'" &amp; $A7 &amp; "'!" &amp; ADDRESS(18, COLUMN(AG6)+1))</f>
        <v>1</v>
      </c>
      <c r="AI18" s="3" cm="1">
        <f t="array" aca="1" ref="AI18" ca="1">AI7/INDIRECT("'" &amp; $A7 &amp; "'!" &amp; ADDRESS(18, COLUMN(AH6)+1))</f>
        <v>1</v>
      </c>
      <c r="AJ18" s="3" cm="1">
        <f t="array" aca="1" ref="AJ18" ca="1">AJ7/INDIRECT("'" &amp; $A7 &amp; "'!" &amp; ADDRESS(18, COLUMN(AI6)+1))</f>
        <v>1</v>
      </c>
      <c r="AK18" s="3" cm="1">
        <f t="array" aca="1" ref="AK18" ca="1">AK7/INDIRECT("'" &amp; $A7 &amp; "'!" &amp; ADDRESS(18, COLUMN(AJ6)+1))</f>
        <v>1</v>
      </c>
      <c r="AL18" s="3" cm="1">
        <f t="array" aca="1" ref="AL18" ca="1">AL7/INDIRECT("'" &amp; $A7 &amp; "'!" &amp; ADDRESS(18, COLUMN(AK6)+1))</f>
        <v>1</v>
      </c>
      <c r="AN18">
        <f>C15</f>
        <v>0</v>
      </c>
    </row>
    <row r="19" spans="1:40">
      <c r="A19" t="str">
        <f t="shared" si="0"/>
        <v>S80</v>
      </c>
      <c r="B19" s="3" cm="1">
        <f t="array" aca="1" ref="B19" ca="1">B8/INDIRECT("'" &amp; $A8 &amp; "'!" &amp; ADDRESS(18, COLUMN(A7)+1))</f>
        <v>2.8648067969073579E-3</v>
      </c>
      <c r="C19" s="3" cm="1">
        <f t="array" aca="1" ref="C19" ca="1">C8/INDIRECT("'" &amp; $A8 &amp; "'!" &amp; ADDRESS(18, COLUMN(B7)+1))</f>
        <v>2.775659894139062E-3</v>
      </c>
      <c r="D19" s="3" cm="1">
        <f t="array" aca="1" ref="D19" ca="1">D8/INDIRECT("'" &amp; $A8 &amp; "'!" &amp; ADDRESS(18, COLUMN(C7)+1))</f>
        <v>3.2430322056837099E-3</v>
      </c>
      <c r="E19" s="3" cm="1">
        <f t="array" aca="1" ref="E19" ca="1">E8/INDIRECT("'" &amp; $A8 &amp; "'!" &amp; ADDRESS(18, COLUMN(D7)+1))</f>
        <v>6.8151903330435481E-3</v>
      </c>
      <c r="F19" s="3" cm="1">
        <f t="array" aca="1" ref="F19" ca="1">F8/INDIRECT("'" &amp; $A8 &amp; "'!" &amp; ADDRESS(18, COLUMN(E7)+1))</f>
        <v>9.9724723174802205E-3</v>
      </c>
      <c r="G19" s="3" cm="1">
        <f t="array" aca="1" ref="G19" ca="1">G8/INDIRECT("'" &amp; $A8 &amp; "'!" &amp; ADDRESS(18, COLUMN(F7)+1))</f>
        <v>1.7818357087075361E-2</v>
      </c>
      <c r="H19" s="3" cm="1">
        <f t="array" aca="1" ref="H19" ca="1">H8/INDIRECT("'" &amp; $A8 &amp; "'!" &amp; ADDRESS(18, COLUMN(G7)+1))</f>
        <v>6.8192444900587998E-2</v>
      </c>
      <c r="I19" s="3" cm="1">
        <f t="array" aca="1" ref="I19" ca="1">I8/INDIRECT("'" &amp; $A8 &amp; "'!" &amp; ADDRESS(18, COLUMN(H7)+1))</f>
        <v>0.13757284474183484</v>
      </c>
      <c r="J19" s="3" cm="1">
        <f t="array" aca="1" ref="J19" ca="1">J8/INDIRECT("'" &amp; $A8 &amp; "'!" &amp; ADDRESS(18, COLUMN(I7)+1))</f>
        <v>0.18117853648343743</v>
      </c>
      <c r="K19" s="3" cm="1">
        <f t="array" aca="1" ref="K19" ca="1">K8/INDIRECT("'" &amp; $A8 &amp; "'!" &amp; ADDRESS(18, COLUMN(J7)+1))</f>
        <v>0.1842919483649692</v>
      </c>
      <c r="L19" s="3" cm="1">
        <f t="array" aca="1" ref="L19" ca="1">L8/INDIRECT("'" &amp; $A8 &amp; "'!" &amp; ADDRESS(18, COLUMN(K7)+1))</f>
        <v>0.19801980198019803</v>
      </c>
      <c r="M19" s="3" cm="1">
        <f t="array" aca="1" ref="M19" ca="1">M8/INDIRECT("'" &amp; $A8 &amp; "'!" &amp; ADDRESS(18, COLUMN(L7)+1))</f>
        <v>0.20388349514563103</v>
      </c>
      <c r="N19" s="3" cm="1">
        <f t="array" aca="1" ref="N19" ca="1">N8/INDIRECT("'" &amp; $A8 &amp; "'!" &amp; ADDRESS(18, COLUMN(M7)+1))</f>
        <v>0.25</v>
      </c>
      <c r="O19" s="3" cm="1">
        <f t="array" aca="1" ref="O19" ca="1">O8/INDIRECT("'" &amp; $A8 &amp; "'!" &amp; ADDRESS(18, COLUMN(N7)+1))</f>
        <v>0.28735632183908039</v>
      </c>
      <c r="P19" s="3" cm="1">
        <f t="array" aca="1" ref="P19" ca="1">P8/INDIRECT("'" &amp; $A8 &amp; "'!" &amp; ADDRESS(18, COLUMN(O7)+1))</f>
        <v>0.34883720930232553</v>
      </c>
      <c r="Q19" s="3" cm="1">
        <f t="array" aca="1" ref="Q19" ca="1">Q8/INDIRECT("'" &amp; $A8 &amp; "'!" &amp; ADDRESS(18, COLUMN(P7)+1))</f>
        <v>0.41176470588235287</v>
      </c>
      <c r="R19" s="3" cm="1">
        <f t="array" aca="1" ref="R19" ca="1">R8/INDIRECT("'" &amp; $A8 &amp; "'!" &amp; ADDRESS(18, COLUMN(Q7)+1))</f>
        <v>0.5</v>
      </c>
      <c r="S19" s="3" cm="1">
        <f t="array" aca="1" ref="S19" ca="1">S8/INDIRECT("'" &amp; $A8 &amp; "'!" &amp; ADDRESS(18, COLUMN(R7)+1))</f>
        <v>0.57894736842105265</v>
      </c>
      <c r="T19" s="3" cm="1">
        <f t="array" aca="1" ref="T19" ca="1">T8/INDIRECT("'" &amp; $A8 &amp; "'!" &amp; ADDRESS(18, COLUMN(S7)+1))</f>
        <v>0.67010309278350511</v>
      </c>
      <c r="U19" s="3" cm="1">
        <f t="array" aca="1" ref="U19" ca="1">U8/INDIRECT("'" &amp; $A8 &amp; "'!" &amp; ADDRESS(18, COLUMN(T7)+1))</f>
        <v>0.70000000000000007</v>
      </c>
      <c r="V19" s="3" cm="1">
        <f t="array" aca="1" ref="V19" ca="1">V8/INDIRECT("'" &amp; $A8 &amp; "'!" &amp; ADDRESS(18, COLUMN(U7)+1))</f>
        <v>0.76000000000000012</v>
      </c>
      <c r="W19" s="3" cm="1">
        <f t="array" aca="1" ref="W19" ca="1">W8/INDIRECT("'" &amp; $A8 &amp; "'!" &amp; ADDRESS(18, COLUMN(V7)+1))</f>
        <v>0.78</v>
      </c>
      <c r="X19" s="3" cm="1">
        <f t="array" aca="1" ref="X19" ca="1">X8/INDIRECT("'" &amp; $A8 &amp; "'!" &amp; ADDRESS(18, COLUMN(W7)+1))</f>
        <v>0.8</v>
      </c>
      <c r="Y19" s="3" cm="1">
        <f t="array" aca="1" ref="Y19" ca="1">Y8/INDIRECT("'" &amp; $A8 &amp; "'!" &amp; ADDRESS(18, COLUMN(X7)+1))</f>
        <v>0.8</v>
      </c>
      <c r="Z19" s="3" cm="1">
        <f t="array" aca="1" ref="Z19" ca="1">Z8/INDIRECT("'" &amp; $A8 &amp; "'!" &amp; ADDRESS(18, COLUMN(Y7)+1))</f>
        <v>0.8</v>
      </c>
      <c r="AA19" s="3" cm="1">
        <f t="array" aca="1" ref="AA19" ca="1">AA8/INDIRECT("'" &amp; $A8 &amp; "'!" &amp; ADDRESS(18, COLUMN(Z7)+1))</f>
        <v>0.8</v>
      </c>
      <c r="AB19" s="3" cm="1">
        <f t="array" aca="1" ref="AB19" ca="1">AB8/INDIRECT("'" &amp; $A8 &amp; "'!" &amp; ADDRESS(18, COLUMN(AA7)+1))</f>
        <v>0.8</v>
      </c>
      <c r="AC19" s="3" cm="1">
        <f t="array" aca="1" ref="AC19" ca="1">AC8/INDIRECT("'" &amp; $A8 &amp; "'!" &amp; ADDRESS(18, COLUMN(AB7)+1))</f>
        <v>0.8</v>
      </c>
      <c r="AD19" s="3" cm="1">
        <f t="array" aca="1" ref="AD19" ca="1">AD8/INDIRECT("'" &amp; $A8 &amp; "'!" &amp; ADDRESS(18, COLUMN(AC7)+1))</f>
        <v>0.8</v>
      </c>
      <c r="AE19" s="3" cm="1">
        <f t="array" aca="1" ref="AE19" ca="1">AE8/INDIRECT("'" &amp; $A8 &amp; "'!" &amp; ADDRESS(18, COLUMN(AD7)+1))</f>
        <v>0.8</v>
      </c>
      <c r="AF19" s="3" cm="1">
        <f t="array" aca="1" ref="AF19" ca="1">AF8/INDIRECT("'" &amp; $A8 &amp; "'!" &amp; ADDRESS(18, COLUMN(AE7)+1))</f>
        <v>0.8</v>
      </c>
      <c r="AG19" s="3" cm="1">
        <f t="array" aca="1" ref="AG19" ca="1">AG8/INDIRECT("'" &amp; $A8 &amp; "'!" &amp; ADDRESS(18, COLUMN(AF7)+1))</f>
        <v>0.8</v>
      </c>
      <c r="AH19" s="3" cm="1">
        <f t="array" aca="1" ref="AH19" ca="1">AH8/INDIRECT("'" &amp; $A8 &amp; "'!" &amp; ADDRESS(18, COLUMN(AG7)+1))</f>
        <v>0.8</v>
      </c>
      <c r="AI19" s="3" cm="1">
        <f t="array" aca="1" ref="AI19" ca="1">AI8/INDIRECT("'" &amp; $A8 &amp; "'!" &amp; ADDRESS(18, COLUMN(AH7)+1))</f>
        <v>0.8</v>
      </c>
      <c r="AJ19" s="3" cm="1">
        <f t="array" aca="1" ref="AJ19" ca="1">AJ8/INDIRECT("'" &amp; $A8 &amp; "'!" &amp; ADDRESS(18, COLUMN(AI7)+1))</f>
        <v>0.8</v>
      </c>
      <c r="AK19" s="3" cm="1">
        <f t="array" aca="1" ref="AK19" ca="1">AK8/INDIRECT("'" &amp; $A8 &amp; "'!" &amp; ADDRESS(18, COLUMN(AJ7)+1))</f>
        <v>0.8</v>
      </c>
      <c r="AL19" s="3" cm="1">
        <f t="array" aca="1" ref="AL19" ca="1">AL8/INDIRECT("'" &amp; $A8 &amp; "'!" &amp; ADDRESS(18, COLUMN(AK7)+1))</f>
        <v>0.8</v>
      </c>
      <c r="AN19">
        <f>C15</f>
        <v>0</v>
      </c>
    </row>
    <row r="20" spans="1:40">
      <c r="A20" t="str">
        <f t="shared" si="0"/>
        <v>D100</v>
      </c>
      <c r="B20" s="3" cm="1">
        <f t="array" aca="1" ref="B20" ca="1">B9/INDIRECT("'" &amp; $A9 &amp; "'!" &amp; ADDRESS(18, COLUMN(A8)+1))</f>
        <v>2.8648067969073579E-3</v>
      </c>
      <c r="C20" s="3" cm="1">
        <f t="array" aca="1" ref="C20" ca="1">C9/INDIRECT("'" &amp; $A9 &amp; "'!" &amp; ADDRESS(18, COLUMN(B8)+1))</f>
        <v>2.775659894139062E-3</v>
      </c>
      <c r="D20" s="3" cm="1">
        <f t="array" aca="1" ref="D20" ca="1">D9/INDIRECT("'" &amp; $A9 &amp; "'!" &amp; ADDRESS(18, COLUMN(C8)+1))</f>
        <v>3.2430322056837099E-3</v>
      </c>
      <c r="E20" s="3" cm="1">
        <f t="array" aca="1" ref="E20" ca="1">E9/INDIRECT("'" &amp; $A9 &amp; "'!" &amp; ADDRESS(18, COLUMN(D8)+1))</f>
        <v>6.8151903330435481E-3</v>
      </c>
      <c r="F20" s="3" cm="1">
        <f t="array" aca="1" ref="F20" ca="1">F9/INDIRECT("'" &amp; $A9 &amp; "'!" &amp; ADDRESS(18, COLUMN(E8)+1))</f>
        <v>9.9724723174802205E-3</v>
      </c>
      <c r="G20" s="3" cm="1">
        <f t="array" aca="1" ref="G20" ca="1">G9/INDIRECT("'" &amp; $A9 &amp; "'!" &amp; ADDRESS(18, COLUMN(F8)+1))</f>
        <v>1.7818357087075361E-2</v>
      </c>
      <c r="H20" s="3" cm="1">
        <f t="array" aca="1" ref="H20" ca="1">H9/INDIRECT("'" &amp; $A9 &amp; "'!" &amp; ADDRESS(18, COLUMN(G8)+1))</f>
        <v>6.8192444900587998E-2</v>
      </c>
      <c r="I20" s="3" cm="1">
        <f t="array" aca="1" ref="I20" ca="1">I9/INDIRECT("'" &amp; $A9 &amp; "'!" &amp; ADDRESS(18, COLUMN(H8)+1))</f>
        <v>0.13757284474183484</v>
      </c>
      <c r="J20" s="3" cm="1">
        <f t="array" aca="1" ref="J20" ca="1">J9/INDIRECT("'" &amp; $A9 &amp; "'!" &amp; ADDRESS(18, COLUMN(I8)+1))</f>
        <v>0.18117853648343743</v>
      </c>
      <c r="K20" s="3" cm="1">
        <f t="array" aca="1" ref="K20" ca="1">K9/INDIRECT("'" &amp; $A9 &amp; "'!" &amp; ADDRESS(18, COLUMN(J8)+1))</f>
        <v>0.1842919483649692</v>
      </c>
      <c r="L20" s="3" cm="1">
        <f t="array" aca="1" ref="L20" ca="1">L9/INDIRECT("'" &amp; $A9 &amp; "'!" &amp; ADDRESS(18, COLUMN(K8)+1))</f>
        <v>1</v>
      </c>
      <c r="M20" s="3" cm="1">
        <f t="array" aca="1" ref="M20" ca="1">M9/INDIRECT("'" &amp; $A9 &amp; "'!" &amp; ADDRESS(18, COLUMN(L8)+1))</f>
        <v>1</v>
      </c>
      <c r="N20" s="3" cm="1">
        <f t="array" aca="1" ref="N20" ca="1">N9/INDIRECT("'" &amp; $A9 &amp; "'!" &amp; ADDRESS(18, COLUMN(M8)+1))</f>
        <v>1</v>
      </c>
      <c r="O20" s="3" cm="1">
        <f t="array" aca="1" ref="O20" ca="1">O9/INDIRECT("'" &amp; $A9 &amp; "'!" &amp; ADDRESS(18, COLUMN(N8)+1))</f>
        <v>1</v>
      </c>
      <c r="P20" s="3" cm="1">
        <f t="array" aca="1" ref="P20" ca="1">P9/INDIRECT("'" &amp; $A9 &amp; "'!" &amp; ADDRESS(18, COLUMN(O8)+1))</f>
        <v>1</v>
      </c>
      <c r="Q20" s="3" cm="1">
        <f t="array" aca="1" ref="Q20" ca="1">Q9/INDIRECT("'" &amp; $A9 &amp; "'!" &amp; ADDRESS(18, COLUMN(P8)+1))</f>
        <v>1</v>
      </c>
      <c r="R20" s="3" cm="1">
        <f t="array" aca="1" ref="R20" ca="1">R9/INDIRECT("'" &amp; $A9 &amp; "'!" &amp; ADDRESS(18, COLUMN(Q8)+1))</f>
        <v>1</v>
      </c>
      <c r="S20" s="3" cm="1">
        <f t="array" aca="1" ref="S20" ca="1">S9/INDIRECT("'" &amp; $A9 &amp; "'!" &amp; ADDRESS(18, COLUMN(R8)+1))</f>
        <v>1</v>
      </c>
      <c r="T20" s="3" cm="1">
        <f t="array" aca="1" ref="T20" ca="1">T9/INDIRECT("'" &amp; $A9 &amp; "'!" &amp; ADDRESS(18, COLUMN(S8)+1))</f>
        <v>1</v>
      </c>
      <c r="U20" s="3" cm="1">
        <f t="array" aca="1" ref="U20" ca="1">U9/INDIRECT("'" &amp; $A9 &amp; "'!" &amp; ADDRESS(18, COLUMN(T8)+1))</f>
        <v>1</v>
      </c>
      <c r="V20" s="3" cm="1">
        <f t="array" aca="1" ref="V20" ca="1">V9/INDIRECT("'" &amp; $A9 &amp; "'!" &amp; ADDRESS(18, COLUMN(U8)+1))</f>
        <v>1</v>
      </c>
      <c r="W20" s="3" cm="1">
        <f t="array" aca="1" ref="W20" ca="1">W9/INDIRECT("'" &amp; $A9 &amp; "'!" &amp; ADDRESS(18, COLUMN(V8)+1))</f>
        <v>1</v>
      </c>
      <c r="X20" s="3" cm="1">
        <f t="array" aca="1" ref="X20" ca="1">X9/INDIRECT("'" &amp; $A9 &amp; "'!" &amp; ADDRESS(18, COLUMN(W8)+1))</f>
        <v>1</v>
      </c>
      <c r="Y20" s="3" cm="1">
        <f t="array" aca="1" ref="Y20" ca="1">Y9/INDIRECT("'" &amp; $A9 &amp; "'!" &amp; ADDRESS(18, COLUMN(X8)+1))</f>
        <v>1</v>
      </c>
      <c r="Z20" s="3" cm="1">
        <f t="array" aca="1" ref="Z20" ca="1">Z9/INDIRECT("'" &amp; $A9 &amp; "'!" &amp; ADDRESS(18, COLUMN(Y8)+1))</f>
        <v>1</v>
      </c>
      <c r="AA20" s="3" cm="1">
        <f t="array" aca="1" ref="AA20" ca="1">AA9/INDIRECT("'" &amp; $A9 &amp; "'!" &amp; ADDRESS(18, COLUMN(Z8)+1))</f>
        <v>1</v>
      </c>
      <c r="AB20" s="3" cm="1">
        <f t="array" aca="1" ref="AB20" ca="1">AB9/INDIRECT("'" &amp; $A9 &amp; "'!" &amp; ADDRESS(18, COLUMN(AA8)+1))</f>
        <v>1</v>
      </c>
      <c r="AC20" s="3" cm="1">
        <f t="array" aca="1" ref="AC20" ca="1">AC9/INDIRECT("'" &amp; $A9 &amp; "'!" &amp; ADDRESS(18, COLUMN(AB8)+1))</f>
        <v>1</v>
      </c>
      <c r="AD20" s="3" cm="1">
        <f t="array" aca="1" ref="AD20" ca="1">AD9/INDIRECT("'" &amp; $A9 &amp; "'!" &amp; ADDRESS(18, COLUMN(AC8)+1))</f>
        <v>1</v>
      </c>
      <c r="AE20" s="3" cm="1">
        <f t="array" aca="1" ref="AE20" ca="1">AE9/INDIRECT("'" &amp; $A9 &amp; "'!" &amp; ADDRESS(18, COLUMN(AD8)+1))</f>
        <v>1</v>
      </c>
      <c r="AF20" s="3" cm="1">
        <f t="array" aca="1" ref="AF20" ca="1">AF9/INDIRECT("'" &amp; $A9 &amp; "'!" &amp; ADDRESS(18, COLUMN(AE8)+1))</f>
        <v>1</v>
      </c>
      <c r="AG20" s="3" cm="1">
        <f t="array" aca="1" ref="AG20" ca="1">AG9/INDIRECT("'" &amp; $A9 &amp; "'!" &amp; ADDRESS(18, COLUMN(AF8)+1))</f>
        <v>1</v>
      </c>
      <c r="AH20" s="3" cm="1">
        <f t="array" aca="1" ref="AH20" ca="1">AH9/INDIRECT("'" &amp; $A9 &amp; "'!" &amp; ADDRESS(18, COLUMN(AG8)+1))</f>
        <v>1</v>
      </c>
      <c r="AI20" s="3" cm="1">
        <f t="array" aca="1" ref="AI20" ca="1">AI9/INDIRECT("'" &amp; $A9 &amp; "'!" &amp; ADDRESS(18, COLUMN(AH8)+1))</f>
        <v>1</v>
      </c>
      <c r="AJ20" s="3" cm="1">
        <f t="array" aca="1" ref="AJ20" ca="1">AJ9/INDIRECT("'" &amp; $A9 &amp; "'!" &amp; ADDRESS(18, COLUMN(AI8)+1))</f>
        <v>1</v>
      </c>
      <c r="AK20" s="3" cm="1">
        <f t="array" aca="1" ref="AK20" ca="1">AK9/INDIRECT("'" &amp; $A9 &amp; "'!" &amp; ADDRESS(18, COLUMN(AJ8)+1))</f>
        <v>1</v>
      </c>
      <c r="AL20" s="3" cm="1">
        <f t="array" aca="1" ref="AL20" ca="1">AL9/INDIRECT("'" &amp; $A9 &amp; "'!" &amp; ADDRESS(18, COLUMN(AK8)+1))</f>
        <v>1</v>
      </c>
      <c r="AN20">
        <f>C15</f>
        <v>0</v>
      </c>
    </row>
    <row r="21" spans="1:40">
      <c r="A21" t="str">
        <f t="shared" si="0"/>
        <v>Linear100</v>
      </c>
      <c r="B21" s="3" cm="1">
        <f t="array" aca="1" ref="B21" ca="1">B10/INDIRECT("'" &amp; $A10 &amp; "'!" &amp; ADDRESS(18, COLUMN(A9)+1))</f>
        <v>2.8648067969073579E-3</v>
      </c>
      <c r="C21" s="3" cm="1">
        <f t="array" aca="1" ref="C21" ca="1">C10/INDIRECT("'" &amp; $A10 &amp; "'!" &amp; ADDRESS(18, COLUMN(B9)+1))</f>
        <v>2.775659894139062E-3</v>
      </c>
      <c r="D21" s="3" cm="1">
        <f t="array" aca="1" ref="D21" ca="1">D10/INDIRECT("'" &amp; $A10 &amp; "'!" &amp; ADDRESS(18, COLUMN(C9)+1))</f>
        <v>3.2430322056837099E-3</v>
      </c>
      <c r="E21" s="3" cm="1">
        <f t="array" aca="1" ref="E21" ca="1">E10/INDIRECT("'" &amp; $A10 &amp; "'!" &amp; ADDRESS(18, COLUMN(D9)+1))</f>
        <v>6.8151903330435481E-3</v>
      </c>
      <c r="F21" s="3" cm="1">
        <f t="array" aca="1" ref="F21" ca="1">F10/INDIRECT("'" &amp; $A10 &amp; "'!" &amp; ADDRESS(18, COLUMN(E9)+1))</f>
        <v>9.9724723174802205E-3</v>
      </c>
      <c r="G21" s="3" cm="1">
        <f t="array" aca="1" ref="G21" ca="1">G10/INDIRECT("'" &amp; $A10 &amp; "'!" &amp; ADDRESS(18, COLUMN(F9)+1))</f>
        <v>1.7818357087075361E-2</v>
      </c>
      <c r="H21" s="3" cm="1">
        <f t="array" aca="1" ref="H21" ca="1">H10/INDIRECT("'" &amp; $A10 &amp; "'!" &amp; ADDRESS(18, COLUMN(G9)+1))</f>
        <v>6.8192444900587998E-2</v>
      </c>
      <c r="I21" s="3" cm="1">
        <f t="array" aca="1" ref="I21" ca="1">I10/INDIRECT("'" &amp; $A10 &amp; "'!" &amp; ADDRESS(18, COLUMN(H9)+1))</f>
        <v>0.13757284474183484</v>
      </c>
      <c r="J21" s="3" cm="1">
        <f t="array" aca="1" ref="J21" ca="1">J10/INDIRECT("'" &amp; $A10 &amp; "'!" &amp; ADDRESS(18, COLUMN(I9)+1))</f>
        <v>0.18117853648343743</v>
      </c>
      <c r="K21" s="3" cm="1">
        <f t="array" aca="1" ref="K21" ca="1">K10/INDIRECT("'" &amp; $A10 &amp; "'!" &amp; ADDRESS(18, COLUMN(J9)+1))</f>
        <v>0.1842919483649692</v>
      </c>
      <c r="L21" s="3" cm="1">
        <f t="array" aca="1" ref="L21" ca="1">L10/INDIRECT("'" &amp; $A10 &amp; "'!" &amp; ADDRESS(18, COLUMN(K9)+1))</f>
        <v>0.24999999999999997</v>
      </c>
      <c r="M21" s="3" cm="1">
        <f t="array" aca="1" ref="M21" ca="1">M10/INDIRECT("'" &amp; $A10 &amp; "'!" &amp; ADDRESS(18, COLUMN(L9)+1))</f>
        <v>0.31830000000000008</v>
      </c>
      <c r="N21" s="3" cm="1">
        <f t="array" aca="1" ref="N21" ca="1">N10/INDIRECT("'" &amp; $A10 &amp; "'!" &amp; ADDRESS(18, COLUMN(M9)+1))</f>
        <v>0.38659999999999994</v>
      </c>
      <c r="O21" s="3" cm="1">
        <f t="array" aca="1" ref="O21" ca="1">O10/INDIRECT("'" &amp; $A10 &amp; "'!" &amp; ADDRESS(18, COLUMN(N9)+1))</f>
        <v>0.45490000000000008</v>
      </c>
      <c r="P21" s="3" cm="1">
        <f t="array" aca="1" ref="P21" ca="1">P10/INDIRECT("'" &amp; $A10 &amp; "'!" &amp; ADDRESS(18, COLUMN(O9)+1))</f>
        <v>0.52320000000000011</v>
      </c>
      <c r="Q21" s="3" cm="1">
        <f t="array" aca="1" ref="Q21" ca="1">Q10/INDIRECT("'" &amp; $A10 &amp; "'!" &amp; ADDRESS(18, COLUMN(P9)+1))</f>
        <v>0.59150000000000025</v>
      </c>
      <c r="R21" s="3" cm="1">
        <f t="array" aca="1" ref="R21" ca="1">R10/INDIRECT("'" &amp; $A10 &amp; "'!" &amp; ADDRESS(18, COLUMN(Q9)+1))</f>
        <v>0.65980000000000005</v>
      </c>
      <c r="S21" s="3" cm="1">
        <f t="array" aca="1" ref="S21" ca="1">S10/INDIRECT("'" &amp; $A10 &amp; "'!" &amp; ADDRESS(18, COLUMN(R9)+1))</f>
        <v>0.72810000000000008</v>
      </c>
      <c r="T21" s="3" cm="1">
        <f t="array" aca="1" ref="T21" ca="1">T10/INDIRECT("'" &amp; $A10 &amp; "'!" &amp; ADDRESS(18, COLUMN(S9)+1))</f>
        <v>0.79640000000000022</v>
      </c>
      <c r="U21" s="3" cm="1">
        <f t="array" aca="1" ref="U21" ca="1">U10/INDIRECT("'" &amp; $A10 &amp; "'!" &amp; ADDRESS(18, COLUMN(T9)+1))</f>
        <v>0.86470000000000025</v>
      </c>
      <c r="V21" s="3" cm="1">
        <f t="array" aca="1" ref="V21" ca="1">V10/INDIRECT("'" &amp; $A10 &amp; "'!" &amp; ADDRESS(18, COLUMN(U9)+1))</f>
        <v>0.92376237623762403</v>
      </c>
      <c r="W21" s="3" cm="1">
        <f t="array" aca="1" ref="W21" ca="1">W10/INDIRECT("'" &amp; $A10 &amp; "'!" &amp; ADDRESS(18, COLUMN(V9)+1))</f>
        <v>1</v>
      </c>
      <c r="X21" s="3" cm="1">
        <f t="array" aca="1" ref="X21" ca="1">X10/INDIRECT("'" &amp; $A10 &amp; "'!" &amp; ADDRESS(18, COLUMN(W9)+1))</f>
        <v>1</v>
      </c>
      <c r="Y21" s="3" cm="1">
        <f t="array" aca="1" ref="Y21" ca="1">Y10/INDIRECT("'" &amp; $A10 &amp; "'!" &amp; ADDRESS(18, COLUMN(X9)+1))</f>
        <v>1</v>
      </c>
      <c r="Z21" s="3" cm="1">
        <f t="array" aca="1" ref="Z21" ca="1">Z10/INDIRECT("'" &amp; $A10 &amp; "'!" &amp; ADDRESS(18, COLUMN(Y9)+1))</f>
        <v>1</v>
      </c>
      <c r="AA21" s="3" cm="1">
        <f t="array" aca="1" ref="AA21" ca="1">AA10/INDIRECT("'" &amp; $A10 &amp; "'!" &amp; ADDRESS(18, COLUMN(Z9)+1))</f>
        <v>1</v>
      </c>
      <c r="AB21" s="3" cm="1">
        <f t="array" aca="1" ref="AB21" ca="1">AB10/INDIRECT("'" &amp; $A10 &amp; "'!" &amp; ADDRESS(18, COLUMN(AA9)+1))</f>
        <v>1</v>
      </c>
      <c r="AC21" s="3" cm="1">
        <f t="array" aca="1" ref="AC21" ca="1">AC10/INDIRECT("'" &amp; $A10 &amp; "'!" &amp; ADDRESS(18, COLUMN(AB9)+1))</f>
        <v>1</v>
      </c>
      <c r="AD21" s="3" cm="1">
        <f t="array" aca="1" ref="AD21" ca="1">AD10/INDIRECT("'" &amp; $A10 &amp; "'!" &amp; ADDRESS(18, COLUMN(AC9)+1))</f>
        <v>1</v>
      </c>
      <c r="AE21" s="3" cm="1">
        <f t="array" aca="1" ref="AE21" ca="1">AE10/INDIRECT("'" &amp; $A10 &amp; "'!" &amp; ADDRESS(18, COLUMN(AD9)+1))</f>
        <v>1</v>
      </c>
      <c r="AF21" s="3" cm="1">
        <f t="array" aca="1" ref="AF21" ca="1">AF10/INDIRECT("'" &amp; $A10 &amp; "'!" &amp; ADDRESS(18, COLUMN(AE9)+1))</f>
        <v>1</v>
      </c>
      <c r="AG21" s="3" cm="1">
        <f t="array" aca="1" ref="AG21" ca="1">AG10/INDIRECT("'" &amp; $A10 &amp; "'!" &amp; ADDRESS(18, COLUMN(AF9)+1))</f>
        <v>1</v>
      </c>
      <c r="AH21" s="3" cm="1">
        <f t="array" aca="1" ref="AH21" ca="1">AH10/INDIRECT("'" &amp; $A10 &amp; "'!" &amp; ADDRESS(18, COLUMN(AG9)+1))</f>
        <v>1</v>
      </c>
      <c r="AI21" s="3" cm="1">
        <f t="array" aca="1" ref="AI21" ca="1">AI10/INDIRECT("'" &amp; $A10 &amp; "'!" &amp; ADDRESS(18, COLUMN(AH9)+1))</f>
        <v>1</v>
      </c>
      <c r="AJ21" s="3" cm="1">
        <f t="array" aca="1" ref="AJ21" ca="1">AJ10/INDIRECT("'" &amp; $A10 &amp; "'!" &amp; ADDRESS(18, COLUMN(AI9)+1))</f>
        <v>1</v>
      </c>
      <c r="AK21" s="3" cm="1">
        <f t="array" aca="1" ref="AK21" ca="1">AK10/INDIRECT("'" &amp; $A10 &amp; "'!" &amp; ADDRESS(18, COLUMN(AJ9)+1))</f>
        <v>1</v>
      </c>
      <c r="AL21" s="3" cm="1">
        <f t="array" aca="1" ref="AL21" ca="1">AL10/INDIRECT("'" &amp; $A10 &amp; "'!" &amp; ADDRESS(18, COLUMN(AK9)+1))</f>
        <v>1</v>
      </c>
      <c r="AN21">
        <f>C15</f>
        <v>0</v>
      </c>
    </row>
    <row r="22" spans="1:40">
      <c r="A22">
        <f t="shared" si="0"/>
        <v>0</v>
      </c>
    </row>
    <row r="23" spans="1:40">
      <c r="A23">
        <f>A12</f>
        <v>0</v>
      </c>
    </row>
    <row r="24" spans="1:40" s="38" customFormat="1">
      <c r="A24" s="38">
        <f t="shared" si="0"/>
        <v>0</v>
      </c>
    </row>
    <row r="26" spans="1:40" s="40" customFormat="1">
      <c r="A26" s="40" t="s">
        <v>58</v>
      </c>
    </row>
    <row r="28" spans="1:40" s="39" customFormat="1">
      <c r="A28" s="39" t="s">
        <v>55</v>
      </c>
      <c r="B28" s="39" t="s">
        <v>56</v>
      </c>
      <c r="C28" s="39">
        <v>276</v>
      </c>
    </row>
    <row r="29" spans="1:40">
      <c r="A29" s="8" t="s">
        <v>28</v>
      </c>
      <c r="B29" s="8">
        <v>2014</v>
      </c>
      <c r="C29" s="8">
        <v>2015</v>
      </c>
      <c r="D29" s="8">
        <v>2016</v>
      </c>
      <c r="E29" s="8">
        <v>2017</v>
      </c>
      <c r="F29" s="8">
        <v>2018</v>
      </c>
      <c r="G29" s="8">
        <v>2019</v>
      </c>
      <c r="H29" s="8">
        <v>2020</v>
      </c>
      <c r="I29" s="8">
        <v>2021</v>
      </c>
      <c r="J29" s="8">
        <v>2022</v>
      </c>
      <c r="K29" s="8">
        <v>2023</v>
      </c>
      <c r="L29" s="8">
        <v>2024</v>
      </c>
      <c r="M29" s="8">
        <v>2025</v>
      </c>
      <c r="N29" s="8">
        <v>2026</v>
      </c>
      <c r="O29" s="8">
        <v>2027</v>
      </c>
      <c r="P29" s="8">
        <v>2028</v>
      </c>
      <c r="Q29" s="8">
        <v>2029</v>
      </c>
      <c r="R29" s="8">
        <v>2030</v>
      </c>
      <c r="S29" s="8">
        <v>2031</v>
      </c>
      <c r="T29" s="8">
        <v>2032</v>
      </c>
      <c r="U29" s="8">
        <v>2033</v>
      </c>
      <c r="V29" s="8">
        <v>2034</v>
      </c>
      <c r="W29" s="8">
        <v>2035</v>
      </c>
      <c r="X29" s="8">
        <v>2036</v>
      </c>
      <c r="Y29" s="8">
        <v>2037</v>
      </c>
      <c r="Z29" s="8">
        <v>2038</v>
      </c>
      <c r="AA29" s="8">
        <v>2039</v>
      </c>
      <c r="AB29" s="8">
        <v>2040</v>
      </c>
      <c r="AC29" s="8">
        <v>2041</v>
      </c>
      <c r="AD29" s="8">
        <v>2042</v>
      </c>
      <c r="AE29" s="8">
        <v>2043</v>
      </c>
      <c r="AF29" s="8">
        <v>2044</v>
      </c>
      <c r="AG29" s="8">
        <v>2045</v>
      </c>
      <c r="AH29" s="8">
        <v>2046</v>
      </c>
      <c r="AI29" s="8">
        <v>2047</v>
      </c>
      <c r="AJ29" s="8">
        <v>2048</v>
      </c>
      <c r="AK29" s="8">
        <v>2049</v>
      </c>
      <c r="AL29" s="8">
        <v>2050</v>
      </c>
    </row>
    <row r="30" spans="1:40">
      <c r="A30" t="str">
        <f t="shared" ref="A30:A37" si="1">A17</f>
        <v>S100</v>
      </c>
      <c r="B30" s="33" cm="1">
        <f t="array" aca="1" ref="B30" ca="1">INDIRECT("'" &amp; $A30 &amp; "'!" &amp; ADDRESS($AN30, COLUMN(A25)+1))</f>
        <v>228.84662636787183</v>
      </c>
      <c r="C30" s="33" cm="1">
        <f t="array" aca="1" ref="C30" ca="1">INDIRECT("'" &amp; $A30 &amp; "'!" &amp; ADDRESS($AN30, COLUMN(B25)+1))</f>
        <v>226.36253845072059</v>
      </c>
      <c r="D30" s="33" cm="1">
        <f t="array" aca="1" ref="D30" ca="1">INDIRECT("'" &amp; $A30 &amp; "'!" &amp; ADDRESS($AN30, COLUMN(C25)+1))</f>
        <v>225.45815649042203</v>
      </c>
      <c r="E30" s="33" cm="1">
        <f t="array" aca="1" ref="E30" ca="1">INDIRECT("'" &amp; $A30 &amp; "'!" &amp; ADDRESS($AN30, COLUMN(D25)+1))</f>
        <v>227.5010714927555</v>
      </c>
      <c r="F30" s="33" cm="1">
        <f t="array" aca="1" ref="F30" ca="1">INDIRECT("'" &amp; $A30 &amp; "'!" &amp; ADDRESS($AN30, COLUMN(E25)+1))</f>
        <v>230.54726276471058</v>
      </c>
      <c r="G30" s="33" cm="1">
        <f t="array" aca="1" ref="G30" ca="1">INDIRECT("'" &amp; $A30 &amp; "'!" &amp; ADDRESS($AN30, COLUMN(F25)+1))</f>
        <v>232.23448403744675</v>
      </c>
      <c r="H30" s="33" cm="1">
        <f t="array" aca="1" ref="H30" ca="1">INDIRECT("'" &amp; $A30 &amp; "'!" &amp; ADDRESS($AN30, COLUMN(G25)+1))</f>
        <v>229.52695281641499</v>
      </c>
      <c r="I30" s="33" cm="1">
        <f t="array" aca="1" ref="I30" ca="1">INDIRECT("'" &amp; $A30 &amp; "'!" &amp; ADDRESS($AN30, COLUMN(H25)+1))</f>
        <v>212.73335945164285</v>
      </c>
      <c r="J30" s="33" cm="1">
        <f t="array" aca="1" ref="J30" ca="1">INDIRECT("'" &amp; $A30 &amp; "'!" &amp; ADDRESS($AN30, COLUMN(I25)+1))</f>
        <v>197.49300331587722</v>
      </c>
      <c r="K30" s="33" cm="1">
        <f t="array" aca="1" ref="K30" ca="1">INDIRECT("'" &amp; $A30 &amp; "'!" &amp; ADDRESS($AN30, COLUMN(J25)+1))</f>
        <v>185.08311766168285</v>
      </c>
      <c r="L30" s="33" cm="1">
        <f t="array" aca="1" ref="L30" ca="1">INDIRECT("'" &amp; $A30 &amp; "'!" &amp; ADDRESS($AN30, COLUMN(K25)+1))</f>
        <v>174.82484631308202</v>
      </c>
      <c r="M30" s="33" cm="1">
        <f t="array" aca="1" ref="M30" ca="1">INDIRECT("'" &amp; $A30 &amp; "'!" &amp; ADDRESS($AN30, COLUMN(L25)+1))</f>
        <v>164.77913502809486</v>
      </c>
      <c r="N30" s="33" cm="1">
        <f t="array" aca="1" ref="N30" ca="1">INDIRECT("'" &amp; $A30 &amp; "'!" &amp; ADDRESS($AN30, COLUMN(M25)+1))</f>
        <v>155.13005958967335</v>
      </c>
      <c r="O30" s="33" cm="1">
        <f t="array" aca="1" ref="O30" ca="1">INDIRECT("'" &amp; $A30 &amp; "'!" &amp; ADDRESS($AN30, COLUMN(N25)+1))</f>
        <v>146.07284111729899</v>
      </c>
      <c r="P30" s="33" cm="1">
        <f t="array" aca="1" ref="P30" ca="1">INDIRECT("'" &amp; $A30 &amp; "'!" &amp; ADDRESS($AN30, COLUMN(O25)+1))</f>
        <v>136.80048378545152</v>
      </c>
      <c r="Q30" s="33" cm="1">
        <f t="array" aca="1" ref="Q30" ca="1">INDIRECT("'" &amp; $A30 &amp; "'!" &amp; ADDRESS($AN30, COLUMN(P25)+1))</f>
        <v>127.01799742786892</v>
      </c>
      <c r="R30" s="33" cm="1">
        <f t="array" aca="1" ref="R30" ca="1">INDIRECT("'" &amp; $A30 &amp; "'!" &amp; ADDRESS($AN30, COLUMN(Q25)+1))</f>
        <v>116.79828518634636</v>
      </c>
      <c r="S30" s="33" cm="1">
        <f t="array" aca="1" ref="S30" ca="1">INDIRECT("'" &amp; $A30 &amp; "'!" &amp; ADDRESS($AN30, COLUMN(R25)+1))</f>
        <v>106.22860104744558</v>
      </c>
      <c r="T30" s="33" cm="1">
        <f t="array" aca="1" ref="T30" ca="1">INDIRECT("'" &amp; $A30 &amp; "'!" &amp; ADDRESS($AN30, COLUMN(S25)+1))</f>
        <v>95.290746494278224</v>
      </c>
      <c r="U30" s="33" cm="1">
        <f t="array" aca="1" ref="U30" ca="1">INDIRECT("'" &amp; $A30 &amp; "'!" &amp; ADDRESS($AN30, COLUMN(T25)+1))</f>
        <v>84.309633344886123</v>
      </c>
      <c r="V30" s="33" cm="1">
        <f t="array" aca="1" ref="V30" ca="1">INDIRECT("'" &amp; $A30 &amp; "'!" &amp; ADDRESS($AN30, COLUMN(U25)+1))</f>
        <v>74.085775672840995</v>
      </c>
      <c r="W30" s="33" cm="1">
        <f t="array" aca="1" ref="W30" ca="1">INDIRECT("'" &amp; $A30 &amp; "'!" &amp; ADDRESS($AN30, COLUMN(V25)+1))</f>
        <v>64.783617790572137</v>
      </c>
      <c r="X30" s="33" cm="1">
        <f t="array" aca="1" ref="X30" ca="1">INDIRECT("'" &amp; $A30 &amp; "'!" &amp; ADDRESS($AN30, COLUMN(W25)+1))</f>
        <v>56.334999122945035</v>
      </c>
      <c r="Y30" s="33" cm="1">
        <f t="array" aca="1" ref="Y30" ca="1">INDIRECT("'" &amp; $A30 &amp; "'!" &amp; ADDRESS($AN30, COLUMN(X25)+1))</f>
        <v>48.614778939356057</v>
      </c>
      <c r="Z30" s="33" cm="1">
        <f t="array" aca="1" ref="Z30" ca="1">INDIRECT("'" &amp; $A30 &amp; "'!" &amp; ADDRESS($AN30, COLUMN(Y25)+1))</f>
        <v>41.721820459104983</v>
      </c>
      <c r="AA30" s="33" cm="1">
        <f t="array" aca="1" ref="AA30" ca="1">INDIRECT("'" &amp; $A30 &amp; "'!" &amp; ADDRESS($AN30, COLUMN(Z25)+1))</f>
        <v>35.556112719499303</v>
      </c>
      <c r="AB30" s="33" cm="1">
        <f t="array" aca="1" ref="AB30" ca="1">INDIRECT("'" &amp; $A30 &amp; "'!" &amp; ADDRESS($AN30, COLUMN(AA25)+1))</f>
        <v>29.996615012941504</v>
      </c>
      <c r="AC30" s="33" cm="1">
        <f t="array" aca="1" ref="AC30" ca="1">INDIRECT("'" &amp; $A30 &amp; "'!" &amp; ADDRESS($AN30, COLUMN(AB25)+1))</f>
        <v>25.026094612884592</v>
      </c>
      <c r="AD30" s="33" cm="1">
        <f t="array" aca="1" ref="AD30" ca="1">INDIRECT("'" &amp; $A30 &amp; "'!" &amp; ADDRESS($AN30, COLUMN(AC25)+1))</f>
        <v>20.683609559485642</v>
      </c>
      <c r="AE30" s="33" cm="1">
        <f t="array" aca="1" ref="AE30" ca="1">INDIRECT("'" &amp; $A30 &amp; "'!" &amp; ADDRESS($AN30, COLUMN(AD25)+1))</f>
        <v>16.937139949870438</v>
      </c>
      <c r="AF30" s="33" cm="1">
        <f t="array" aca="1" ref="AF30" ca="1">INDIRECT("'" &amp; $A30 &amp; "'!" &amp; ADDRESS($AN30, COLUMN(AE25)+1))</f>
        <v>13.778420986081052</v>
      </c>
      <c r="AG30" s="33" cm="1">
        <f t="array" aca="1" ref="AG30" ca="1">INDIRECT("'" &amp; $A30 &amp; "'!" &amp; ADDRESS($AN30, COLUMN(AF25)+1))</f>
        <v>11.158141152862473</v>
      </c>
      <c r="AH30" s="33" cm="1">
        <f t="array" aca="1" ref="AH30" ca="1">INDIRECT("'" &amp; $A30 &amp; "'!" &amp; ADDRESS($AN30, COLUMN(AG25)+1))</f>
        <v>8.996689453964219</v>
      </c>
      <c r="AI30" s="33" cm="1">
        <f t="array" aca="1" ref="AI30" ca="1">INDIRECT("'" &amp; $A30 &amp; "'!" &amp; ADDRESS($AN30, COLUMN(AH25)+1))</f>
        <v>7.1873075814831848</v>
      </c>
      <c r="AJ30" s="33" cm="1">
        <f t="array" aca="1" ref="AJ30" ca="1">INDIRECT("'" &amp; $A30 &amp; "'!" &amp; ADDRESS($AN30, COLUMN(AI25)+1))</f>
        <v>5.7415672790229983</v>
      </c>
      <c r="AK30" s="33" cm="1">
        <f t="array" aca="1" ref="AK30" ca="1">INDIRECT("'" &amp; $A30 &amp; "'!" &amp; ADDRESS($AN30, COLUMN(AJ25)+1))</f>
        <v>4.5572219169720602</v>
      </c>
      <c r="AL30" s="33" cm="1">
        <f t="array" aca="1" ref="AL30" ca="1">INDIRECT("'" &amp; $A30 &amp; "'!" &amp; ADDRESS($AN30, COLUMN(AK25)+1))</f>
        <v>3.6006700947955328</v>
      </c>
      <c r="AN30">
        <f>C28</f>
        <v>276</v>
      </c>
    </row>
    <row r="31" spans="1:40">
      <c r="A31" t="str">
        <f t="shared" si="1"/>
        <v>L100</v>
      </c>
      <c r="B31" s="33" cm="1">
        <f t="array" aca="1" ref="B31" ca="1">INDIRECT("'" &amp; $A31 &amp; "'!" &amp; ADDRESS($AN31, COLUMN(A26)+1))</f>
        <v>228.84662636787183</v>
      </c>
      <c r="C31" s="33" cm="1">
        <f t="array" aca="1" ref="C31" ca="1">INDIRECT("'" &amp; $A31 &amp; "'!" &amp; ADDRESS($AN31, COLUMN(B26)+1))</f>
        <v>226.36253845072059</v>
      </c>
      <c r="D31" s="33" cm="1">
        <f t="array" aca="1" ref="D31" ca="1">INDIRECT("'" &amp; $A31 &amp; "'!" &amp; ADDRESS($AN31, COLUMN(C26)+1))</f>
        <v>225.45815649042203</v>
      </c>
      <c r="E31" s="33" cm="1">
        <f t="array" aca="1" ref="E31" ca="1">INDIRECT("'" &amp; $A31 &amp; "'!" &amp; ADDRESS($AN31, COLUMN(D26)+1))</f>
        <v>227.5010714927555</v>
      </c>
      <c r="F31" s="33" cm="1">
        <f t="array" aca="1" ref="F31" ca="1">INDIRECT("'" &amp; $A31 &amp; "'!" &amp; ADDRESS($AN31, COLUMN(E26)+1))</f>
        <v>230.54726276471058</v>
      </c>
      <c r="G31" s="33" cm="1">
        <f t="array" aca="1" ref="G31" ca="1">INDIRECT("'" &amp; $A31 &amp; "'!" &amp; ADDRESS($AN31, COLUMN(F26)+1))</f>
        <v>232.23448403744675</v>
      </c>
      <c r="H31" s="33" cm="1">
        <f t="array" aca="1" ref="H31" ca="1">INDIRECT("'" &amp; $A31 &amp; "'!" &amp; ADDRESS($AN31, COLUMN(G26)+1))</f>
        <v>229.52695281641499</v>
      </c>
      <c r="I31" s="33" cm="1">
        <f t="array" aca="1" ref="I31" ca="1">INDIRECT("'" &amp; $A31 &amp; "'!" &amp; ADDRESS($AN31, COLUMN(H26)+1))</f>
        <v>212.73335945164285</v>
      </c>
      <c r="J31" s="33" cm="1">
        <f t="array" aca="1" ref="J31" ca="1">INDIRECT("'" &amp; $A31 &amp; "'!" &amp; ADDRESS($AN31, COLUMN(I26)+1))</f>
        <v>197.49300331587722</v>
      </c>
      <c r="K31" s="33" cm="1">
        <f t="array" aca="1" ref="K31" ca="1">INDIRECT("'" &amp; $A31 &amp; "'!" &amp; ADDRESS($AN31, COLUMN(J26)+1))</f>
        <v>185.08311766168285</v>
      </c>
      <c r="L31" s="33" cm="1">
        <f t="array" aca="1" ref="L31" ca="1">INDIRECT("'" &amp; $A31 &amp; "'!" &amp; ADDRESS($AN31, COLUMN(K26)+1))</f>
        <v>173.78162487030673</v>
      </c>
      <c r="M31" s="33" cm="1">
        <f t="array" aca="1" ref="M31" ca="1">INDIRECT("'" &amp; $A31 &amp; "'!" &amp; ADDRESS($AN31, COLUMN(L26)+1))</f>
        <v>163.26335975910459</v>
      </c>
      <c r="N31" s="33" cm="1">
        <f t="array" aca="1" ref="N31" ca="1">INDIRECT("'" &amp; $A31 &amp; "'!" &amp; ADDRESS($AN31, COLUMN(M26)+1))</f>
        <v>152.67920372961336</v>
      </c>
      <c r="O31" s="33" cm="1">
        <f t="array" aca="1" ref="O31" ca="1">INDIRECT("'" &amp; $A31 &amp; "'!" &amp; ADDRESS($AN31, COLUMN(N26)+1))</f>
        <v>142.22674519808109</v>
      </c>
      <c r="P31" s="33" cm="1">
        <f t="array" aca="1" ref="P31" ca="1">INDIRECT("'" &amp; $A31 &amp; "'!" &amp; ADDRESS($AN31, COLUMN(O26)+1))</f>
        <v>131.88329267057006</v>
      </c>
      <c r="Q31" s="33" cm="1">
        <f t="array" aca="1" ref="Q31" ca="1">INDIRECT("'" &amp; $A31 &amp; "'!" &amp; ADDRESS($AN31, COLUMN(P26)+1))</f>
        <v>121.61991300037707</v>
      </c>
      <c r="R31" s="33" cm="1">
        <f t="array" aca="1" ref="R31" ca="1">INDIRECT("'" &amp; $A31 &amp; "'!" &amp; ADDRESS($AN31, COLUMN(Q26)+1))</f>
        <v>111.44343445816318</v>
      </c>
      <c r="S31" s="33" cm="1">
        <f t="array" aca="1" ref="S31" ca="1">INDIRECT("'" &amp; $A31 &amp; "'!" &amp; ADDRESS($AN31, COLUMN(R26)+1))</f>
        <v>101.39824219803933</v>
      </c>
      <c r="T31" s="33" cm="1">
        <f t="array" aca="1" ref="T31" ca="1">INDIRECT("'" &amp; $A31 &amp; "'!" &amp; ADDRESS($AN31, COLUMN(S26)+1))</f>
        <v>91.198416746265707</v>
      </c>
      <c r="U31" s="33" cm="1">
        <f t="array" aca="1" ref="U31" ca="1">INDIRECT("'" &amp; $A31 &amp; "'!" &amp; ADDRESS($AN31, COLUMN(T26)+1))</f>
        <v>81.413325864191407</v>
      </c>
      <c r="V31" s="33" cm="1">
        <f t="array" aca="1" ref="V31" ca="1">INDIRECT("'" &amp; $A31 &amp; "'!" &amp; ADDRESS($AN31, COLUMN(U26)+1))</f>
        <v>71.847255244064016</v>
      </c>
      <c r="W31" s="33" cm="1">
        <f t="array" aca="1" ref="W31" ca="1">INDIRECT("'" &amp; $A31 &amp; "'!" &amp; ADDRESS($AN31, COLUMN(V26)+1))</f>
        <v>62.944550947912475</v>
      </c>
      <c r="X31" s="33" cm="1">
        <f t="array" aca="1" ref="X31" ca="1">INDIRECT("'" &amp; $A31 &amp; "'!" &amp; ADDRESS($AN31, COLUMN(W26)+1))</f>
        <v>54.67352536037783</v>
      </c>
      <c r="Y31" s="33" cm="1">
        <f t="array" aca="1" ref="Y31" ca="1">INDIRECT("'" &amp; $A31 &amp; "'!" &amp; ADDRESS($AN31, COLUMN(X26)+1))</f>
        <v>47.173441787685881</v>
      </c>
      <c r="Z31" s="33" cm="1">
        <f t="array" aca="1" ref="Z31" ca="1">INDIRECT("'" &amp; $A31 &amp; "'!" &amp; ADDRESS($AN31, COLUMN(Y26)+1))</f>
        <v>40.521510232609685</v>
      </c>
      <c r="AA31" s="33" cm="1">
        <f t="array" aca="1" ref="AA31" ca="1">INDIRECT("'" &amp; $A31 &amp; "'!" &amp; ADDRESS($AN31, COLUMN(Z26)+1))</f>
        <v>34.605346489001647</v>
      </c>
      <c r="AB31" s="33" cm="1">
        <f t="array" aca="1" ref="AB31" ca="1">INDIRECT("'" &amp; $A31 &amp; "'!" &amp; ADDRESS($AN31, COLUMN(AA26)+1))</f>
        <v>29.29915668419731</v>
      </c>
      <c r="AC31" s="33" cm="1">
        <f t="array" aca="1" ref="AC31" ca="1">INDIRECT("'" &amp; $A31 &amp; "'!" &amp; ADDRESS($AN31, COLUMN(AB26)+1))</f>
        <v>24.568019943558156</v>
      </c>
      <c r="AD31" s="33" cm="1">
        <f t="array" aca="1" ref="AD31" ca="1">INDIRECT("'" &amp; $A31 &amp; "'!" &amp; ADDRESS($AN31, COLUMN(AC26)+1))</f>
        <v>20.434722844590883</v>
      </c>
      <c r="AE31" s="33" cm="1">
        <f t="array" aca="1" ref="AE31" ca="1">INDIRECT("'" &amp; $A31 &amp; "'!" &amp; ADDRESS($AN31, COLUMN(AD26)+1))</f>
        <v>16.860136348143438</v>
      </c>
      <c r="AF31" s="33" cm="1">
        <f t="array" aca="1" ref="AF31" ca="1">INDIRECT("'" &amp; $A31 &amp; "'!" &amp; ADDRESS($AN31, COLUMN(AE26)+1))</f>
        <v>13.828897894433725</v>
      </c>
      <c r="AG31" s="33" cm="1">
        <f t="array" aca="1" ref="AG31" ca="1">INDIRECT("'" &amp; $A31 &amp; "'!" &amp; ADDRESS($AN31, COLUMN(AF26)+1))</f>
        <v>11.296533648558013</v>
      </c>
      <c r="AH31" s="33" cm="1">
        <f t="array" aca="1" ref="AH31" ca="1">INDIRECT("'" &amp; $A31 &amp; "'!" &amp; ADDRESS($AN31, COLUMN(AG26)+1))</f>
        <v>9.1855505715803005</v>
      </c>
      <c r="AI31" s="33" cm="1">
        <f t="array" aca="1" ref="AI31" ca="1">INDIRECT("'" &amp; $A31 &amp; "'!" &amp; ADDRESS($AN31, COLUMN(AH26)+1))</f>
        <v>7.3956804957643545</v>
      </c>
      <c r="AJ31" s="33" cm="1">
        <f t="array" aca="1" ref="AJ31" ca="1">INDIRECT("'" &amp; $A31 &amp; "'!" &amp; ADDRESS($AN31, COLUMN(AI26)+1))</f>
        <v>5.9497830919758652</v>
      </c>
      <c r="AK31" s="33" cm="1">
        <f t="array" aca="1" ref="AK31" ca="1">INDIRECT("'" &amp; $A31 &amp; "'!" &amp; ADDRESS($AN31, COLUMN(AJ26)+1))</f>
        <v>4.7492833169849593</v>
      </c>
      <c r="AL31" s="33" cm="1">
        <f t="array" aca="1" ref="AL31" ca="1">INDIRECT("'" &amp; $A31 &amp; "'!" &amp; ADDRESS($AN31, COLUMN(AK26)+1))</f>
        <v>3.775038590782974</v>
      </c>
      <c r="AN31">
        <f>C28</f>
        <v>276</v>
      </c>
    </row>
    <row r="32" spans="1:40">
      <c r="A32" t="str">
        <f t="shared" si="1"/>
        <v>S80</v>
      </c>
      <c r="B32" s="33" cm="1">
        <f t="array" aca="1" ref="B32" ca="1">INDIRECT("'" &amp; $A32 &amp; "'!" &amp; ADDRESS($AN32, COLUMN(A27)+1))</f>
        <v>228.84662636787183</v>
      </c>
      <c r="C32" s="33" cm="1">
        <f t="array" aca="1" ref="C32" ca="1">INDIRECT("'" &amp; $A32 &amp; "'!" &amp; ADDRESS($AN32, COLUMN(B27)+1))</f>
        <v>226.36253845072059</v>
      </c>
      <c r="D32" s="33" cm="1">
        <f t="array" aca="1" ref="D32" ca="1">INDIRECT("'" &amp; $A32 &amp; "'!" &amp; ADDRESS($AN32, COLUMN(C27)+1))</f>
        <v>225.45815649042203</v>
      </c>
      <c r="E32" s="33" cm="1">
        <f t="array" aca="1" ref="E32" ca="1">INDIRECT("'" &amp; $A32 &amp; "'!" &amp; ADDRESS($AN32, COLUMN(D27)+1))</f>
        <v>227.5010714927555</v>
      </c>
      <c r="F32" s="33" cm="1">
        <f t="array" aca="1" ref="F32" ca="1">INDIRECT("'" &amp; $A32 &amp; "'!" &amp; ADDRESS($AN32, COLUMN(E27)+1))</f>
        <v>230.54726276471058</v>
      </c>
      <c r="G32" s="33" cm="1">
        <f t="array" aca="1" ref="G32" ca="1">INDIRECT("'" &amp; $A32 &amp; "'!" &amp; ADDRESS($AN32, COLUMN(F27)+1))</f>
        <v>232.23448403744675</v>
      </c>
      <c r="H32" s="33" cm="1">
        <f t="array" aca="1" ref="H32" ca="1">INDIRECT("'" &amp; $A32 &amp; "'!" &amp; ADDRESS($AN32, COLUMN(G27)+1))</f>
        <v>229.52695281641499</v>
      </c>
      <c r="I32" s="33" cm="1">
        <f t="array" aca="1" ref="I32" ca="1">INDIRECT("'" &amp; $A32 &amp; "'!" &amp; ADDRESS($AN32, COLUMN(H27)+1))</f>
        <v>212.73335945164285</v>
      </c>
      <c r="J32" s="33" cm="1">
        <f t="array" aca="1" ref="J32" ca="1">INDIRECT("'" &amp; $A32 &amp; "'!" &amp; ADDRESS($AN32, COLUMN(I27)+1))</f>
        <v>197.49300331587722</v>
      </c>
      <c r="K32" s="33" cm="1">
        <f t="array" aca="1" ref="K32" ca="1">INDIRECT("'" &amp; $A32 &amp; "'!" &amp; ADDRESS($AN32, COLUMN(J27)+1))</f>
        <v>185.08311766168285</v>
      </c>
      <c r="L32" s="33" cm="1">
        <f t="array" aca="1" ref="L32" ca="1">INDIRECT("'" &amp; $A32 &amp; "'!" &amp; ADDRESS($AN32, COLUMN(K27)+1))</f>
        <v>173.78162487030673</v>
      </c>
      <c r="M32" s="33" cm="1">
        <f t="array" aca="1" ref="M32" ca="1">INDIRECT("'" &amp; $A32 &amp; "'!" &amp; ADDRESS($AN32, COLUMN(L27)+1))</f>
        <v>163.26335975910459</v>
      </c>
      <c r="N32" s="33" cm="1">
        <f t="array" aca="1" ref="N32" ca="1">INDIRECT("'" &amp; $A32 &amp; "'!" &amp; ADDRESS($AN32, COLUMN(M27)+1))</f>
        <v>152.67920372961336</v>
      </c>
      <c r="O32" s="33" cm="1">
        <f t="array" aca="1" ref="O32" ca="1">INDIRECT("'" &amp; $A32 &amp; "'!" &amp; ADDRESS($AN32, COLUMN(N27)+1))</f>
        <v>142.22674519808109</v>
      </c>
      <c r="P32" s="33" cm="1">
        <f t="array" aca="1" ref="P32" ca="1">INDIRECT("'" &amp; $A32 &amp; "'!" &amp; ADDRESS($AN32, COLUMN(O27)+1))</f>
        <v>131.88329267057006</v>
      </c>
      <c r="Q32" s="33" cm="1">
        <f t="array" aca="1" ref="Q32" ca="1">INDIRECT("'" &amp; $A32 &amp; "'!" &amp; ADDRESS($AN32, COLUMN(P27)+1))</f>
        <v>121.61991300037707</v>
      </c>
      <c r="R32" s="33" cm="1">
        <f t="array" aca="1" ref="R32" ca="1">INDIRECT("'" &amp; $A32 &amp; "'!" &amp; ADDRESS($AN32, COLUMN(Q27)+1))</f>
        <v>111.44343445816318</v>
      </c>
      <c r="S32" s="33" cm="1">
        <f t="array" aca="1" ref="S32" ca="1">INDIRECT("'" &amp; $A32 &amp; "'!" &amp; ADDRESS($AN32, COLUMN(R27)+1))</f>
        <v>101.39824219803933</v>
      </c>
      <c r="T32" s="33" cm="1">
        <f t="array" aca="1" ref="T32" ca="1">INDIRECT("'" &amp; $A32 &amp; "'!" &amp; ADDRESS($AN32, COLUMN(S27)+1))</f>
        <v>91.198416746265707</v>
      </c>
      <c r="U32" s="33" cm="1">
        <f t="array" aca="1" ref="U32" ca="1">INDIRECT("'" &amp; $A32 &amp; "'!" &amp; ADDRESS($AN32, COLUMN(T27)+1))</f>
        <v>81.413325864191407</v>
      </c>
      <c r="V32" s="33" cm="1">
        <f t="array" aca="1" ref="V32" ca="1">INDIRECT("'" &amp; $A32 &amp; "'!" &amp; ADDRESS($AN32, COLUMN(U27)+1))</f>
        <v>71.847255244064016</v>
      </c>
      <c r="W32" s="33" cm="1">
        <f t="array" aca="1" ref="W32" ca="1">INDIRECT("'" &amp; $A32 &amp; "'!" &amp; ADDRESS($AN32, COLUMN(V27)+1))</f>
        <v>62.944550947912475</v>
      </c>
      <c r="X32" s="33" cm="1">
        <f t="array" aca="1" ref="X32" ca="1">INDIRECT("'" &amp; $A32 &amp; "'!" &amp; ADDRESS($AN32, COLUMN(W27)+1))</f>
        <v>54.67352536037783</v>
      </c>
      <c r="Y32" s="33" cm="1">
        <f t="array" aca="1" ref="Y32" ca="1">INDIRECT("'" &amp; $A32 &amp; "'!" &amp; ADDRESS($AN32, COLUMN(X27)+1))</f>
        <v>47.173441787685881</v>
      </c>
      <c r="Z32" s="33" cm="1">
        <f t="array" aca="1" ref="Z32" ca="1">INDIRECT("'" &amp; $A32 &amp; "'!" &amp; ADDRESS($AN32, COLUMN(Y27)+1))</f>
        <v>40.521510232609685</v>
      </c>
      <c r="AA32" s="33" cm="1">
        <f t="array" aca="1" ref="AA32" ca="1">INDIRECT("'" &amp; $A32 &amp; "'!" &amp; ADDRESS($AN32, COLUMN(Z27)+1))</f>
        <v>34.605346489001647</v>
      </c>
      <c r="AB32" s="33" cm="1">
        <f t="array" aca="1" ref="AB32" ca="1">INDIRECT("'" &amp; $A32 &amp; "'!" &amp; ADDRESS($AN32, COLUMN(AA27)+1))</f>
        <v>29.29915668419731</v>
      </c>
      <c r="AC32" s="33" cm="1">
        <f t="array" aca="1" ref="AC32" ca="1">INDIRECT("'" &amp; $A32 &amp; "'!" &amp; ADDRESS($AN32, COLUMN(AB27)+1))</f>
        <v>24.568019943558156</v>
      </c>
      <c r="AD32" s="33" cm="1">
        <f t="array" aca="1" ref="AD32" ca="1">INDIRECT("'" &amp; $A32 &amp; "'!" &amp; ADDRESS($AN32, COLUMN(AC27)+1))</f>
        <v>20.434722844590883</v>
      </c>
      <c r="AE32" s="33" cm="1">
        <f t="array" aca="1" ref="AE32" ca="1">INDIRECT("'" &amp; $A32 &amp; "'!" &amp; ADDRESS($AN32, COLUMN(AD27)+1))</f>
        <v>16.860136348143438</v>
      </c>
      <c r="AF32" s="33" cm="1">
        <f t="array" aca="1" ref="AF32" ca="1">INDIRECT("'" &amp; $A32 &amp; "'!" &amp; ADDRESS($AN32, COLUMN(AE27)+1))</f>
        <v>13.828897894433725</v>
      </c>
      <c r="AG32" s="33" cm="1">
        <f t="array" aca="1" ref="AG32" ca="1">INDIRECT("'" &amp; $A32 &amp; "'!" &amp; ADDRESS($AN32, COLUMN(AF27)+1))</f>
        <v>11.296533648558013</v>
      </c>
      <c r="AH32" s="33" cm="1">
        <f t="array" aca="1" ref="AH32" ca="1">INDIRECT("'" &amp; $A32 &amp; "'!" &amp; ADDRESS($AN32, COLUMN(AG27)+1))</f>
        <v>9.1855505715803005</v>
      </c>
      <c r="AI32" s="33" cm="1">
        <f t="array" aca="1" ref="AI32" ca="1">INDIRECT("'" &amp; $A32 &amp; "'!" &amp; ADDRESS($AN32, COLUMN(AH27)+1))</f>
        <v>7.3956804957643545</v>
      </c>
      <c r="AJ32" s="33" cm="1">
        <f t="array" aca="1" ref="AJ32" ca="1">INDIRECT("'" &amp; $A32 &amp; "'!" &amp; ADDRESS($AN32, COLUMN(AI27)+1))</f>
        <v>5.9497830919758652</v>
      </c>
      <c r="AK32" s="33" cm="1">
        <f t="array" aca="1" ref="AK32" ca="1">INDIRECT("'" &amp; $A32 &amp; "'!" &amp; ADDRESS($AN32, COLUMN(AJ27)+1))</f>
        <v>4.7492833169849593</v>
      </c>
      <c r="AL32" s="33" cm="1">
        <f t="array" aca="1" ref="AL32" ca="1">INDIRECT("'" &amp; $A32 &amp; "'!" &amp; ADDRESS($AN32, COLUMN(AK27)+1))</f>
        <v>3.775038590782974</v>
      </c>
      <c r="AN32">
        <f>C28</f>
        <v>276</v>
      </c>
    </row>
    <row r="33" spans="1:40">
      <c r="A33" t="str">
        <f t="shared" si="1"/>
        <v>D100</v>
      </c>
      <c r="B33" s="33" cm="1">
        <f t="array" aca="1" ref="B33" ca="1">INDIRECT("'" &amp; $A33 &amp; "'!" &amp; ADDRESS($AN33, COLUMN(A28)+1))</f>
        <v>228.84662636787183</v>
      </c>
      <c r="C33" s="33" cm="1">
        <f t="array" aca="1" ref="C33" ca="1">INDIRECT("'" &amp; $A33 &amp; "'!" &amp; ADDRESS($AN33, COLUMN(B28)+1))</f>
        <v>226.36253845072059</v>
      </c>
      <c r="D33" s="33" cm="1">
        <f t="array" aca="1" ref="D33" ca="1">INDIRECT("'" &amp; $A33 &amp; "'!" &amp; ADDRESS($AN33, COLUMN(C28)+1))</f>
        <v>225.45815649042203</v>
      </c>
      <c r="E33" s="33" cm="1">
        <f t="array" aca="1" ref="E33" ca="1">INDIRECT("'" &amp; $A33 &amp; "'!" &amp; ADDRESS($AN33, COLUMN(D28)+1))</f>
        <v>227.5010714927555</v>
      </c>
      <c r="F33" s="33" cm="1">
        <f t="array" aca="1" ref="F33" ca="1">INDIRECT("'" &amp; $A33 &amp; "'!" &amp; ADDRESS($AN33, COLUMN(E28)+1))</f>
        <v>230.54726276471058</v>
      </c>
      <c r="G33" s="33" cm="1">
        <f t="array" aca="1" ref="G33" ca="1">INDIRECT("'" &amp; $A33 &amp; "'!" &amp; ADDRESS($AN33, COLUMN(F28)+1))</f>
        <v>232.23448403744675</v>
      </c>
      <c r="H33" s="33" cm="1">
        <f t="array" aca="1" ref="H33" ca="1">INDIRECT("'" &amp; $A33 &amp; "'!" &amp; ADDRESS($AN33, COLUMN(G28)+1))</f>
        <v>229.52695281641499</v>
      </c>
      <c r="I33" s="33" cm="1">
        <f t="array" aca="1" ref="I33" ca="1">INDIRECT("'" &amp; $A33 &amp; "'!" &amp; ADDRESS($AN33, COLUMN(H28)+1))</f>
        <v>212.73335945164285</v>
      </c>
      <c r="J33" s="33" cm="1">
        <f t="array" aca="1" ref="J33" ca="1">INDIRECT("'" &amp; $A33 &amp; "'!" &amp; ADDRESS($AN33, COLUMN(I28)+1))</f>
        <v>197.49300331587722</v>
      </c>
      <c r="K33" s="33" cm="1">
        <f t="array" aca="1" ref="K33" ca="1">INDIRECT("'" &amp; $A33 &amp; "'!" &amp; ADDRESS($AN33, COLUMN(J28)+1))</f>
        <v>185.08311766168285</v>
      </c>
      <c r="L33" s="33" cm="1">
        <f t="array" aca="1" ref="L33" ca="1">INDIRECT("'" &amp; $A33 &amp; "'!" &amp; ADDRESS($AN33, COLUMN(K28)+1))</f>
        <v>165.69665868879818</v>
      </c>
      <c r="M33" s="33" cm="1">
        <f t="array" aca="1" ref="M33" ca="1">INDIRECT("'" &amp; $A33 &amp; "'!" &amp; ADDRESS($AN33, COLUMN(L28)+1))</f>
        <v>147.76399757142019</v>
      </c>
      <c r="N33" s="33" cm="1">
        <f t="array" aca="1" ref="N33" ca="1">INDIRECT("'" &amp; $A33 &amp; "'!" &amp; ADDRESS($AN33, COLUMN(M28)+1))</f>
        <v>131.37836723743783</v>
      </c>
      <c r="O33" s="33" cm="1">
        <f t="array" aca="1" ref="O33" ca="1">INDIRECT("'" &amp; $A33 &amp; "'!" &amp; ADDRESS($AN33, COLUMN(N28)+1))</f>
        <v>116.29259883009296</v>
      </c>
      <c r="P33" s="33" cm="1">
        <f t="array" aca="1" ref="P33" ca="1">INDIRECT("'" &amp; $A33 &amp; "'!" &amp; ADDRESS($AN33, COLUMN(O28)+1))</f>
        <v>102.23637250760561</v>
      </c>
      <c r="Q33" s="33" cm="1">
        <f t="array" aca="1" ref="Q33" ca="1">INDIRECT("'" &amp; $A33 &amp; "'!" &amp; ADDRESS($AN33, COLUMN(P28)+1))</f>
        <v>89.254172096770915</v>
      </c>
      <c r="R33" s="33" cm="1">
        <f t="array" aca="1" ref="R33" ca="1">INDIRECT("'" &amp; $A33 &amp; "'!" &amp; ADDRESS($AN33, COLUMN(Q28)+1))</f>
        <v>77.292850368444959</v>
      </c>
      <c r="S33" s="33" cm="1">
        <f t="array" aca="1" ref="S33" ca="1">INDIRECT("'" &amp; $A33 &amp; "'!" &amp; ADDRESS($AN33, COLUMN(R28)+1))</f>
        <v>66.325855473752782</v>
      </c>
      <c r="T33" s="33" cm="1">
        <f t="array" aca="1" ref="T33" ca="1">INDIRECT("'" &amp; $A33 &amp; "'!" &amp; ADDRESS($AN33, COLUMN(S28)+1))</f>
        <v>56.252445554680811</v>
      </c>
      <c r="U33" s="33" cm="1">
        <f t="array" aca="1" ref="U33" ca="1">INDIRECT("'" &amp; $A33 &amp; "'!" &amp; ADDRESS($AN33, COLUMN(T28)+1))</f>
        <v>47.220152357971799</v>
      </c>
      <c r="V33" s="33" cm="1">
        <f t="array" aca="1" ref="V33" ca="1">INDIRECT("'" &amp; $A33 &amp; "'!" &amp; ADDRESS($AN33, COLUMN(U28)+1))</f>
        <v>39.225536607060739</v>
      </c>
      <c r="W33" s="33" cm="1">
        <f t="array" aca="1" ref="W33" ca="1">INDIRECT("'" &amp; $A33 &amp; "'!" &amp; ADDRESS($AN33, COLUMN(V28)+1))</f>
        <v>32.244604785334907</v>
      </c>
      <c r="X33" s="33" cm="1">
        <f t="array" aca="1" ref="X33" ca="1">INDIRECT("'" &amp; $A33 &amp; "'!" &amp; ADDRESS($AN33, COLUMN(W28)+1))</f>
        <v>26.215901868589317</v>
      </c>
      <c r="Y33" s="33" cm="1">
        <f t="array" aca="1" ref="Y33" ca="1">INDIRECT("'" &amp; $A33 &amp; "'!" &amp; ADDRESS($AN33, COLUMN(X28)+1))</f>
        <v>21.073796319412182</v>
      </c>
      <c r="Z33" s="33" cm="1">
        <f t="array" aca="1" ref="Z33" ca="1">INDIRECT("'" &amp; $A33 &amp; "'!" &amp; ADDRESS($AN33, COLUMN(Y28)+1))</f>
        <v>16.883192052489758</v>
      </c>
      <c r="AA33" s="33" cm="1">
        <f t="array" aca="1" ref="AA33" ca="1">INDIRECT("'" &amp; $A33 &amp; "'!" &amp; ADDRESS($AN33, COLUMN(Z28)+1))</f>
        <v>13.44525554580213</v>
      </c>
      <c r="AB33" s="33" cm="1">
        <f t="array" aca="1" ref="AB33" ca="1">INDIRECT("'" &amp; $A33 &amp; "'!" &amp; ADDRESS($AN33, COLUMN(AA28)+1))</f>
        <v>10.61788839531644</v>
      </c>
      <c r="AC33" s="33" cm="1">
        <f t="array" aca="1" ref="AC33" ca="1">INDIRECT("'" &amp; $A33 &amp; "'!" &amp; ADDRESS($AN33, COLUMN(AB28)+1))</f>
        <v>8.2875152013079649</v>
      </c>
      <c r="AD33" s="33" cm="1">
        <f t="array" aca="1" ref="AD33" ca="1">INDIRECT("'" &amp; $A33 &amp; "'!" &amp; ADDRESS($AN33, COLUMN(AC28)+1))</f>
        <v>6.467808637331717</v>
      </c>
      <c r="AE33" s="33" cm="1">
        <f t="array" aca="1" ref="AE33" ca="1">INDIRECT("'" &amp; $A33 &amp; "'!" &amp; ADDRESS($AN33, COLUMN(AD28)+1))</f>
        <v>5.0533577547649866</v>
      </c>
      <c r="AF33" s="33" cm="1">
        <f t="array" aca="1" ref="AF33" ca="1">INDIRECT("'" &amp; $A33 &amp; "'!" &amp; ADDRESS($AN33, COLUMN(AE28)+1))</f>
        <v>3.9772950256466935</v>
      </c>
      <c r="AG33" s="33" cm="1">
        <f t="array" aca="1" ref="AG33" ca="1">INDIRECT("'" &amp; $A33 &amp; "'!" &amp; ADDRESS($AN33, COLUMN(AF28)+1))</f>
        <v>3.1510340347473735</v>
      </c>
      <c r="AH33" s="33" cm="1">
        <f t="array" aca="1" ref="AH33" ca="1">INDIRECT("'" &amp; $A33 &amp; "'!" &amp; ADDRESS($AN33, COLUMN(AG28)+1))</f>
        <v>2.5214575784516864</v>
      </c>
      <c r="AI33" s="33" cm="1">
        <f t="array" aca="1" ref="AI33" ca="1">INDIRECT("'" &amp; $A33 &amp; "'!" &amp; ADDRESS($AN33, COLUMN(AH28)+1))</f>
        <v>2.0132434588388337</v>
      </c>
      <c r="AJ33" s="33" cm="1">
        <f t="array" aca="1" ref="AJ33" ca="1">INDIRECT("'" &amp; $A33 &amp; "'!" &amp; ADDRESS($AN33, COLUMN(AI28)+1))</f>
        <v>1.6718038343327826</v>
      </c>
      <c r="AK33" s="33" cm="1">
        <f t="array" aca="1" ref="AK33" ca="1">INDIRECT("'" &amp; $A33 &amp; "'!" &amp; ADDRESS($AN33, COLUMN(AJ28)+1))</f>
        <v>1.385720902729165</v>
      </c>
      <c r="AL33" s="33" cm="1">
        <f t="array" aca="1" ref="AL33" ca="1">INDIRECT("'" &amp; $A33 &amp; "'!" &amp; ADDRESS($AN33, COLUMN(AK28)+1))</f>
        <v>1.1613437804458238</v>
      </c>
      <c r="AN33">
        <f>C28</f>
        <v>276</v>
      </c>
    </row>
    <row r="34" spans="1:40">
      <c r="A34" t="str">
        <f t="shared" si="1"/>
        <v>Linear100</v>
      </c>
      <c r="B34" s="33" cm="1">
        <f t="array" aca="1" ref="B34" ca="1">INDIRECT("'" &amp; $A34 &amp; "'!" &amp; ADDRESS($AN34, COLUMN(A29)+1))</f>
        <v>228.84662636787183</v>
      </c>
      <c r="C34" s="33" cm="1">
        <f t="array" aca="1" ref="C34" ca="1">INDIRECT("'" &amp; $A34 &amp; "'!" &amp; ADDRESS($AN34, COLUMN(B29)+1))</f>
        <v>226.36253845072059</v>
      </c>
      <c r="D34" s="33" cm="1">
        <f t="array" aca="1" ref="D34" ca="1">INDIRECT("'" &amp; $A34 &amp; "'!" &amp; ADDRESS($AN34, COLUMN(C29)+1))</f>
        <v>225.45815649042203</v>
      </c>
      <c r="E34" s="33" cm="1">
        <f t="array" aca="1" ref="E34" ca="1">INDIRECT("'" &amp; $A34 &amp; "'!" &amp; ADDRESS($AN34, COLUMN(D29)+1))</f>
        <v>227.5010714927555</v>
      </c>
      <c r="F34" s="33" cm="1">
        <f t="array" aca="1" ref="F34" ca="1">INDIRECT("'" &amp; $A34 &amp; "'!" &amp; ADDRESS($AN34, COLUMN(E29)+1))</f>
        <v>230.54726276471058</v>
      </c>
      <c r="G34" s="33" cm="1">
        <f t="array" aca="1" ref="G34" ca="1">INDIRECT("'" &amp; $A34 &amp; "'!" &amp; ADDRESS($AN34, COLUMN(F29)+1))</f>
        <v>232.23448403744675</v>
      </c>
      <c r="H34" s="33" cm="1">
        <f t="array" aca="1" ref="H34" ca="1">INDIRECT("'" &amp; $A34 &amp; "'!" &amp; ADDRESS($AN34, COLUMN(G29)+1))</f>
        <v>229.52695281641499</v>
      </c>
      <c r="I34" s="33" cm="1">
        <f t="array" aca="1" ref="I34" ca="1">INDIRECT("'" &amp; $A34 &amp; "'!" &amp; ADDRESS($AN34, COLUMN(H29)+1))</f>
        <v>212.73335945164285</v>
      </c>
      <c r="J34" s="33" cm="1">
        <f t="array" aca="1" ref="J34" ca="1">INDIRECT("'" &amp; $A34 &amp; "'!" &amp; ADDRESS($AN34, COLUMN(I29)+1))</f>
        <v>197.49300331587722</v>
      </c>
      <c r="K34" s="33" cm="1">
        <f t="array" aca="1" ref="K34" ca="1">INDIRECT("'" &amp; $A34 &amp; "'!" &amp; ADDRESS($AN34, COLUMN(J29)+1))</f>
        <v>185.08311766168285</v>
      </c>
      <c r="L34" s="33" cm="1">
        <f t="array" aca="1" ref="L34" ca="1">INDIRECT("'" &amp; $A34 &amp; "'!" &amp; ADDRESS($AN34, COLUMN(K29)+1))</f>
        <v>174.04243023100057</v>
      </c>
      <c r="M34" s="33" cm="1">
        <f t="array" aca="1" ref="M34" ca="1">INDIRECT("'" &amp; $A34 &amp; "'!" &amp; ADDRESS($AN34, COLUMN(L29)+1))</f>
        <v>163.77168646783525</v>
      </c>
      <c r="N34" s="33" cm="1">
        <f t="array" aca="1" ref="N34" ca="1">INDIRECT("'" &amp; $A34 &amp; "'!" &amp; ADDRESS($AN34, COLUMN(M29)+1))</f>
        <v>153.41572233610779</v>
      </c>
      <c r="O34" s="33" cm="1">
        <f t="array" aca="1" ref="O34" ca="1">INDIRECT("'" &amp; $A34 &amp; "'!" &amp; ADDRESS($AN34, COLUMN(N29)+1))</f>
        <v>142.921422924251</v>
      </c>
      <c r="P34" s="33" cm="1">
        <f t="array" aca="1" ref="P34" ca="1">INDIRECT("'" &amp; $A34 &amp; "'!" &amp; ADDRESS($AN34, COLUMN(O29)+1))</f>
        <v>132.0343999312974</v>
      </c>
      <c r="Q34" s="33" cm="1">
        <f t="array" aca="1" ref="Q34" ca="1">INDIRECT("'" &amp; $A34 &amp; "'!" &amp; ADDRESS($AN34, COLUMN(P29)+1))</f>
        <v>121.50969434086906</v>
      </c>
      <c r="R34" s="33" cm="1">
        <f t="array" aca="1" ref="R34" ca="1">INDIRECT("'" &amp; $A34 &amp; "'!" &amp; ADDRESS($AN34, COLUMN(Q29)+1))</f>
        <v>110.85086360982899</v>
      </c>
      <c r="S34" s="33" cm="1">
        <f t="array" aca="1" ref="S34" ca="1">INDIRECT("'" &amp; $A34 &amp; "'!" &amp; ADDRESS($AN34, COLUMN(R29)+1))</f>
        <v>100.59164551699311</v>
      </c>
      <c r="T34" s="33" cm="1">
        <f t="array" aca="1" ref="T34" ca="1">INDIRECT("'" &amp; $A34 &amp; "'!" &amp; ADDRESS($AN34, COLUMN(S29)+1))</f>
        <v>90.678329580745071</v>
      </c>
      <c r="U34" s="33" cm="1">
        <f t="array" aca="1" ref="U34" ca="1">INDIRECT("'" &amp; $A34 &amp; "'!" &amp; ADDRESS($AN34, COLUMN(T29)+1))</f>
        <v>81.1648403277445</v>
      </c>
      <c r="V34" s="33" cm="1">
        <f t="array" aca="1" ref="V34" ca="1">INDIRECT("'" &amp; $A34 &amp; "'!" &amp; ADDRESS($AN34, COLUMN(U29)+1))</f>
        <v>71.836737817796035</v>
      </c>
      <c r="W34" s="33" cm="1">
        <f t="array" aca="1" ref="W34" ca="1">INDIRECT("'" &amp; $A34 &amp; "'!" &amp; ADDRESS($AN34, COLUMN(V29)+1))</f>
        <v>62.67536314860164</v>
      </c>
      <c r="X34" s="33" cm="1">
        <f t="array" aca="1" ref="X34" ca="1">INDIRECT("'" &amp; $A34 &amp; "'!" &amp; ADDRESS($AN34, COLUMN(W29)+1))</f>
        <v>54.396973279146849</v>
      </c>
      <c r="Y34" s="33" cm="1">
        <f t="array" aca="1" ref="Y34" ca="1">INDIRECT("'" &amp; $A34 &amp; "'!" &amp; ADDRESS($AN34, COLUMN(X29)+1))</f>
        <v>46.902161187712252</v>
      </c>
      <c r="Z34" s="33" cm="1">
        <f t="array" aca="1" ref="Z34" ca="1">INDIRECT("'" &amp; $A34 &amp; "'!" &amp; ADDRESS($AN34, COLUMN(Y29)+1))</f>
        <v>40.254577111836433</v>
      </c>
      <c r="AA34" s="33" cm="1">
        <f t="array" aca="1" ref="AA34" ca="1">INDIRECT("'" &amp; $A34 &amp; "'!" &amp; ADDRESS($AN34, COLUMN(Z29)+1))</f>
        <v>34.34582909868282</v>
      </c>
      <c r="AB34" s="33" cm="1">
        <f t="array" aca="1" ref="AB34" ca="1">INDIRECT("'" &amp; $A34 &amp; "'!" &amp; ADDRESS($AN34, COLUMN(AA29)+1))</f>
        <v>29.058913873257747</v>
      </c>
      <c r="AC34" s="33" cm="1">
        <f t="array" aca="1" ref="AC34" ca="1">INDIRECT("'" &amp; $A34 &amp; "'!" &amp; ADDRESS($AN34, COLUMN(AB29)+1))</f>
        <v>24.354319078574491</v>
      </c>
      <c r="AD34" s="33" cm="1">
        <f t="array" aca="1" ref="AD34" ca="1">INDIRECT("'" &amp; $A34 &amp; "'!" &amp; ADDRESS($AN34, COLUMN(AC29)+1))</f>
        <v>20.24904361799998</v>
      </c>
      <c r="AE34" s="33" cm="1">
        <f t="array" aca="1" ref="AE34" ca="1">INDIRECT("'" &amp; $A34 &amp; "'!" &amp; ADDRESS($AN34, COLUMN(AD29)+1))</f>
        <v>16.700105571655943</v>
      </c>
      <c r="AF34" s="33" cm="1">
        <f t="array" aca="1" ref="AF34" ca="1">INDIRECT("'" &amp; $A34 &amp; "'!" &amp; ADDRESS($AN34, COLUMN(AE29)+1))</f>
        <v>13.69980645911534</v>
      </c>
      <c r="AG34" s="33" cm="1">
        <f t="array" aca="1" ref="AG34" ca="1">INDIRECT("'" &amp; $A34 &amp; "'!" &amp; ADDRESS($AN34, COLUMN(AF29)+1))</f>
        <v>11.1919663546257</v>
      </c>
      <c r="AH34" s="33" cm="1">
        <f t="array" aca="1" ref="AH34" ca="1">INDIRECT("'" &amp; $A34 &amp; "'!" &amp; ADDRESS($AN34, COLUMN(AG29)+1))</f>
        <v>9.1047445414212866</v>
      </c>
      <c r="AI34" s="33" cm="1">
        <f t="array" aca="1" ref="AI34" ca="1">INDIRECT("'" &amp; $A34 &amp; "'!" &amp; ADDRESS($AN34, COLUMN(AH29)+1))</f>
        <v>7.3326285721546931</v>
      </c>
      <c r="AJ34" s="33" cm="1">
        <f t="array" aca="1" ref="AJ34" ca="1">INDIRECT("'" &amp; $A34 &amp; "'!" &amp; ADDRESS($AN34, COLUMN(AI29)+1))</f>
        <v>5.900862037003983</v>
      </c>
      <c r="AK34" s="33" cm="1">
        <f t="array" aca="1" ref="AK34" ca="1">INDIRECT("'" &amp; $A34 &amp; "'!" &amp; ADDRESS($AN34, COLUMN(AJ29)+1))</f>
        <v>4.7107773114862708</v>
      </c>
      <c r="AL34" s="33" cm="1">
        <f t="array" aca="1" ref="AL34" ca="1">INDIRECT("'" &amp; $A34 &amp; "'!" &amp; ADDRESS($AN34, COLUMN(AK29)+1))</f>
        <v>3.7414656042288259</v>
      </c>
      <c r="AN34">
        <f>C28</f>
        <v>276</v>
      </c>
    </row>
    <row r="35" spans="1:40">
      <c r="A35">
        <f t="shared" si="1"/>
        <v>0</v>
      </c>
    </row>
    <row r="36" spans="1:40">
      <c r="A36">
        <f t="shared" si="1"/>
        <v>0</v>
      </c>
    </row>
    <row r="37" spans="1:40" s="38" customFormat="1">
      <c r="A37" s="38">
        <f t="shared" si="1"/>
        <v>0</v>
      </c>
    </row>
    <row r="39" spans="1:40" s="39" customFormat="1">
      <c r="A39" s="39" t="s">
        <v>55</v>
      </c>
      <c r="B39" s="39" t="s">
        <v>57</v>
      </c>
      <c r="C39" s="39">
        <v>277</v>
      </c>
    </row>
    <row r="40" spans="1:40">
      <c r="A40" s="8" t="s">
        <v>28</v>
      </c>
      <c r="B40" s="8">
        <v>2014</v>
      </c>
      <c r="C40" s="8">
        <v>2015</v>
      </c>
      <c r="D40" s="8">
        <v>2016</v>
      </c>
      <c r="E40" s="8">
        <v>2017</v>
      </c>
      <c r="F40" s="8">
        <v>2018</v>
      </c>
      <c r="G40" s="8">
        <v>2019</v>
      </c>
      <c r="H40" s="8">
        <v>2020</v>
      </c>
      <c r="I40" s="8">
        <v>2021</v>
      </c>
      <c r="J40" s="8">
        <v>2022</v>
      </c>
      <c r="K40" s="8">
        <v>2023</v>
      </c>
      <c r="L40" s="8">
        <v>2024</v>
      </c>
      <c r="M40" s="8">
        <v>2025</v>
      </c>
      <c r="N40" s="8">
        <v>2026</v>
      </c>
      <c r="O40" s="8">
        <v>2027</v>
      </c>
      <c r="P40" s="8">
        <v>2028</v>
      </c>
      <c r="Q40" s="8">
        <v>2029</v>
      </c>
      <c r="R40" s="8">
        <v>2030</v>
      </c>
      <c r="S40" s="8">
        <v>2031</v>
      </c>
      <c r="T40" s="8">
        <v>2032</v>
      </c>
      <c r="U40" s="8">
        <v>2033</v>
      </c>
      <c r="V40" s="8">
        <v>2034</v>
      </c>
      <c r="W40" s="8">
        <v>2035</v>
      </c>
      <c r="X40" s="8">
        <v>2036</v>
      </c>
      <c r="Y40" s="8">
        <v>2037</v>
      </c>
      <c r="Z40" s="8">
        <v>2038</v>
      </c>
      <c r="AA40" s="8">
        <v>2039</v>
      </c>
      <c r="AB40" s="8">
        <v>2040</v>
      </c>
      <c r="AC40" s="8">
        <v>2041</v>
      </c>
      <c r="AD40" s="8">
        <v>2042</v>
      </c>
      <c r="AE40" s="8">
        <v>2043</v>
      </c>
      <c r="AF40" s="8">
        <v>2044</v>
      </c>
      <c r="AG40" s="8">
        <v>2045</v>
      </c>
      <c r="AH40" s="8">
        <v>2046</v>
      </c>
      <c r="AI40" s="8">
        <v>2047</v>
      </c>
      <c r="AJ40" s="8">
        <v>2048</v>
      </c>
      <c r="AK40" s="8">
        <v>2049</v>
      </c>
      <c r="AL40" s="8">
        <v>2050</v>
      </c>
    </row>
    <row r="41" spans="1:40">
      <c r="A41" t="str">
        <f t="shared" ref="A41:A48" si="2">A30</f>
        <v>S100</v>
      </c>
      <c r="B41" s="33" cm="1">
        <f t="array" aca="1" ref="B41" ca="1">INDIRECT("'" &amp; $A41 &amp; "'!" &amp; ADDRESS($AN41, COLUMN(A36)+1))</f>
        <v>189.3334916226498</v>
      </c>
      <c r="C41" s="33" cm="1">
        <f t="array" aca="1" ref="C41" ca="1">INDIRECT("'" &amp; $A41 &amp; "'!" &amp; ADDRESS($AN41, COLUMN(B36)+1))</f>
        <v>197.4618965792958</v>
      </c>
      <c r="D41" s="33" cm="1">
        <f t="array" aca="1" ref="D41" ca="1">INDIRECT("'" &amp; $A41 &amp; "'!" &amp; ADDRESS($AN41, COLUMN(C36)+1))</f>
        <v>203.8836470732949</v>
      </c>
      <c r="E41" s="33" cm="1">
        <f t="array" aca="1" ref="E41" ca="1">INDIRECT("'" &amp; $A41 &amp; "'!" &amp; ADDRESS($AN41, COLUMN(D36)+1))</f>
        <v>204.67748296060128</v>
      </c>
      <c r="F41" s="33" cm="1">
        <f t="array" aca="1" ref="F41" ca="1">INDIRECT("'" &amp; $A41 &amp; "'!" &amp; ADDRESS($AN41, COLUMN(E36)+1))</f>
        <v>202.32108364415387</v>
      </c>
      <c r="G41" s="33" cm="1">
        <f t="array" aca="1" ref="G41" ca="1">INDIRECT("'" &amp; $A41 &amp; "'!" &amp; ADDRESS($AN41, COLUMN(F36)+1))</f>
        <v>200.54395940282365</v>
      </c>
      <c r="H41" s="33" cm="1">
        <f t="array" aca="1" ref="H41" ca="1">INDIRECT("'" &amp; $A41 &amp; "'!" &amp; ADDRESS($AN41, COLUMN(G36)+1))</f>
        <v>197.27865616109582</v>
      </c>
      <c r="I41" s="33" cm="1">
        <f t="array" aca="1" ref="I41" ca="1">INDIRECT("'" &amp; $A41 &amp; "'!" &amp; ADDRESS($AN41, COLUMN(H36)+1))</f>
        <v>187.60335247396654</v>
      </c>
      <c r="J41" s="33" cm="1">
        <f t="array" aca="1" ref="J41" ca="1">INDIRECT("'" &amp; $A41 &amp; "'!" &amp; ADDRESS($AN41, COLUMN(I36)+1))</f>
        <v>177.34683999847869</v>
      </c>
      <c r="K41" s="33" cm="1">
        <f t="array" aca="1" ref="K41" ca="1">INDIRECT("'" &amp; $A41 &amp; "'!" &amp; ADDRESS($AN41, COLUMN(J36)+1))</f>
        <v>168.45108017494073</v>
      </c>
      <c r="L41" s="33" cm="1">
        <f t="array" aca="1" ref="L41" ca="1">INDIRECT("'" &amp; $A41 &amp; "'!" &amp; ADDRESS($AN41, COLUMN(K36)+1))</f>
        <v>159.54962264863076</v>
      </c>
      <c r="M41" s="33" cm="1">
        <f t="array" aca="1" ref="M41" ca="1">INDIRECT("'" &amp; $A41 &amp; "'!" &amp; ADDRESS($AN41, COLUMN(L36)+1))</f>
        <v>150.98074081003003</v>
      </c>
      <c r="N41" s="33" cm="1">
        <f t="array" aca="1" ref="N41" ca="1">INDIRECT("'" &amp; $A41 &amp; "'!" &amp; ADDRESS($AN41, COLUMN(M36)+1))</f>
        <v>141.27004388615825</v>
      </c>
      <c r="O41" s="33" cm="1">
        <f t="array" aca="1" ref="O41" ca="1">INDIRECT("'" &amp; $A41 &amp; "'!" &amp; ADDRESS($AN41, COLUMN(N36)+1))</f>
        <v>131.08294701752448</v>
      </c>
      <c r="P41" s="33" cm="1">
        <f t="array" aca="1" ref="P41" ca="1">INDIRECT("'" &amp; $A41 &amp; "'!" &amp; ADDRESS($AN41, COLUMN(O36)+1))</f>
        <v>120.45429420995004</v>
      </c>
      <c r="Q41" s="33" cm="1">
        <f t="array" aca="1" ref="Q41" ca="1">INDIRECT("'" &amp; $A41 &amp; "'!" &amp; ADDRESS($AN41, COLUMN(P36)+1))</f>
        <v>110.02276318279506</v>
      </c>
      <c r="R41" s="33" cm="1">
        <f t="array" aca="1" ref="R41" ca="1">INDIRECT("'" &amp; $A41 &amp; "'!" &amp; ADDRESS($AN41, COLUMN(Q36)+1))</f>
        <v>99.342020898931111</v>
      </c>
      <c r="S41" s="33" cm="1">
        <f t="array" aca="1" ref="S41" ca="1">INDIRECT("'" &amp; $A41 &amp; "'!" &amp; ADDRESS($AN41, COLUMN(R36)+1))</f>
        <v>89.075538132776728</v>
      </c>
      <c r="T41" s="33" cm="1">
        <f t="array" aca="1" ref="T41" ca="1">INDIRECT("'" &amp; $A41 &amp; "'!" &amp; ADDRESS($AN41, COLUMN(S36)+1))</f>
        <v>78.725463789402653</v>
      </c>
      <c r="U41" s="33" cm="1">
        <f t="array" aca="1" ref="U41" ca="1">INDIRECT("'" &amp; $A41 &amp; "'!" &amp; ADDRESS($AN41, COLUMN(T36)+1))</f>
        <v>68.865263883152977</v>
      </c>
      <c r="V41" s="33" cm="1">
        <f t="array" aca="1" ref="V41" ca="1">INDIRECT("'" &amp; $A41 &amp; "'!" &amp; ADDRESS($AN41, COLUMN(U36)+1))</f>
        <v>59.490577924553982</v>
      </c>
      <c r="W41" s="33" cm="1">
        <f t="array" aca="1" ref="W41" ca="1">INDIRECT("'" &amp; $A41 &amp; "'!" &amp; ADDRESS($AN41, COLUMN(V36)+1))</f>
        <v>51.105836735019984</v>
      </c>
      <c r="X41" s="33" cm="1">
        <f t="array" aca="1" ref="X41" ca="1">INDIRECT("'" &amp; $A41 &amp; "'!" &amp; ADDRESS($AN41, COLUMN(W36)+1))</f>
        <v>43.642396828329147</v>
      </c>
      <c r="Y41" s="33" cm="1">
        <f t="array" aca="1" ref="Y41" ca="1">INDIRECT("'" &amp; $A41 &amp; "'!" &amp; ADDRESS($AN41, COLUMN(X36)+1))</f>
        <v>37.013325581013682</v>
      </c>
      <c r="Z41" s="33" cm="1">
        <f t="array" aca="1" ref="Z41" ca="1">INDIRECT("'" &amp; $A41 &amp; "'!" &amp; ADDRESS($AN41, COLUMN(Y36)+1))</f>
        <v>31.151256359147897</v>
      </c>
      <c r="AA41" s="33" cm="1">
        <f t="array" aca="1" ref="AA41" ca="1">INDIRECT("'" &amp; $A41 &amp; "'!" &amp; ADDRESS($AN41, COLUMN(Z36)+1))</f>
        <v>26.028964728465755</v>
      </c>
      <c r="AB41" s="33" cm="1">
        <f t="array" aca="1" ref="AB41" ca="1">INDIRECT("'" &amp; $A41 &amp; "'!" &amp; ADDRESS($AN41, COLUMN(AA36)+1))</f>
        <v>21.58750090914824</v>
      </c>
      <c r="AC41" s="33" cm="1">
        <f t="array" aca="1" ref="AC41" ca="1">INDIRECT("'" &amp; $A41 &amp; "'!" &amp; ADDRESS($AN41, COLUMN(AB36)+1))</f>
        <v>17.746549078478921</v>
      </c>
      <c r="AD41" s="33" cm="1">
        <f t="array" aca="1" ref="AD41" ca="1">INDIRECT("'" &amp; $A41 &amp; "'!" &amp; ADDRESS($AN41, COLUMN(AC36)+1))</f>
        <v>14.435841605789765</v>
      </c>
      <c r="AE41" s="33" cm="1">
        <f t="array" aca="1" ref="AE41" ca="1">INDIRECT("'" &amp; $A41 &amp; "'!" &amp; ADDRESS($AN41, COLUMN(AD36)+1))</f>
        <v>11.631324135870774</v>
      </c>
      <c r="AF41" s="33" cm="1">
        <f t="array" aca="1" ref="AF41" ca="1">INDIRECT("'" &amp; $A41 &amp; "'!" &amp; ADDRESS($AN41, COLUMN(AE36)+1))</f>
        <v>9.3054097702575618</v>
      </c>
      <c r="AG41" s="33" cm="1">
        <f t="array" aca="1" ref="AG41" ca="1">INDIRECT("'" &amp; $A41 &amp; "'!" &amp; ADDRESS($AN41, COLUMN(AF36)+1))</f>
        <v>7.4006498319155876</v>
      </c>
      <c r="AH41" s="33" cm="1">
        <f t="array" aca="1" ref="AH41" ca="1">INDIRECT("'" &amp; $A41 &amp; "'!" &amp; ADDRESS($AN41, COLUMN(AG36)+1))</f>
        <v>5.8521309966536927</v>
      </c>
      <c r="AI41" s="33" cm="1">
        <f t="array" aca="1" ref="AI41" ca="1">INDIRECT("'" &amp; $A41 &amp; "'!" &amp; ADDRESS($AN41, COLUMN(AH36)+1))</f>
        <v>4.594311166107035</v>
      </c>
      <c r="AJ41" s="33" cm="1">
        <f t="array" aca="1" ref="AJ41" ca="1">INDIRECT("'" &amp; $A41 &amp; "'!" &amp; ADDRESS($AN41, COLUMN(AI36)+1))</f>
        <v>3.5865780015332285</v>
      </c>
      <c r="AK41" s="33" cm="1">
        <f t="array" aca="1" ref="AK41" ca="1">INDIRECT("'" &amp; $A41 &amp; "'!" &amp; ADDRESS($AN41, COLUMN(AJ36)+1))</f>
        <v>2.7737468972153403</v>
      </c>
      <c r="AL41" s="33" cm="1">
        <f t="array" aca="1" ref="AL41" ca="1">INDIRECT("'" &amp; $A41 &amp; "'!" &amp; ADDRESS($AN41, COLUMN(AK36)+1))</f>
        <v>2.1280542088206249</v>
      </c>
      <c r="AN41">
        <f>C39</f>
        <v>277</v>
      </c>
    </row>
    <row r="42" spans="1:40">
      <c r="A42" t="str">
        <f t="shared" si="2"/>
        <v>L100</v>
      </c>
      <c r="B42" s="33" cm="1">
        <f t="array" aca="1" ref="B42" ca="1">INDIRECT("'" &amp; $A42 &amp; "'!" &amp; ADDRESS($AN42, COLUMN(A37)+1))</f>
        <v>189.3334916226498</v>
      </c>
      <c r="C42" s="33" cm="1">
        <f t="array" aca="1" ref="C42" ca="1">INDIRECT("'" &amp; $A42 &amp; "'!" &amp; ADDRESS($AN42, COLUMN(B37)+1))</f>
        <v>197.4618965792958</v>
      </c>
      <c r="D42" s="33" cm="1">
        <f t="array" aca="1" ref="D42" ca="1">INDIRECT("'" &amp; $A42 &amp; "'!" &amp; ADDRESS($AN42, COLUMN(C37)+1))</f>
        <v>203.8836470732949</v>
      </c>
      <c r="E42" s="33" cm="1">
        <f t="array" aca="1" ref="E42" ca="1">INDIRECT("'" &amp; $A42 &amp; "'!" &amp; ADDRESS($AN42, COLUMN(D37)+1))</f>
        <v>204.67748296060128</v>
      </c>
      <c r="F42" s="33" cm="1">
        <f t="array" aca="1" ref="F42" ca="1">INDIRECT("'" &amp; $A42 &amp; "'!" &amp; ADDRESS($AN42, COLUMN(E37)+1))</f>
        <v>202.32108364415387</v>
      </c>
      <c r="G42" s="33" cm="1">
        <f t="array" aca="1" ref="G42" ca="1">INDIRECT("'" &amp; $A42 &amp; "'!" &amp; ADDRESS($AN42, COLUMN(F37)+1))</f>
        <v>200.54395940282365</v>
      </c>
      <c r="H42" s="33" cm="1">
        <f t="array" aca="1" ref="H42" ca="1">INDIRECT("'" &amp; $A42 &amp; "'!" &amp; ADDRESS($AN42, COLUMN(G37)+1))</f>
        <v>197.27865616109582</v>
      </c>
      <c r="I42" s="33" cm="1">
        <f t="array" aca="1" ref="I42" ca="1">INDIRECT("'" &amp; $A42 &amp; "'!" &amp; ADDRESS($AN42, COLUMN(H37)+1))</f>
        <v>187.60335247396654</v>
      </c>
      <c r="J42" s="33" cm="1">
        <f t="array" aca="1" ref="J42" ca="1">INDIRECT("'" &amp; $A42 &amp; "'!" &amp; ADDRESS($AN42, COLUMN(I37)+1))</f>
        <v>177.34683999847869</v>
      </c>
      <c r="K42" s="33" cm="1">
        <f t="array" aca="1" ref="K42" ca="1">INDIRECT("'" &amp; $A42 &amp; "'!" &amp; ADDRESS($AN42, COLUMN(J37)+1))</f>
        <v>168.45108017494073</v>
      </c>
      <c r="L42" s="33" cm="1">
        <f t="array" aca="1" ref="L42" ca="1">INDIRECT("'" &amp; $A42 &amp; "'!" &amp; ADDRESS($AN42, COLUMN(K37)+1))</f>
        <v>159.54962264863076</v>
      </c>
      <c r="M42" s="33" cm="1">
        <f t="array" aca="1" ref="M42" ca="1">INDIRECT("'" &amp; $A42 &amp; "'!" &amp; ADDRESS($AN42, COLUMN(L37)+1))</f>
        <v>150.98074081003003</v>
      </c>
      <c r="N42" s="33" cm="1">
        <f t="array" aca="1" ref="N42" ca="1">INDIRECT("'" &amp; $A42 &amp; "'!" &amp; ADDRESS($AN42, COLUMN(M37)+1))</f>
        <v>140.23208405864941</v>
      </c>
      <c r="O42" s="33" cm="1">
        <f t="array" aca="1" ref="O42" ca="1">INDIRECT("'" &amp; $A42 &amp; "'!" &amp; ADDRESS($AN42, COLUMN(N37)+1))</f>
        <v>129.07148859740974</v>
      </c>
      <c r="P42" s="33" cm="1">
        <f t="array" aca="1" ref="P42" ca="1">INDIRECT("'" &amp; $A42 &amp; "'!" &amp; ADDRESS($AN42, COLUMN(O37)+1))</f>
        <v>118.58806870520301</v>
      </c>
      <c r="Q42" s="33" cm="1">
        <f t="array" aca="1" ref="Q42" ca="1">INDIRECT("'" &amp; $A42 &amp; "'!" &amp; ADDRESS($AN42, COLUMN(P37)+1))</f>
        <v>108.30518296971415</v>
      </c>
      <c r="R42" s="33" cm="1">
        <f t="array" aca="1" ref="R42" ca="1">INDIRECT("'" &amp; $A42 &amp; "'!" &amp; ADDRESS($AN42, COLUMN(Q37)+1))</f>
        <v>98.245471936176429</v>
      </c>
      <c r="S42" s="33" cm="1">
        <f t="array" aca="1" ref="S42" ca="1">INDIRECT("'" &amp; $A42 &amp; "'!" &amp; ADDRESS($AN42, COLUMN(R37)+1))</f>
        <v>88.555853820754052</v>
      </c>
      <c r="T42" s="33" cm="1">
        <f t="array" aca="1" ref="T42" ca="1">INDIRECT("'" &amp; $A42 &amp; "'!" &amp; ADDRESS($AN42, COLUMN(S37)+1))</f>
        <v>79.258779218061207</v>
      </c>
      <c r="U42" s="33" cm="1">
        <f t="array" aca="1" ref="U42" ca="1">INDIRECT("'" &amp; $A42 &amp; "'!" &amp; ADDRESS($AN42, COLUMN(T37)+1))</f>
        <v>70.887306332176223</v>
      </c>
      <c r="V42" s="33" cm="1">
        <f t="array" aca="1" ref="V42" ca="1">INDIRECT("'" &amp; $A42 &amp; "'!" &amp; ADDRESS($AN42, COLUMN(U37)+1))</f>
        <v>62.388329494393219</v>
      </c>
      <c r="W42" s="33" cm="1">
        <f t="array" aca="1" ref="W42" ca="1">INDIRECT("'" &amp; $A42 &amp; "'!" &amp; ADDRESS($AN42, COLUMN(V37)+1))</f>
        <v>54.307995183836958</v>
      </c>
      <c r="X42" s="33" cm="1">
        <f t="array" aca="1" ref="X42" ca="1">INDIRECT("'" &amp; $A42 &amp; "'!" &amp; ADDRESS($AN42, COLUMN(W37)+1))</f>
        <v>46.644794559997372</v>
      </c>
      <c r="Y42" s="33" cm="1">
        <f t="array" aca="1" ref="Y42" ca="1">INDIRECT("'" &amp; $A42 &amp; "'!" &amp; ADDRESS($AN42, COLUMN(X37)+1))</f>
        <v>39.853209970215374</v>
      </c>
      <c r="Z42" s="33" cm="1">
        <f t="array" aca="1" ref="Z42" ca="1">INDIRECT("'" &amp; $A42 &amp; "'!" &amp; ADDRESS($AN42, COLUMN(Y37)+1))</f>
        <v>33.854983599251021</v>
      </c>
      <c r="AA42" s="33" cm="1">
        <f t="array" aca="1" ref="AA42" ca="1">INDIRECT("'" &amp; $A42 &amp; "'!" &amp; ADDRESS($AN42, COLUMN(Z37)+1))</f>
        <v>28.607456681143528</v>
      </c>
      <c r="AB42" s="33" cm="1">
        <f t="array" aca="1" ref="AB42" ca="1">INDIRECT("'" &amp; $A42 &amp; "'!" &amp; ADDRESS($AN42, COLUMN(AA37)+1))</f>
        <v>24.049058079871404</v>
      </c>
      <c r="AC42" s="33" cm="1">
        <f t="array" aca="1" ref="AC42" ca="1">INDIRECT("'" &amp; $A42 &amp; "'!" &amp; ADDRESS($AN42, COLUMN(AB37)+1))</f>
        <v>20.081075840053543</v>
      </c>
      <c r="AD42" s="33" cm="1">
        <f t="array" aca="1" ref="AD42" ca="1">INDIRECT("'" &amp; $A42 &amp; "'!" &amp; ADDRESS($AN42, COLUMN(AC37)+1))</f>
        <v>16.624020412987473</v>
      </c>
      <c r="AE42" s="33" cm="1">
        <f t="array" aca="1" ref="AE42" ca="1">INDIRECT("'" &amp; $A42 &amp; "'!" &amp; ADDRESS($AN42, COLUMN(AD37)+1))</f>
        <v>13.653020927481903</v>
      </c>
      <c r="AF42" s="33" cm="1">
        <f t="array" aca="1" ref="AF42" ca="1">INDIRECT("'" &amp; $A42 &amp; "'!" &amp; ADDRESS($AN42, COLUMN(AE37)+1))</f>
        <v>11.142828709733678</v>
      </c>
      <c r="AG42" s="33" cm="1">
        <f t="array" aca="1" ref="AG42" ca="1">INDIRECT("'" &amp; $A42 &amp; "'!" &amp; ADDRESS($AN42, COLUMN(AF37)+1))</f>
        <v>9.0456290337274812</v>
      </c>
      <c r="AH42" s="33" cm="1">
        <f t="array" aca="1" ref="AH42" ca="1">INDIRECT("'" &amp; $A42 &amp; "'!" &amp; ADDRESS($AN42, COLUMN(AG37)+1))</f>
        <v>7.2897804574097664</v>
      </c>
      <c r="AI42" s="33" cm="1">
        <f t="array" aca="1" ref="AI42" ca="1">INDIRECT("'" &amp; $A42 &amp; "'!" &amp; ADDRESS($AN42, COLUMN(AH37)+1))</f>
        <v>5.8231191464747765</v>
      </c>
      <c r="AJ42" s="33" cm="1">
        <f t="array" aca="1" ref="AJ42" ca="1">INDIRECT("'" &amp; $A42 &amp; "'!" &amp; ADDRESS($AN42, COLUMN(AI37)+1))</f>
        <v>4.6169270088145415</v>
      </c>
      <c r="AK42" s="33" cm="1">
        <f t="array" aca="1" ref="AK42" ca="1">INDIRECT("'" &amp; $A42 &amp; "'!" &amp; ADDRESS($AN42, COLUMN(AJ37)+1))</f>
        <v>3.6268444676316678</v>
      </c>
      <c r="AL42" s="33" cm="1">
        <f t="array" aca="1" ref="AL42" ca="1">INDIRECT("'" &amp; $A42 &amp; "'!" &amp; ADDRESS($AN42, COLUMN(AK37)+1))</f>
        <v>2.8267660797920171</v>
      </c>
      <c r="AN42">
        <f>C39</f>
        <v>277</v>
      </c>
    </row>
    <row r="43" spans="1:40">
      <c r="A43" t="str">
        <f t="shared" si="2"/>
        <v>S80</v>
      </c>
      <c r="B43" s="33" cm="1">
        <f t="array" aca="1" ref="B43" ca="1">INDIRECT("'" &amp; $A43 &amp; "'!" &amp; ADDRESS($AN43, COLUMN(A38)+1))</f>
        <v>189.3334916226498</v>
      </c>
      <c r="C43" s="33" cm="1">
        <f t="array" aca="1" ref="C43" ca="1">INDIRECT("'" &amp; $A43 &amp; "'!" &amp; ADDRESS($AN43, COLUMN(B38)+1))</f>
        <v>197.4618965792958</v>
      </c>
      <c r="D43" s="33" cm="1">
        <f t="array" aca="1" ref="D43" ca="1">INDIRECT("'" &amp; $A43 &amp; "'!" &amp; ADDRESS($AN43, COLUMN(C38)+1))</f>
        <v>203.8836470732949</v>
      </c>
      <c r="E43" s="33" cm="1">
        <f t="array" aca="1" ref="E43" ca="1">INDIRECT("'" &amp; $A43 &amp; "'!" &amp; ADDRESS($AN43, COLUMN(D38)+1))</f>
        <v>204.67748296060128</v>
      </c>
      <c r="F43" s="33" cm="1">
        <f t="array" aca="1" ref="F43" ca="1">INDIRECT("'" &amp; $A43 &amp; "'!" &amp; ADDRESS($AN43, COLUMN(E38)+1))</f>
        <v>202.32108364415387</v>
      </c>
      <c r="G43" s="33" cm="1">
        <f t="array" aca="1" ref="G43" ca="1">INDIRECT("'" &amp; $A43 &amp; "'!" &amp; ADDRESS($AN43, COLUMN(F38)+1))</f>
        <v>200.54395940282365</v>
      </c>
      <c r="H43" s="33" cm="1">
        <f t="array" aca="1" ref="H43" ca="1">INDIRECT("'" &amp; $A43 &amp; "'!" &amp; ADDRESS($AN43, COLUMN(G38)+1))</f>
        <v>197.27865616109582</v>
      </c>
      <c r="I43" s="33" cm="1">
        <f t="array" aca="1" ref="I43" ca="1">INDIRECT("'" &amp; $A43 &amp; "'!" &amp; ADDRESS($AN43, COLUMN(H38)+1))</f>
        <v>187.60335247396654</v>
      </c>
      <c r="J43" s="33" cm="1">
        <f t="array" aca="1" ref="J43" ca="1">INDIRECT("'" &amp; $A43 &amp; "'!" &amp; ADDRESS($AN43, COLUMN(I38)+1))</f>
        <v>177.34683999847869</v>
      </c>
      <c r="K43" s="33" cm="1">
        <f t="array" aca="1" ref="K43" ca="1">INDIRECT("'" &amp; $A43 &amp; "'!" &amp; ADDRESS($AN43, COLUMN(J38)+1))</f>
        <v>168.45108017494073</v>
      </c>
      <c r="L43" s="33" cm="1">
        <f t="array" aca="1" ref="L43" ca="1">INDIRECT("'" &amp; $A43 &amp; "'!" &amp; ADDRESS($AN43, COLUMN(K38)+1))</f>
        <v>159.54962264863076</v>
      </c>
      <c r="M43" s="33" cm="1">
        <f t="array" aca="1" ref="M43" ca="1">INDIRECT("'" &amp; $A43 &amp; "'!" &amp; ADDRESS($AN43, COLUMN(L38)+1))</f>
        <v>150.98074081003003</v>
      </c>
      <c r="N43" s="33" cm="1">
        <f t="array" aca="1" ref="N43" ca="1">INDIRECT("'" &amp; $A43 &amp; "'!" &amp; ADDRESS($AN43, COLUMN(M38)+1))</f>
        <v>140.23208405864941</v>
      </c>
      <c r="O43" s="33" cm="1">
        <f t="array" aca="1" ref="O43" ca="1">INDIRECT("'" &amp; $A43 &amp; "'!" &amp; ADDRESS($AN43, COLUMN(N38)+1))</f>
        <v>129.07148859740974</v>
      </c>
      <c r="P43" s="33" cm="1">
        <f t="array" aca="1" ref="P43" ca="1">INDIRECT("'" &amp; $A43 &amp; "'!" &amp; ADDRESS($AN43, COLUMN(O38)+1))</f>
        <v>118.58806870520301</v>
      </c>
      <c r="Q43" s="33" cm="1">
        <f t="array" aca="1" ref="Q43" ca="1">INDIRECT("'" &amp; $A43 &amp; "'!" &amp; ADDRESS($AN43, COLUMN(P38)+1))</f>
        <v>108.30518296971415</v>
      </c>
      <c r="R43" s="33" cm="1">
        <f t="array" aca="1" ref="R43" ca="1">INDIRECT("'" &amp; $A43 &amp; "'!" &amp; ADDRESS($AN43, COLUMN(Q38)+1))</f>
        <v>98.245471936176429</v>
      </c>
      <c r="S43" s="33" cm="1">
        <f t="array" aca="1" ref="S43" ca="1">INDIRECT("'" &amp; $A43 &amp; "'!" &amp; ADDRESS($AN43, COLUMN(R38)+1))</f>
        <v>88.555853820754052</v>
      </c>
      <c r="T43" s="33" cm="1">
        <f t="array" aca="1" ref="T43" ca="1">INDIRECT("'" &amp; $A43 &amp; "'!" &amp; ADDRESS($AN43, COLUMN(S38)+1))</f>
        <v>79.258779218061207</v>
      </c>
      <c r="U43" s="33" cm="1">
        <f t="array" aca="1" ref="U43" ca="1">INDIRECT("'" &amp; $A43 &amp; "'!" &amp; ADDRESS($AN43, COLUMN(T38)+1))</f>
        <v>70.887306332176223</v>
      </c>
      <c r="V43" s="33" cm="1">
        <f t="array" aca="1" ref="V43" ca="1">INDIRECT("'" &amp; $A43 &amp; "'!" &amp; ADDRESS($AN43, COLUMN(U38)+1))</f>
        <v>62.388329494393219</v>
      </c>
      <c r="W43" s="33" cm="1">
        <f t="array" aca="1" ref="W43" ca="1">INDIRECT("'" &amp; $A43 &amp; "'!" &amp; ADDRESS($AN43, COLUMN(V38)+1))</f>
        <v>54.307995183836958</v>
      </c>
      <c r="X43" s="33" cm="1">
        <f t="array" aca="1" ref="X43" ca="1">INDIRECT("'" &amp; $A43 &amp; "'!" &amp; ADDRESS($AN43, COLUMN(W38)+1))</f>
        <v>46.644794559997372</v>
      </c>
      <c r="Y43" s="33" cm="1">
        <f t="array" aca="1" ref="Y43" ca="1">INDIRECT("'" &amp; $A43 &amp; "'!" &amp; ADDRESS($AN43, COLUMN(X38)+1))</f>
        <v>39.853209970215374</v>
      </c>
      <c r="Z43" s="33" cm="1">
        <f t="array" aca="1" ref="Z43" ca="1">INDIRECT("'" &amp; $A43 &amp; "'!" &amp; ADDRESS($AN43, COLUMN(Y38)+1))</f>
        <v>33.854983599251021</v>
      </c>
      <c r="AA43" s="33" cm="1">
        <f t="array" aca="1" ref="AA43" ca="1">INDIRECT("'" &amp; $A43 &amp; "'!" &amp; ADDRESS($AN43, COLUMN(Z38)+1))</f>
        <v>28.607456681143528</v>
      </c>
      <c r="AB43" s="33" cm="1">
        <f t="array" aca="1" ref="AB43" ca="1">INDIRECT("'" &amp; $A43 &amp; "'!" &amp; ADDRESS($AN43, COLUMN(AA38)+1))</f>
        <v>24.049058079871404</v>
      </c>
      <c r="AC43" s="33" cm="1">
        <f t="array" aca="1" ref="AC43" ca="1">INDIRECT("'" &amp; $A43 &amp; "'!" &amp; ADDRESS($AN43, COLUMN(AB38)+1))</f>
        <v>20.081075840053543</v>
      </c>
      <c r="AD43" s="33" cm="1">
        <f t="array" aca="1" ref="AD43" ca="1">INDIRECT("'" &amp; $A43 &amp; "'!" &amp; ADDRESS($AN43, COLUMN(AC38)+1))</f>
        <v>16.624020412987473</v>
      </c>
      <c r="AE43" s="33" cm="1">
        <f t="array" aca="1" ref="AE43" ca="1">INDIRECT("'" &amp; $A43 &amp; "'!" &amp; ADDRESS($AN43, COLUMN(AD38)+1))</f>
        <v>13.653020927481903</v>
      </c>
      <c r="AF43" s="33" cm="1">
        <f t="array" aca="1" ref="AF43" ca="1">INDIRECT("'" &amp; $A43 &amp; "'!" &amp; ADDRESS($AN43, COLUMN(AE38)+1))</f>
        <v>11.142828709733678</v>
      </c>
      <c r="AG43" s="33" cm="1">
        <f t="array" aca="1" ref="AG43" ca="1">INDIRECT("'" &amp; $A43 &amp; "'!" &amp; ADDRESS($AN43, COLUMN(AF38)+1))</f>
        <v>9.0456290337274812</v>
      </c>
      <c r="AH43" s="33" cm="1">
        <f t="array" aca="1" ref="AH43" ca="1">INDIRECT("'" &amp; $A43 &amp; "'!" &amp; ADDRESS($AN43, COLUMN(AG38)+1))</f>
        <v>7.2897804574097664</v>
      </c>
      <c r="AI43" s="33" cm="1">
        <f t="array" aca="1" ref="AI43" ca="1">INDIRECT("'" &amp; $A43 &amp; "'!" &amp; ADDRESS($AN43, COLUMN(AH38)+1))</f>
        <v>5.8231191464747765</v>
      </c>
      <c r="AJ43" s="33" cm="1">
        <f t="array" aca="1" ref="AJ43" ca="1">INDIRECT("'" &amp; $A43 &amp; "'!" &amp; ADDRESS($AN43, COLUMN(AI38)+1))</f>
        <v>4.6169270088145415</v>
      </c>
      <c r="AK43" s="33" cm="1">
        <f t="array" aca="1" ref="AK43" ca="1">INDIRECT("'" &amp; $A43 &amp; "'!" &amp; ADDRESS($AN43, COLUMN(AJ38)+1))</f>
        <v>3.6268444676316678</v>
      </c>
      <c r="AL43" s="33" cm="1">
        <f t="array" aca="1" ref="AL43" ca="1">INDIRECT("'" &amp; $A43 &amp; "'!" &amp; ADDRESS($AN43, COLUMN(AK38)+1))</f>
        <v>2.8267660797920171</v>
      </c>
      <c r="AN43">
        <f>C39</f>
        <v>277</v>
      </c>
    </row>
    <row r="44" spans="1:40">
      <c r="A44" t="str">
        <f t="shared" si="2"/>
        <v>D100</v>
      </c>
      <c r="B44" s="33" cm="1">
        <f t="array" aca="1" ref="B44" ca="1">INDIRECT("'" &amp; $A44 &amp; "'!" &amp; ADDRESS($AN44, COLUMN(A39)+1))</f>
        <v>189.3334916226498</v>
      </c>
      <c r="C44" s="33" cm="1">
        <f t="array" aca="1" ref="C44" ca="1">INDIRECT("'" &amp; $A44 &amp; "'!" &amp; ADDRESS($AN44, COLUMN(B39)+1))</f>
        <v>197.4618965792958</v>
      </c>
      <c r="D44" s="33" cm="1">
        <f t="array" aca="1" ref="D44" ca="1">INDIRECT("'" &amp; $A44 &amp; "'!" &amp; ADDRESS($AN44, COLUMN(C39)+1))</f>
        <v>203.8836470732949</v>
      </c>
      <c r="E44" s="33" cm="1">
        <f t="array" aca="1" ref="E44" ca="1">INDIRECT("'" &amp; $A44 &amp; "'!" &amp; ADDRESS($AN44, COLUMN(D39)+1))</f>
        <v>204.67748296060128</v>
      </c>
      <c r="F44" s="33" cm="1">
        <f t="array" aca="1" ref="F44" ca="1">INDIRECT("'" &amp; $A44 &amp; "'!" &amp; ADDRESS($AN44, COLUMN(E39)+1))</f>
        <v>202.32108364415387</v>
      </c>
      <c r="G44" s="33" cm="1">
        <f t="array" aca="1" ref="G44" ca="1">INDIRECT("'" &amp; $A44 &amp; "'!" &amp; ADDRESS($AN44, COLUMN(F39)+1))</f>
        <v>200.54395940282365</v>
      </c>
      <c r="H44" s="33" cm="1">
        <f t="array" aca="1" ref="H44" ca="1">INDIRECT("'" &amp; $A44 &amp; "'!" &amp; ADDRESS($AN44, COLUMN(G39)+1))</f>
        <v>197.27865616109582</v>
      </c>
      <c r="I44" s="33" cm="1">
        <f t="array" aca="1" ref="I44" ca="1">INDIRECT("'" &amp; $A44 &amp; "'!" &amp; ADDRESS($AN44, COLUMN(H39)+1))</f>
        <v>187.60335247396654</v>
      </c>
      <c r="J44" s="33" cm="1">
        <f t="array" aca="1" ref="J44" ca="1">INDIRECT("'" &amp; $A44 &amp; "'!" &amp; ADDRESS($AN44, COLUMN(I39)+1))</f>
        <v>177.34683999847869</v>
      </c>
      <c r="K44" s="33" cm="1">
        <f t="array" aca="1" ref="K44" ca="1">INDIRECT("'" &amp; $A44 &amp; "'!" &amp; ADDRESS($AN44, COLUMN(J39)+1))</f>
        <v>168.45108017494073</v>
      </c>
      <c r="L44" s="33" cm="1">
        <f t="array" aca="1" ref="L44" ca="1">INDIRECT("'" &amp; $A44 &amp; "'!" &amp; ADDRESS($AN44, COLUMN(K39)+1))</f>
        <v>151.72939467784812</v>
      </c>
      <c r="M44" s="33" cm="1">
        <f t="array" aca="1" ref="M44" ca="1">INDIRECT("'" &amp; $A44 &amp; "'!" &amp; ADDRESS($AN44, COLUMN(L39)+1))</f>
        <v>135.82586955451831</v>
      </c>
      <c r="N44" s="33" cm="1">
        <f t="array" aca="1" ref="N44" ca="1">INDIRECT("'" &amp; $A44 &amp; "'!" &amp; ADDRESS($AN44, COLUMN(M39)+1))</f>
        <v>120.98163668969659</v>
      </c>
      <c r="O44" s="33" cm="1">
        <f t="array" aca="1" ref="O44" ca="1">INDIRECT("'" &amp; $A44 &amp; "'!" &amp; ADDRESS($AN44, COLUMN(N39)+1))</f>
        <v>107.10907378211041</v>
      </c>
      <c r="P44" s="33" cm="1">
        <f t="array" aca="1" ref="P44" ca="1">INDIRECT("'" &amp; $A44 &amp; "'!" &amp; ADDRESS($AN44, COLUMN(O39)+1))</f>
        <v>93.961551947202267</v>
      </c>
      <c r="Q44" s="33" cm="1">
        <f t="array" aca="1" ref="Q44" ca="1">INDIRECT("'" &amp; $A44 &amp; "'!" &amp; ADDRESS($AN44, COLUMN(P39)+1))</f>
        <v>81.690558049912909</v>
      </c>
      <c r="R44" s="33" cm="1">
        <f t="array" aca="1" ref="R44" ca="1">INDIRECT("'" &amp; $A44 &amp; "'!" &amp; ADDRESS($AN44, COLUMN(Q39)+1))</f>
        <v>70.323876794192614</v>
      </c>
      <c r="S44" s="33" cm="1">
        <f t="array" aca="1" ref="S44" ca="1">INDIRECT("'" &amp; $A44 &amp; "'!" &amp; ADDRESS($AN44, COLUMN(R39)+1))</f>
        <v>59.925322171987716</v>
      </c>
      <c r="T44" s="33" cm="1">
        <f t="array" aca="1" ref="T44" ca="1">INDIRECT("'" &amp; $A44 &amp; "'!" &amp; ADDRESS($AN44, COLUMN(S39)+1))</f>
        <v>50.455630237989617</v>
      </c>
      <c r="U44" s="33" cm="1">
        <f t="array" aca="1" ref="U44" ca="1">INDIRECT("'" &amp; $A44 &amp; "'!" &amp; ADDRESS($AN44, COLUMN(T39)+1))</f>
        <v>42.01959478764671</v>
      </c>
      <c r="V44" s="33" cm="1">
        <f t="array" aca="1" ref="V44" ca="1">INDIRECT("'" &amp; $A44 &amp; "'!" &amp; ADDRESS($AN44, COLUMN(U39)+1))</f>
        <v>34.577501201064557</v>
      </c>
      <c r="W44" s="33" cm="1">
        <f t="array" aca="1" ref="W44" ca="1">INDIRECT("'" &amp; $A44 &amp; "'!" &amp; ADDRESS($AN44, COLUMN(V39)+1))</f>
        <v>28.127536981090767</v>
      </c>
      <c r="X44" s="33" cm="1">
        <f t="array" aca="1" ref="X44" ca="1">INDIRECT("'" &amp; $A44 &amp; "'!" &amp; ADDRESS($AN44, COLUMN(W39)+1))</f>
        <v>22.604135733790461</v>
      </c>
      <c r="Y44" s="33" cm="1">
        <f t="array" aca="1" ref="Y44" ca="1">INDIRECT("'" &amp; $A44 &amp; "'!" &amp; ADDRESS($AN44, COLUMN(X39)+1))</f>
        <v>17.959759000317156</v>
      </c>
      <c r="Z44" s="33" cm="1">
        <f t="array" aca="1" ref="Z44" ca="1">INDIRECT("'" &amp; $A44 &amp; "'!" &amp; ADDRESS($AN44, COLUMN(Y39)+1))</f>
        <v>14.125918886411684</v>
      </c>
      <c r="AA44" s="33" cm="1">
        <f t="array" aca="1" ref="AA44" ca="1">INDIRECT("'" &amp; $A44 &amp; "'!" &amp; ADDRESS($AN44, COLUMN(Z39)+1))</f>
        <v>10.996156106150753</v>
      </c>
      <c r="AB44" s="33" cm="1">
        <f t="array" aca="1" ref="AB44" ca="1">INDIRECT("'" &amp; $A44 &amp; "'!" &amp; ADDRESS($AN44, COLUMN(AA39)+1))</f>
        <v>8.5044030881151098</v>
      </c>
      <c r="AC44" s="33" cm="1">
        <f t="array" aca="1" ref="AC44" ca="1">INDIRECT("'" &amp; $A44 &amp; "'!" &amp; ADDRESS($AN44, COLUMN(AB39)+1))</f>
        <v>6.5122825227609642</v>
      </c>
      <c r="AD44" s="33" cm="1">
        <f t="array" aca="1" ref="AD44" ca="1">INDIRECT("'" &amp; $A44 &amp; "'!" &amp; ADDRESS($AN44, COLUMN(AC39)+1))</f>
        <v>4.9484648596547736</v>
      </c>
      <c r="AE44" s="33" cm="1">
        <f t="array" aca="1" ref="AE44" ca="1">INDIRECT("'" &amp; $A44 &amp; "'!" &amp; ADDRESS($AN44, COLUMN(AD39)+1))</f>
        <v>3.7433891413577611</v>
      </c>
      <c r="AF44" s="33" cm="1">
        <f t="array" aca="1" ref="AF44" ca="1">INDIRECT("'" &amp; $A44 &amp; "'!" &amp; ADDRESS($AN44, COLUMN(AE39)+1))</f>
        <v>2.8339692510802079</v>
      </c>
      <c r="AG44" s="33" cm="1">
        <f t="array" aca="1" ref="AG44" ca="1">INDIRECT("'" &amp; $A44 &amp; "'!" &amp; ADDRESS($AN44, COLUMN(AF39)+1))</f>
        <v>2.1393127121355602</v>
      </c>
      <c r="AH44" s="33" cm="1">
        <f t="array" aca="1" ref="AH44" ca="1">INDIRECT("'" &amp; $A44 &amp; "'!" &amp; ADDRESS($AN44, COLUMN(AG39)+1))</f>
        <v>1.6178354248214246</v>
      </c>
      <c r="AI44" s="33" cm="1">
        <f t="array" aca="1" ref="AI44" ca="1">INDIRECT("'" &amp; $A44 &amp; "'!" &amp; ADDRESS($AN44, COLUMN(AH39)+1))</f>
        <v>1.2360107636286846</v>
      </c>
      <c r="AJ44" s="33" cm="1">
        <f t="array" aca="1" ref="AJ44" ca="1">INDIRECT("'" &amp; $A44 &amp; "'!" &amp; ADDRESS($AN44, COLUMN(AI39)+1))</f>
        <v>0.97336245315392589</v>
      </c>
      <c r="AK44" s="33" cm="1">
        <f t="array" aca="1" ref="AK44" ca="1">INDIRECT("'" &amp; $A44 &amp; "'!" &amp; ADDRESS($AN44, COLUMN(AJ39)+1))</f>
        <v>0.76978064763843213</v>
      </c>
      <c r="AL44" s="33" cm="1">
        <f t="array" aca="1" ref="AL44" ca="1">INDIRECT("'" &amp; $A44 &amp; "'!" &amp; ADDRESS($AN44, COLUMN(AK39)+1))</f>
        <v>0.61510376700022473</v>
      </c>
      <c r="AN44">
        <f>C39</f>
        <v>277</v>
      </c>
    </row>
    <row r="45" spans="1:40">
      <c r="A45" t="str">
        <f t="shared" si="2"/>
        <v>Linear100</v>
      </c>
      <c r="B45" s="33" cm="1">
        <f t="array" aca="1" ref="B45" ca="1">INDIRECT("'" &amp; $A45 &amp; "'!" &amp; ADDRESS($AN45, COLUMN(A40)+1))</f>
        <v>189.3334916226498</v>
      </c>
      <c r="C45" s="33" cm="1">
        <f t="array" aca="1" ref="C45" ca="1">INDIRECT("'" &amp; $A45 &amp; "'!" &amp; ADDRESS($AN45, COLUMN(B40)+1))</f>
        <v>197.4618965792958</v>
      </c>
      <c r="D45" s="33" cm="1">
        <f t="array" aca="1" ref="D45" ca="1">INDIRECT("'" &amp; $A45 &amp; "'!" &amp; ADDRESS($AN45, COLUMN(C40)+1))</f>
        <v>203.8836470732949</v>
      </c>
      <c r="E45" s="33" cm="1">
        <f t="array" aca="1" ref="E45" ca="1">INDIRECT("'" &amp; $A45 &amp; "'!" &amp; ADDRESS($AN45, COLUMN(D40)+1))</f>
        <v>204.67748296060128</v>
      </c>
      <c r="F45" s="33" cm="1">
        <f t="array" aca="1" ref="F45" ca="1">INDIRECT("'" &amp; $A45 &amp; "'!" &amp; ADDRESS($AN45, COLUMN(E40)+1))</f>
        <v>202.32108364415387</v>
      </c>
      <c r="G45" s="33" cm="1">
        <f t="array" aca="1" ref="G45" ca="1">INDIRECT("'" &amp; $A45 &amp; "'!" &amp; ADDRESS($AN45, COLUMN(F40)+1))</f>
        <v>200.54395940282365</v>
      </c>
      <c r="H45" s="33" cm="1">
        <f t="array" aca="1" ref="H45" ca="1">INDIRECT("'" &amp; $A45 &amp; "'!" &amp; ADDRESS($AN45, COLUMN(G40)+1))</f>
        <v>197.27865616109582</v>
      </c>
      <c r="I45" s="33" cm="1">
        <f t="array" aca="1" ref="I45" ca="1">INDIRECT("'" &amp; $A45 &amp; "'!" &amp; ADDRESS($AN45, COLUMN(H40)+1))</f>
        <v>187.60335247396654</v>
      </c>
      <c r="J45" s="33" cm="1">
        <f t="array" aca="1" ref="J45" ca="1">INDIRECT("'" &amp; $A45 &amp; "'!" &amp; ADDRESS($AN45, COLUMN(I40)+1))</f>
        <v>177.34683999847869</v>
      </c>
      <c r="K45" s="33" cm="1">
        <f t="array" aca="1" ref="K45" ca="1">INDIRECT("'" &amp; $A45 &amp; "'!" &amp; ADDRESS($AN45, COLUMN(J40)+1))</f>
        <v>168.45108017494073</v>
      </c>
      <c r="L45" s="33" cm="1">
        <f t="array" aca="1" ref="L45" ca="1">INDIRECT("'" &amp; $A45 &amp; "'!" &amp; ADDRESS($AN45, COLUMN(K40)+1))</f>
        <v>158.50692558585973</v>
      </c>
      <c r="M45" s="33" cm="1">
        <f t="array" aca="1" ref="M45" ca="1">INDIRECT("'" &amp; $A45 &amp; "'!" &amp; ADDRESS($AN45, COLUMN(L40)+1))</f>
        <v>148.00819078199211</v>
      </c>
      <c r="N45" s="33" cm="1">
        <f t="array" aca="1" ref="N45" ca="1">INDIRECT("'" &amp; $A45 &amp; "'!" &amp; ADDRESS($AN45, COLUMN(M40)+1))</f>
        <v>136.08188825892336</v>
      </c>
      <c r="O45" s="33" cm="1">
        <f t="array" aca="1" ref="O45" ca="1">INDIRECT("'" &amp; $A45 &amp; "'!" &amp; ADDRESS($AN45, COLUMN(N40)+1))</f>
        <v>122.90467520516765</v>
      </c>
      <c r="P45" s="33" cm="1">
        <f t="array" aca="1" ref="P45" ca="1">INDIRECT("'" &amp; $A45 &amp; "'!" &amp; ADDRESS($AN45, COLUMN(O40)+1))</f>
        <v>110.09012291519547</v>
      </c>
      <c r="Q45" s="33" cm="1">
        <f t="array" aca="1" ref="Q45" ca="1">INDIRECT("'" &amp; $A45 &amp; "'!" &amp; ADDRESS($AN45, COLUMN(P40)+1))</f>
        <v>97.723882869680921</v>
      </c>
      <c r="R45" s="33" cm="1">
        <f t="array" aca="1" ref="R45" ca="1">INDIRECT("'" &amp; $A45 &amp; "'!" &amp; ADDRESS($AN45, COLUMN(Q40)+1))</f>
        <v>86.863443238547532</v>
      </c>
      <c r="S45" s="33" cm="1">
        <f t="array" aca="1" ref="S45" ca="1">INDIRECT("'" &amp; $A45 &amp; "'!" &amp; ADDRESS($AN45, COLUMN(R40)+1))</f>
        <v>76.509946936035305</v>
      </c>
      <c r="T45" s="33" cm="1">
        <f t="array" aca="1" ref="T45" ca="1">INDIRECT("'" &amp; $A45 &amp; "'!" &amp; ADDRESS($AN45, COLUMN(S40)+1))</f>
        <v>66.65496223523084</v>
      </c>
      <c r="U45" s="33" cm="1">
        <f t="array" aca="1" ref="U45" ca="1">INDIRECT("'" &amp; $A45 &amp; "'!" &amp; ADDRESS($AN45, COLUMN(T40)+1))</f>
        <v>57.345704171919245</v>
      </c>
      <c r="V45" s="33" cm="1">
        <f t="array" aca="1" ref="V45" ca="1">INDIRECT("'" &amp; $A45 &amp; "'!" &amp; ADDRESS($AN45, COLUMN(U40)+1))</f>
        <v>49.113142476917048</v>
      </c>
      <c r="W45" s="33" cm="1">
        <f t="array" aca="1" ref="W45" ca="1">INDIRECT("'" &amp; $A45 &amp; "'!" &amp; ADDRESS($AN45, COLUMN(V40)+1))</f>
        <v>41.470827806856086</v>
      </c>
      <c r="X45" s="33" cm="1">
        <f t="array" aca="1" ref="X45" ca="1">INDIRECT("'" &amp; $A45 &amp; "'!" &amp; ADDRESS($AN45, COLUMN(W40)+1))</f>
        <v>34.752565015867475</v>
      </c>
      <c r="Y45" s="33" cm="1">
        <f t="array" aca="1" ref="Y45" ca="1">INDIRECT("'" &amp; $A45 &amp; "'!" &amp; ADDRESS($AN45, COLUMN(X40)+1))</f>
        <v>28.886819016423551</v>
      </c>
      <c r="Z45" s="33" cm="1">
        <f t="array" aca="1" ref="Z45" ca="1">INDIRECT("'" &amp; $A45 &amp; "'!" &amp; ADDRESS($AN45, COLUMN(Y40)+1))</f>
        <v>23.828933722441242</v>
      </c>
      <c r="AA45" s="33" cm="1">
        <f t="array" aca="1" ref="AA45" ca="1">INDIRECT("'" &amp; $A45 &amp; "'!" &amp; ADDRESS($AN45, COLUMN(Z40)+1))</f>
        <v>19.508801412320377</v>
      </c>
      <c r="AB45" s="33" cm="1">
        <f t="array" aca="1" ref="AB45" ca="1">INDIRECT("'" &amp; $A45 &amp; "'!" &amp; ADDRESS($AN45, COLUMN(AA40)+1))</f>
        <v>15.87664245737399</v>
      </c>
      <c r="AC45" s="33" cm="1">
        <f t="array" aca="1" ref="AC45" ca="1">INDIRECT("'" &amp; $A45 &amp; "'!" &amp; ADDRESS($AN45, COLUMN(AB40)+1))</f>
        <v>12.822557071360006</v>
      </c>
      <c r="AD45" s="33" cm="1">
        <f t="array" aca="1" ref="AD45" ca="1">INDIRECT("'" &amp; $A45 &amp; "'!" &amp; ADDRESS($AN45, COLUMN(AC40)+1))</f>
        <v>10.265077081531146</v>
      </c>
      <c r="AE45" s="33" cm="1">
        <f t="array" aca="1" ref="AE45" ca="1">INDIRECT("'" &amp; $A45 &amp; "'!" &amp; ADDRESS($AN45, COLUMN(AD40)+1))</f>
        <v>8.1540753011750073</v>
      </c>
      <c r="AF45" s="33" cm="1">
        <f t="array" aca="1" ref="AF45" ca="1">INDIRECT("'" &amp; $A45 &amp; "'!" &amp; ADDRESS($AN45, COLUMN(AE40)+1))</f>
        <v>6.4516749089209471</v>
      </c>
      <c r="AG45" s="33" cm="1">
        <f t="array" aca="1" ref="AG45" ca="1">INDIRECT("'" &amp; $A45 &amp; "'!" &amp; ADDRESS($AN45, COLUMN(AF40)+1))</f>
        <v>5.094982965914741</v>
      </c>
      <c r="AH45" s="33" cm="1">
        <f t="array" aca="1" ref="AH45" ca="1">INDIRECT("'" &amp; $A45 &amp; "'!" &amp; ADDRESS($AN45, COLUMN(AG40)+1))</f>
        <v>4.0110141953924749</v>
      </c>
      <c r="AI45" s="33" cm="1">
        <f t="array" aca="1" ref="AI45" ca="1">INDIRECT("'" &amp; $A45 &amp; "'!" &amp; ADDRESS($AN45, COLUMN(AH40)+1))</f>
        <v>3.1416253533311176</v>
      </c>
      <c r="AJ45" s="33" cm="1">
        <f t="array" aca="1" ref="AJ45" ca="1">INDIRECT("'" &amp; $A45 &amp; "'!" &amp; ADDRESS($AN45, COLUMN(AI40)+1))</f>
        <v>2.4497154150395102</v>
      </c>
      <c r="AK45" s="33" cm="1">
        <f t="array" aca="1" ref="AK45" ca="1">INDIRECT("'" &amp; $A45 &amp; "'!" &amp; ADDRESS($AN45, COLUMN(AJ40)+1))</f>
        <v>1.8974812788094713</v>
      </c>
      <c r="AL45" s="33" cm="1">
        <f t="array" aca="1" ref="AL45" ca="1">INDIRECT("'" &amp; $A45 &amp; "'!" &amp; ADDRESS($AN45, COLUMN(AK40)+1))</f>
        <v>1.462313943958357</v>
      </c>
      <c r="AN45">
        <f>C39</f>
        <v>277</v>
      </c>
    </row>
    <row r="46" spans="1:40">
      <c r="A46">
        <f t="shared" si="2"/>
        <v>0</v>
      </c>
    </row>
    <row r="47" spans="1:40">
      <c r="A47">
        <f t="shared" si="2"/>
        <v>0</v>
      </c>
    </row>
    <row r="48" spans="1:40" s="38" customFormat="1">
      <c r="A48" s="38">
        <f t="shared" si="2"/>
        <v>0</v>
      </c>
    </row>
    <row r="50" spans="1:40" s="39" customFormat="1">
      <c r="A50" s="39" t="s">
        <v>55</v>
      </c>
      <c r="B50" s="39" t="s">
        <v>31</v>
      </c>
      <c r="C50" s="39">
        <v>278</v>
      </c>
    </row>
    <row r="51" spans="1:40">
      <c r="A51" s="8" t="s">
        <v>28</v>
      </c>
      <c r="B51" s="8">
        <v>2014</v>
      </c>
      <c r="C51" s="8">
        <v>2015</v>
      </c>
      <c r="D51" s="8">
        <v>2016</v>
      </c>
      <c r="E51" s="8">
        <v>2017</v>
      </c>
      <c r="F51" s="8">
        <v>2018</v>
      </c>
      <c r="G51" s="8">
        <v>2019</v>
      </c>
      <c r="H51" s="8">
        <v>2020</v>
      </c>
      <c r="I51" s="8">
        <v>2021</v>
      </c>
      <c r="J51" s="8">
        <v>2022</v>
      </c>
      <c r="K51" s="8">
        <v>2023</v>
      </c>
      <c r="L51" s="8">
        <v>2024</v>
      </c>
      <c r="M51" s="8">
        <v>2025</v>
      </c>
      <c r="N51" s="8">
        <v>2026</v>
      </c>
      <c r="O51" s="8">
        <v>2027</v>
      </c>
      <c r="P51" s="8">
        <v>2028</v>
      </c>
      <c r="Q51" s="8">
        <v>2029</v>
      </c>
      <c r="R51" s="8">
        <v>2030</v>
      </c>
      <c r="S51" s="8">
        <v>2031</v>
      </c>
      <c r="T51" s="8">
        <v>2032</v>
      </c>
      <c r="U51" s="8">
        <v>2033</v>
      </c>
      <c r="V51" s="8">
        <v>2034</v>
      </c>
      <c r="W51" s="8">
        <v>2035</v>
      </c>
      <c r="X51" s="8">
        <v>2036</v>
      </c>
      <c r="Y51" s="8">
        <v>2037</v>
      </c>
      <c r="Z51" s="8">
        <v>2038</v>
      </c>
      <c r="AA51" s="8">
        <v>2039</v>
      </c>
      <c r="AB51" s="8">
        <v>2040</v>
      </c>
      <c r="AC51" s="8">
        <v>2041</v>
      </c>
      <c r="AD51" s="8">
        <v>2042</v>
      </c>
      <c r="AE51" s="8">
        <v>2043</v>
      </c>
      <c r="AF51" s="8">
        <v>2044</v>
      </c>
      <c r="AG51" s="8">
        <v>2045</v>
      </c>
      <c r="AH51" s="8">
        <v>2046</v>
      </c>
      <c r="AI51" s="8">
        <v>2047</v>
      </c>
      <c r="AJ51" s="8">
        <v>2048</v>
      </c>
      <c r="AK51" s="8">
        <v>2049</v>
      </c>
      <c r="AL51" s="8">
        <v>2050</v>
      </c>
    </row>
    <row r="52" spans="1:40">
      <c r="A52" t="str">
        <f>A41</f>
        <v>S100</v>
      </c>
      <c r="B52" s="33" cm="1">
        <f t="array" aca="1" ref="B52" ca="1">INDIRECT("'" &amp; $A52 &amp; "'!" &amp; ADDRESS($AN52, COLUMN(A47)+1))</f>
        <v>5.0061089868677543E-2</v>
      </c>
      <c r="C52" s="33" cm="1">
        <f t="array" aca="1" ref="C52" ca="1">INDIRECT("'" &amp; $A52 &amp; "'!" &amp; ADDRESS($AN52, COLUMN(B47)+1))</f>
        <v>6.7338016350544511E-2</v>
      </c>
      <c r="D52" s="33" cm="1">
        <f t="array" aca="1" ref="D52" ca="1">INDIRECT("'" &amp; $A52 &amp; "'!" &amp; ADDRESS($AN52, COLUMN(C47)+1))</f>
        <v>8.9681274855191409E-2</v>
      </c>
      <c r="E52" s="33" cm="1">
        <f t="array" aca="1" ref="E52" ca="1">INDIRECT("'" &amp; $A52 &amp; "'!" &amp; ADDRESS($AN52, COLUMN(D47)+1))</f>
        <v>0.14571609355956902</v>
      </c>
      <c r="F52" s="33" cm="1">
        <f t="array" aca="1" ref="F52" ca="1">INDIRECT("'" &amp; $A52 &amp; "'!" &amp; ADDRESS($AN52, COLUMN(E47)+1))</f>
        <v>0.22749750309493474</v>
      </c>
      <c r="G52" s="33" cm="1">
        <f t="array" aca="1" ref="G52" ca="1">INDIRECT("'" &amp; $A52 &amp; "'!" &amp; ADDRESS($AN52, COLUMN(F47)+1))</f>
        <v>0.37838125915178134</v>
      </c>
      <c r="H52" s="33" cm="1">
        <f t="array" aca="1" ref="H52" ca="1">INDIRECT("'" &amp; $A52 &amp; "'!" &amp; ADDRESS($AN52, COLUMN(G47)+1))</f>
        <v>0.87804478862006097</v>
      </c>
      <c r="I52" s="33" cm="1">
        <f t="array" aca="1" ref="I52" ca="1">INDIRECT("'" &amp; $A52 &amp; "'!" &amp; ADDRESS($AN52, COLUMN(H47)+1))</f>
        <v>1.8348615010909894</v>
      </c>
      <c r="J52" s="33" cm="1">
        <f t="array" aca="1" ref="J52" ca="1">INDIRECT("'" &amp; $A52 &amp; "'!" &amp; ADDRESS($AN52, COLUMN(I47)+1))</f>
        <v>3.0112779517197299</v>
      </c>
      <c r="K52" s="33" cm="1">
        <f t="array" aca="1" ref="K52" ca="1">INDIRECT("'" &amp; $A52 &amp; "'!" &amp; ADDRESS($AN52, COLUMN(J47)+1))</f>
        <v>4.3167780550087445</v>
      </c>
      <c r="L52" s="33" cm="1">
        <f t="array" aca="1" ref="L52" ca="1">INDIRECT("'" &amp; $A52 &amp; "'!" &amp; ADDRESS($AN52, COLUMN(K47)+1))</f>
        <v>5.8178567439220839</v>
      </c>
      <c r="M52" s="33" cm="1">
        <f t="array" aca="1" ref="M52" ca="1">INDIRECT("'" &amp; $A52 &amp; "'!" &amp; ADDRESS($AN52, COLUMN(L47)+1))</f>
        <v>7.4046042330751094</v>
      </c>
      <c r="N52" s="33" cm="1">
        <f t="array" aca="1" ref="N52" ca="1">INDIRECT("'" &amp; $A52 &amp; "'!" &amp; ADDRESS($AN52, COLUMN(M47)+1))</f>
        <v>9.1546107593695822</v>
      </c>
      <c r="O52" s="33" cm="1">
        <f t="array" aca="1" ref="O52" ca="1">INDIRECT("'" &amp; $A52 &amp; "'!" &amp; ADDRESS($AN52, COLUMN(N47)+1))</f>
        <v>11.409025284059698</v>
      </c>
      <c r="P52" s="33" cm="1">
        <f t="array" aca="1" ref="P52" ca="1">INDIRECT("'" &amp; $A52 &amp; "'!" &amp; ADDRESS($AN52, COLUMN(O47)+1))</f>
        <v>14.224844612016335</v>
      </c>
      <c r="Q52" s="33" cm="1">
        <f t="array" aca="1" ref="Q52" ca="1">INDIRECT("'" &amp; $A52 &amp; "'!" &amp; ADDRESS($AN52, COLUMN(P47)+1))</f>
        <v>17.901763696826421</v>
      </c>
      <c r="R52" s="33" cm="1">
        <f t="array" aca="1" ref="R52" ca="1">INDIRECT("'" &amp; $A52 &amp; "'!" &amp; ADDRESS($AN52, COLUMN(Q47)+1))</f>
        <v>22.289888209022756</v>
      </c>
      <c r="S52" s="33" cm="1">
        <f t="array" aca="1" ref="S52" ca="1">INDIRECT("'" &amp; $A52 &amp; "'!" &amp; ADDRESS($AN52, COLUMN(R47)+1))</f>
        <v>27.506354216238986</v>
      </c>
      <c r="T52" s="33" cm="1">
        <f t="array" aca="1" ref="T52" ca="1">INDIRECT("'" &amp; $A52 &amp; "'!" &amp; ADDRESS($AN52, COLUMN(S47)+1))</f>
        <v>33.404116678872526</v>
      </c>
      <c r="U52" s="33" cm="1">
        <f t="array" aca="1" ref="U52" ca="1">INDIRECT("'" &amp; $A52 &amp; "'!" &amp; ADDRESS($AN52, COLUMN(T47)+1))</f>
        <v>39.496735619468708</v>
      </c>
      <c r="V52" s="33" cm="1">
        <f t="array" aca="1" ref="V52" ca="1">INDIRECT("'" &amp; $A52 &amp; "'!" &amp; ADDRESS($AN52, COLUMN(U47)+1))</f>
        <v>45.411802757966811</v>
      </c>
      <c r="W52" s="33" cm="1">
        <f t="array" aca="1" ref="W52" ca="1">INDIRECT("'" &amp; $A52 &amp; "'!" &amp; ADDRESS($AN52, COLUMN(V47)+1))</f>
        <v>51.073424601854946</v>
      </c>
      <c r="X52" s="33" cm="1">
        <f t="array" aca="1" ref="X52" ca="1">INDIRECT("'" &amp; $A52 &amp; "'!" &amp; ADDRESS($AN52, COLUMN(W47)+1))</f>
        <v>56.264979108409726</v>
      </c>
      <c r="Y52" s="33" cm="1">
        <f t="array" aca="1" ref="Y52" ca="1">INDIRECT("'" &amp; $A52 &amp; "'!" &amp; ADDRESS($AN52, COLUMN(X47)+1))</f>
        <v>61.052850878728542</v>
      </c>
      <c r="Z52" s="33" cm="1">
        <f t="array" aca="1" ref="Z52" ca="1">INDIRECT("'" &amp; $A52 &amp; "'!" &amp; ADDRESS($AN52, COLUMN(Y47)+1))</f>
        <v>65.442885107634254</v>
      </c>
      <c r="AA52" s="33" cm="1">
        <f t="array" aca="1" ref="AA52" ca="1">INDIRECT("'" &amp; $A52 &amp; "'!" &amp; ADDRESS($AN52, COLUMN(Z47)+1))</f>
        <v>69.440477708657568</v>
      </c>
      <c r="AB52" s="33" cm="1">
        <f t="array" aca="1" ref="AB52" ca="1">INDIRECT("'" &amp; $A52 &amp; "'!" &amp; ADDRESS($AN52, COLUMN(AA47)+1))</f>
        <v>73.040181973177852</v>
      </c>
      <c r="AC52" s="33" cm="1">
        <f t="array" aca="1" ref="AC52" ca="1">INDIRECT("'" &amp; $A52 &amp; "'!" &amp; ADDRESS($AN52, COLUMN(AB47)+1))</f>
        <v>76.243036516663153</v>
      </c>
      <c r="AD52" s="33" cm="1">
        <f t="array" aca="1" ref="AD52" ca="1">INDIRECT("'" &amp; $A52 &amp; "'!" &amp; ADDRESS($AN52, COLUMN(AC47)+1))</f>
        <v>79.050943347245877</v>
      </c>
      <c r="AE52" s="33" cm="1">
        <f t="array" aca="1" ref="AE52" ca="1">INDIRECT("'" &amp; $A52 &amp; "'!" &amp; ADDRESS($AN52, COLUMN(AD47)+1))</f>
        <v>81.471259402361412</v>
      </c>
      <c r="AF52" s="33" cm="1">
        <f t="array" aca="1" ref="AF52" ca="1">INDIRECT("'" &amp; $A52 &amp; "'!" &amp; ADDRESS($AN52, COLUMN(AE47)+1))</f>
        <v>83.518008963580357</v>
      </c>
      <c r="AG52" s="33" cm="1">
        <f t="array" aca="1" ref="AG52" ca="1">INDIRECT("'" &amp; $A52 &amp; "'!" &amp; ADDRESS($AN52, COLUMN(AF47)+1))</f>
        <v>85.212797531324853</v>
      </c>
      <c r="AH52" s="33" cm="1">
        <f t="array" aca="1" ref="AH52" ca="1">INDIRECT("'" &amp; $A52 &amp; "'!" &amp; ADDRESS($AN52, COLUMN(AG47)+1))</f>
        <v>86.585500197591927</v>
      </c>
      <c r="AI52" s="33" cm="1">
        <f t="array" aca="1" ref="AI52" ca="1">INDIRECT("'" &amp; $A52 &amp; "'!" &amp; ADDRESS($AN52, COLUMN(AH47)+1))</f>
        <v>87.67153762935564</v>
      </c>
      <c r="AJ52" s="33" cm="1">
        <f t="array" aca="1" ref="AJ52" ca="1">INDIRECT("'" &amp; $A52 &amp; "'!" &amp; ADDRESS($AN52, COLUMN(AI47)+1))</f>
        <v>88.508306638722289</v>
      </c>
      <c r="AK52" s="33" cm="1">
        <f t="array" aca="1" ref="AK52" ca="1">INDIRECT("'" &amp; $A52 &amp; "'!" &amp; ADDRESS($AN52, COLUMN(AJ47)+1))</f>
        <v>89.133613481201664</v>
      </c>
      <c r="AL52" s="33" cm="1">
        <f t="array" aca="1" ref="AL52" ca="1">INDIRECT("'" &amp; $A52 &amp; "'!" &amp; ADDRESS($AN52, COLUMN(AK47)+1))</f>
        <v>89.582719203284</v>
      </c>
      <c r="AN52">
        <f>C50</f>
        <v>278</v>
      </c>
    </row>
    <row r="53" spans="1:40">
      <c r="A53" t="str">
        <f t="shared" ref="A53:A59" si="3">A42</f>
        <v>L100</v>
      </c>
      <c r="B53" s="33" cm="1">
        <f t="array" aca="1" ref="B53" ca="1">INDIRECT("'" &amp; $A53 &amp; "'!" &amp; ADDRESS($AN53, COLUMN(A48)+1))</f>
        <v>5.0061089868677543E-2</v>
      </c>
      <c r="C53" s="33" cm="1">
        <f t="array" aca="1" ref="C53" ca="1">INDIRECT("'" &amp; $A53 &amp; "'!" &amp; ADDRESS($AN53, COLUMN(B48)+1))</f>
        <v>6.7338016350544511E-2</v>
      </c>
      <c r="D53" s="33" cm="1">
        <f t="array" aca="1" ref="D53" ca="1">INDIRECT("'" &amp; $A53 &amp; "'!" &amp; ADDRESS($AN53, COLUMN(C48)+1))</f>
        <v>8.9681274855191409E-2</v>
      </c>
      <c r="E53" s="33" cm="1">
        <f t="array" aca="1" ref="E53" ca="1">INDIRECT("'" &amp; $A53 &amp; "'!" &amp; ADDRESS($AN53, COLUMN(D48)+1))</f>
        <v>0.14571609355956902</v>
      </c>
      <c r="F53" s="33" cm="1">
        <f t="array" aca="1" ref="F53" ca="1">INDIRECT("'" &amp; $A53 &amp; "'!" &amp; ADDRESS($AN53, COLUMN(E48)+1))</f>
        <v>0.22749750309493474</v>
      </c>
      <c r="G53" s="33" cm="1">
        <f t="array" aca="1" ref="G53" ca="1">INDIRECT("'" &amp; $A53 &amp; "'!" &amp; ADDRESS($AN53, COLUMN(F48)+1))</f>
        <v>0.37838125915178134</v>
      </c>
      <c r="H53" s="33" cm="1">
        <f t="array" aca="1" ref="H53" ca="1">INDIRECT("'" &amp; $A53 &amp; "'!" &amp; ADDRESS($AN53, COLUMN(G48)+1))</f>
        <v>0.87804478862006097</v>
      </c>
      <c r="I53" s="33" cm="1">
        <f t="array" aca="1" ref="I53" ca="1">INDIRECT("'" &amp; $A53 &amp; "'!" &amp; ADDRESS($AN53, COLUMN(H48)+1))</f>
        <v>1.8348615010909894</v>
      </c>
      <c r="J53" s="33" cm="1">
        <f t="array" aca="1" ref="J53" ca="1">INDIRECT("'" &amp; $A53 &amp; "'!" &amp; ADDRESS($AN53, COLUMN(I48)+1))</f>
        <v>3.0112779517197299</v>
      </c>
      <c r="K53" s="33" cm="1">
        <f t="array" aca="1" ref="K53" ca="1">INDIRECT("'" &amp; $A53 &amp; "'!" &amp; ADDRESS($AN53, COLUMN(J48)+1))</f>
        <v>4.3167780550087445</v>
      </c>
      <c r="L53" s="33" cm="1">
        <f t="array" aca="1" ref="L53" ca="1">INDIRECT("'" &amp; $A53 &amp; "'!" &amp; ADDRESS($AN53, COLUMN(K48)+1))</f>
        <v>5.7295347265953778</v>
      </c>
      <c r="M53" s="33" cm="1">
        <f t="array" aca="1" ref="M53" ca="1">INDIRECT("'" &amp; $A53 &amp; "'!" &amp; ADDRESS($AN53, COLUMN(L48)+1))</f>
        <v>7.0564503651673913</v>
      </c>
      <c r="N53" s="33" cm="1">
        <f t="array" aca="1" ref="N53" ca="1">INDIRECT("'" &amp; $A53 &amp; "'!" &amp; ADDRESS($AN53, COLUMN(M48)+1))</f>
        <v>8.2989732653331583</v>
      </c>
      <c r="O53" s="33" cm="1">
        <f t="array" aca="1" ref="O53" ca="1">INDIRECT("'" &amp; $A53 &amp; "'!" &amp; ADDRESS($AN53, COLUMN(N48)+1))</f>
        <v>9.4645479842158178</v>
      </c>
      <c r="P53" s="33" cm="1">
        <f t="array" aca="1" ref="P53" ca="1">INDIRECT("'" &amp; $A53 &amp; "'!" &amp; ADDRESS($AN53, COLUMN(O48)+1))</f>
        <v>10.557891751764767</v>
      </c>
      <c r="Q53" s="33" cm="1">
        <f t="array" aca="1" ref="Q53" ca="1">INDIRECT("'" &amp; $A53 &amp; "'!" &amp; ADDRESS($AN53, COLUMN(P48)+1))</f>
        <v>11.574869242883757</v>
      </c>
      <c r="R53" s="33" cm="1">
        <f t="array" aca="1" ref="R53" ca="1">INDIRECT("'" &amp; $A53 &amp; "'!" &amp; ADDRESS($AN53, COLUMN(Q48)+1))</f>
        <v>12.512610693034894</v>
      </c>
      <c r="S53" s="33" cm="1">
        <f t="array" aca="1" ref="S53" ca="1">INDIRECT("'" &amp; $A53 &amp; "'!" &amp; ADDRESS($AN53, COLUMN(R48)+1))</f>
        <v>13.367984035205986</v>
      </c>
      <c r="T53" s="33" cm="1">
        <f t="array" aca="1" ref="T53" ca="1">INDIRECT("'" &amp; $A53 &amp; "'!" &amp; ADDRESS($AN53, COLUMN(S48)+1))</f>
        <v>14.137888817574945</v>
      </c>
      <c r="U53" s="33" cm="1">
        <f t="array" aca="1" ref="U53" ca="1">INDIRECT("'" &amp; $A53 &amp; "'!" &amp; ADDRESS($AN53, COLUMN(T48)+1))</f>
        <v>14.818142080368673</v>
      </c>
      <c r="V53" s="33" cm="1">
        <f t="array" aca="1" ref="V53" ca="1">INDIRECT("'" &amp; $A53 &amp; "'!" &amp; ADDRESS($AN53, COLUMN(U48)+1))</f>
        <v>15.407786805874938</v>
      </c>
      <c r="W53" s="33" cm="1">
        <f t="array" aca="1" ref="W53" ca="1">INDIRECT("'" &amp; $A53 &amp; "'!" &amp; ADDRESS($AN53, COLUMN(V48)+1))</f>
        <v>15.909237158503156</v>
      </c>
      <c r="X53" s="33" cm="1">
        <f t="array" aca="1" ref="X53" ca="1">INDIRECT("'" &amp; $A53 &amp; "'!" &amp; ADDRESS($AN53, COLUMN(W48)+1))</f>
        <v>23.231223917622206</v>
      </c>
      <c r="Y53" s="33" cm="1">
        <f t="array" aca="1" ref="Y53" ca="1">INDIRECT("'" &amp; $A53 &amp; "'!" &amp; ADDRESS($AN53, COLUMN(X48)+1))</f>
        <v>30.104558421016439</v>
      </c>
      <c r="Z53" s="33" cm="1">
        <f t="array" aca="1" ref="Z53" ca="1">INDIRECT("'" &amp; $A53 &amp; "'!" &amp; ADDRESS($AN53, COLUMN(Y48)+1))</f>
        <v>36.38598272616877</v>
      </c>
      <c r="AA53" s="33" cm="1">
        <f t="array" aca="1" ref="AA53" ca="1">INDIRECT("'" &amp; $A53 &amp; "'!" &amp; ADDRESS($AN53, COLUMN(Z48)+1))</f>
        <v>42.195113020361326</v>
      </c>
      <c r="AB53" s="33" cm="1">
        <f t="array" aca="1" ref="AB53" ca="1">INDIRECT("'" &amp; $A53 &amp; "'!" &amp; ADDRESS($AN53, COLUMN(AA48)+1))</f>
        <v>47.699124653880176</v>
      </c>
      <c r="AC53" s="33" cm="1">
        <f t="array" aca="1" ref="AC53" ca="1">INDIRECT("'" &amp; $A53 &amp; "'!" &amp; ADDRESS($AN53, COLUMN(AB48)+1))</f>
        <v>52.819319832177563</v>
      </c>
      <c r="AD53" s="33" cm="1">
        <f t="array" aca="1" ref="AD53" ca="1">INDIRECT("'" &amp; $A53 &amp; "'!" &amp; ADDRESS($AN53, COLUMN(AC48)+1))</f>
        <v>57.592570017298783</v>
      </c>
      <c r="AE53" s="33" cm="1">
        <f t="array" aca="1" ref="AE53" ca="1">INDIRECT("'" &amp; $A53 &amp; "'!" &amp; ADDRESS($AN53, COLUMN(AD48)+1))</f>
        <v>62.049532342886259</v>
      </c>
      <c r="AF53" s="33" cm="1">
        <f t="array" aca="1" ref="AF53" ca="1">INDIRECT("'" &amp; $A53 &amp; "'!" &amp; ADDRESS($AN53, COLUMN(AE48)+1))</f>
        <v>66.215235401475965</v>
      </c>
      <c r="AG53" s="33" cm="1">
        <f t="array" aca="1" ref="AG53" ca="1">INDIRECT("'" &amp; $A53 &amp; "'!" &amp; ADDRESS($AN53, COLUMN(AF48)+1))</f>
        <v>70.005660345807627</v>
      </c>
      <c r="AH53" s="33" cm="1">
        <f t="array" aca="1" ref="AH53" ca="1">INDIRECT("'" &amp; $A53 &amp; "'!" &amp; ADDRESS($AN53, COLUMN(AG48)+1))</f>
        <v>73.442099601712755</v>
      </c>
      <c r="AI53" s="33" cm="1">
        <f t="array" aca="1" ref="AI53" ca="1">INDIRECT("'" &amp; $A53 &amp; "'!" &amp; ADDRESS($AN53, COLUMN(AH48)+1))</f>
        <v>76.491618414746085</v>
      </c>
      <c r="AJ53" s="33" cm="1">
        <f t="array" aca="1" ref="AJ53" ca="1">INDIRECT("'" &amp; $A53 &amp; "'!" &amp; ADDRESS($AN53, COLUMN(AI48)+1))</f>
        <v>79.170665055560988</v>
      </c>
      <c r="AK53" s="33" cm="1">
        <f t="array" aca="1" ref="AK53" ca="1">INDIRECT("'" &amp; $A53 &amp; "'!" &amp; ADDRESS($AN53, COLUMN(AJ48)+1))</f>
        <v>81.444326655872047</v>
      </c>
      <c r="AL53" s="33" cm="1">
        <f t="array" aca="1" ref="AL53" ca="1">INDIRECT("'" &amp; $A53 &amp; "'!" &amp; ADDRESS($AN53, COLUMN(AK48)+1))</f>
        <v>83.326248567077485</v>
      </c>
      <c r="AN53">
        <f>C50</f>
        <v>278</v>
      </c>
    </row>
    <row r="54" spans="1:40">
      <c r="A54" t="str">
        <f t="shared" si="3"/>
        <v>S80</v>
      </c>
      <c r="B54" s="33" cm="1">
        <f t="array" aca="1" ref="B54" ca="1">INDIRECT("'" &amp; $A54 &amp; "'!" &amp; ADDRESS($AN54, COLUMN(A49)+1))</f>
        <v>5.0061089868677543E-2</v>
      </c>
      <c r="C54" s="33" cm="1">
        <f t="array" aca="1" ref="C54" ca="1">INDIRECT("'" &amp; $A54 &amp; "'!" &amp; ADDRESS($AN54, COLUMN(B49)+1))</f>
        <v>6.7338016350544511E-2</v>
      </c>
      <c r="D54" s="33" cm="1">
        <f t="array" aca="1" ref="D54" ca="1">INDIRECT("'" &amp; $A54 &amp; "'!" &amp; ADDRESS($AN54, COLUMN(C49)+1))</f>
        <v>8.9681274855191409E-2</v>
      </c>
      <c r="E54" s="33" cm="1">
        <f t="array" aca="1" ref="E54" ca="1">INDIRECT("'" &amp; $A54 &amp; "'!" &amp; ADDRESS($AN54, COLUMN(D49)+1))</f>
        <v>0.14571609355956902</v>
      </c>
      <c r="F54" s="33" cm="1">
        <f t="array" aca="1" ref="F54" ca="1">INDIRECT("'" &amp; $A54 &amp; "'!" &amp; ADDRESS($AN54, COLUMN(E49)+1))</f>
        <v>0.22749750309493474</v>
      </c>
      <c r="G54" s="33" cm="1">
        <f t="array" aca="1" ref="G54" ca="1">INDIRECT("'" &amp; $A54 &amp; "'!" &amp; ADDRESS($AN54, COLUMN(F49)+1))</f>
        <v>0.37838125915178134</v>
      </c>
      <c r="H54" s="33" cm="1">
        <f t="array" aca="1" ref="H54" ca="1">INDIRECT("'" &amp; $A54 &amp; "'!" &amp; ADDRESS($AN54, COLUMN(G49)+1))</f>
        <v>0.87804478862006097</v>
      </c>
      <c r="I54" s="33" cm="1">
        <f t="array" aca="1" ref="I54" ca="1">INDIRECT("'" &amp; $A54 &amp; "'!" &amp; ADDRESS($AN54, COLUMN(H49)+1))</f>
        <v>1.8348615010909894</v>
      </c>
      <c r="J54" s="33" cm="1">
        <f t="array" aca="1" ref="J54" ca="1">INDIRECT("'" &amp; $A54 &amp; "'!" &amp; ADDRESS($AN54, COLUMN(I49)+1))</f>
        <v>3.0112779517197299</v>
      </c>
      <c r="K54" s="33" cm="1">
        <f t="array" aca="1" ref="K54" ca="1">INDIRECT("'" &amp; $A54 &amp; "'!" &amp; ADDRESS($AN54, COLUMN(J49)+1))</f>
        <v>4.3167780550087445</v>
      </c>
      <c r="L54" s="33" cm="1">
        <f t="array" aca="1" ref="L54" ca="1">INDIRECT("'" &amp; $A54 &amp; "'!" &amp; ADDRESS($AN54, COLUMN(K49)+1))</f>
        <v>5.8178567439220839</v>
      </c>
      <c r="M54" s="33" cm="1">
        <f t="array" aca="1" ref="M54" ca="1">INDIRECT("'" &amp; $A54 &amp; "'!" &amp; ADDRESS($AN54, COLUMN(L49)+1))</f>
        <v>7.3164828503285912</v>
      </c>
      <c r="N54" s="33" cm="1">
        <f t="array" aca="1" ref="N54" ca="1">INDIRECT("'" &amp; $A54 &amp; "'!" &amp; ADDRESS($AN54, COLUMN(M49)+1))</f>
        <v>8.8951698822642982</v>
      </c>
      <c r="O54" s="33" cm="1">
        <f t="array" aca="1" ref="O54" ca="1">INDIRECT("'" &amp; $A54 &amp; "'!" &amp; ADDRESS($AN54, COLUMN(N49)+1))</f>
        <v>10.551027172924908</v>
      </c>
      <c r="P54" s="33" cm="1">
        <f t="array" aca="1" ref="P54" ca="1">INDIRECT("'" &amp; $A54 &amp; "'!" &amp; ADDRESS($AN54, COLUMN(O49)+1))</f>
        <v>12.541111933344252</v>
      </c>
      <c r="Q54" s="33" cm="1">
        <f t="array" aca="1" ref="Q54" ca="1">INDIRECT("'" &amp; $A54 &amp; "'!" &amp; ADDRESS($AN54, COLUMN(P49)+1))</f>
        <v>14.836689986343821</v>
      </c>
      <c r="R54" s="33" cm="1">
        <f t="array" aca="1" ref="R54" ca="1">INDIRECT("'" &amp; $A54 &amp; "'!" &amp; ADDRESS($AN54, COLUMN(Q49)+1))</f>
        <v>17.842574905233132</v>
      </c>
      <c r="S54" s="33" cm="1">
        <f t="array" aca="1" ref="S54" ca="1">INDIRECT("'" &amp; $A54 &amp; "'!" &amp; ADDRESS($AN54, COLUMN(R49)+1))</f>
        <v>21.506828764381797</v>
      </c>
      <c r="T54" s="33" cm="1">
        <f t="array" aca="1" ref="T54" ca="1">INDIRECT("'" &amp; $A54 &amp; "'!" &amp; ADDRESS($AN54, COLUMN(S49)+1))</f>
        <v>25.774754591927767</v>
      </c>
      <c r="U54" s="33" cm="1">
        <f t="array" aca="1" ref="U54" ca="1">INDIRECT("'" &amp; $A54 &amp; "'!" &amp; ADDRESS($AN54, COLUMN(T49)+1))</f>
        <v>30.16089861110671</v>
      </c>
      <c r="V54" s="33" cm="1">
        <f t="array" aca="1" ref="V54" ca="1">INDIRECT("'" &amp; $A54 &amp; "'!" &amp; ADDRESS($AN54, COLUMN(U49)+1))</f>
        <v>34.737788549219388</v>
      </c>
      <c r="W54" s="33" cm="1">
        <f t="array" aca="1" ref="W54" ca="1">INDIRECT("'" &amp; $A54 &amp; "'!" &amp; ADDRESS($AN54, COLUMN(V49)+1))</f>
        <v>39.148935763241276</v>
      </c>
      <c r="X54" s="33" cm="1">
        <f t="array" aca="1" ref="X54" ca="1">INDIRECT("'" &amp; $A54 &amp; "'!" &amp; ADDRESS($AN54, COLUMN(W49)+1))</f>
        <v>43.354111319833954</v>
      </c>
      <c r="Y54" s="33" cm="1">
        <f t="array" aca="1" ref="Y54" ca="1">INDIRECT("'" &amp; $A54 &amp; "'!" &amp; ADDRESS($AN54, COLUMN(X49)+1))</f>
        <v>47.229002459575717</v>
      </c>
      <c r="Z54" s="33" cm="1">
        <f t="array" aca="1" ref="Z54" ca="1">INDIRECT("'" &amp; $A54 &amp; "'!" &amp; ADDRESS($AN54, COLUMN(Y49)+1))</f>
        <v>50.791513938514498</v>
      </c>
      <c r="AA54" s="33" cm="1">
        <f t="array" aca="1" ref="AA54" ca="1">INDIRECT("'" &amp; $A54 &amp; "'!" &amp; ADDRESS($AN54, COLUMN(Z49)+1))</f>
        <v>54.044990550580344</v>
      </c>
      <c r="AB54" s="33" cm="1">
        <f t="array" aca="1" ref="AB54" ca="1">INDIRECT("'" &amp; $A54 &amp; "'!" &amp; ADDRESS($AN54, COLUMN(AA49)+1))</f>
        <v>56.995535520508</v>
      </c>
      <c r="AC54" s="33" cm="1">
        <f t="array" aca="1" ref="AC54" ca="1">INDIRECT("'" &amp; $A54 &amp; "'!" &amp; ADDRESS($AN54, COLUMN(AB49)+1))</f>
        <v>59.642959465337455</v>
      </c>
      <c r="AD54" s="33" cm="1">
        <f t="array" aca="1" ref="AD54" ca="1">INDIRECT("'" &amp; $A54 &amp; "'!" &amp; ADDRESS($AN54, COLUMN(AC49)+1))</f>
        <v>61.99210167633985</v>
      </c>
      <c r="AE54" s="33" cm="1">
        <f t="array" aca="1" ref="AE54" ca="1">INDIRECT("'" &amp; $A54 &amp; "'!" &amp; ADDRESS($AN54, COLUMN(AD49)+1))</f>
        <v>64.04344064819557</v>
      </c>
      <c r="AF54" s="33" cm="1">
        <f t="array" aca="1" ref="AF54" ca="1">INDIRECT("'" &amp; $A54 &amp; "'!" &amp; ADDRESS($AN54, COLUMN(AE49)+1))</f>
        <v>65.804229052367305</v>
      </c>
      <c r="AG54" s="33" cm="1">
        <f t="array" aca="1" ref="AG54" ca="1">INDIRECT("'" &amp; $A54 &amp; "'!" &amp; ADDRESS($AN54, COLUMN(AF49)+1))</f>
        <v>67.286936593621348</v>
      </c>
      <c r="AH54" s="33" cm="1">
        <f t="array" aca="1" ref="AH54" ca="1">INDIRECT("'" &amp; $A54 &amp; "'!" &amp; ADDRESS($AN54, COLUMN(AG49)+1))</f>
        <v>68.510853677215025</v>
      </c>
      <c r="AI54" s="33" cm="1">
        <f t="array" aca="1" ref="AI54" ca="1">INDIRECT("'" &amp; $A54 &amp; "'!" &amp; ADDRESS($AN54, COLUMN(AH49)+1))</f>
        <v>69.499473579675438</v>
      </c>
      <c r="AJ54" s="33" cm="1">
        <f t="array" aca="1" ref="AJ54" ca="1">INDIRECT("'" &amp; $A54 &amp; "'!" &amp; ADDRESS($AN54, COLUMN(AI49)+1))</f>
        <v>70.277328342817896</v>
      </c>
      <c r="AK54" s="33" cm="1">
        <f t="array" aca="1" ref="AK54" ca="1">INDIRECT("'" &amp; $A54 &amp; "'!" &amp; ADDRESS($AN54, COLUMN(AJ49)+1))</f>
        <v>70.873980781728051</v>
      </c>
      <c r="AL54" s="33" cm="1">
        <f t="array" aca="1" ref="AL54" ca="1">INDIRECT("'" &amp; $A54 &amp; "'!" &amp; ADDRESS($AN54, COLUMN(AK49)+1))</f>
        <v>71.315724632047875</v>
      </c>
      <c r="AN54">
        <f>C50</f>
        <v>278</v>
      </c>
    </row>
    <row r="55" spans="1:40">
      <c r="A55" t="str">
        <f t="shared" si="3"/>
        <v>D100</v>
      </c>
      <c r="B55" s="33" cm="1">
        <f t="array" aca="1" ref="B55" ca="1">INDIRECT("'" &amp; $A55 &amp; "'!" &amp; ADDRESS($AN55, COLUMN(A50)+1))</f>
        <v>5.0061089868677543E-2</v>
      </c>
      <c r="C55" s="33" cm="1">
        <f t="array" aca="1" ref="C55" ca="1">INDIRECT("'" &amp; $A55 &amp; "'!" &amp; ADDRESS($AN55, COLUMN(B50)+1))</f>
        <v>6.7338016350544511E-2</v>
      </c>
      <c r="D55" s="33" cm="1">
        <f t="array" aca="1" ref="D55" ca="1">INDIRECT("'" &amp; $A55 &amp; "'!" &amp; ADDRESS($AN55, COLUMN(C50)+1))</f>
        <v>8.9681274855191409E-2</v>
      </c>
      <c r="E55" s="33" cm="1">
        <f t="array" aca="1" ref="E55" ca="1">INDIRECT("'" &amp; $A55 &amp; "'!" &amp; ADDRESS($AN55, COLUMN(D50)+1))</f>
        <v>0.14571609355956902</v>
      </c>
      <c r="F55" s="33" cm="1">
        <f t="array" aca="1" ref="F55" ca="1">INDIRECT("'" &amp; $A55 &amp; "'!" &amp; ADDRESS($AN55, COLUMN(E50)+1))</f>
        <v>0.22749750309493474</v>
      </c>
      <c r="G55" s="33" cm="1">
        <f t="array" aca="1" ref="G55" ca="1">INDIRECT("'" &amp; $A55 &amp; "'!" &amp; ADDRESS($AN55, COLUMN(F50)+1))</f>
        <v>0.37838125915178134</v>
      </c>
      <c r="H55" s="33" cm="1">
        <f t="array" aca="1" ref="H55" ca="1">INDIRECT("'" &amp; $A55 &amp; "'!" &amp; ADDRESS($AN55, COLUMN(G50)+1))</f>
        <v>0.87804478862006097</v>
      </c>
      <c r="I55" s="33" cm="1">
        <f t="array" aca="1" ref="I55" ca="1">INDIRECT("'" &amp; $A55 &amp; "'!" &amp; ADDRESS($AN55, COLUMN(H50)+1))</f>
        <v>1.8348615010909894</v>
      </c>
      <c r="J55" s="33" cm="1">
        <f t="array" aca="1" ref="J55" ca="1">INDIRECT("'" &amp; $A55 &amp; "'!" &amp; ADDRESS($AN55, COLUMN(I50)+1))</f>
        <v>3.0112779517197299</v>
      </c>
      <c r="K55" s="33" cm="1">
        <f t="array" aca="1" ref="K55" ca="1">INDIRECT("'" &amp; $A55 &amp; "'!" &amp; ADDRESS($AN55, COLUMN(J50)+1))</f>
        <v>4.3167780550087445</v>
      </c>
      <c r="L55" s="33" cm="1">
        <f t="array" aca="1" ref="L55" ca="1">INDIRECT("'" &amp; $A55 &amp; "'!" &amp; ADDRESS($AN55, COLUMN(K50)+1))</f>
        <v>12.883618130058588</v>
      </c>
      <c r="M55" s="33" cm="1">
        <f t="array" aca="1" ref="M55" ca="1">INDIRECT("'" &amp; $A55 &amp; "'!" &amp; ADDRESS($AN55, COLUMN(L50)+1))</f>
        <v>20.981249660756649</v>
      </c>
      <c r="N55" s="33" cm="1">
        <f t="array" aca="1" ref="N55" ca="1">INDIRECT("'" &amp; $A55 &amp; "'!" &amp; ADDRESS($AN55, COLUMN(M50)+1))</f>
        <v>28.454607589754609</v>
      </c>
      <c r="O55" s="33" cm="1">
        <f t="array" aca="1" ref="O55" ca="1">INDIRECT("'" &amp; $A55 &amp; "'!" &amp; ADDRESS($AN55, COLUMN(N50)+1))</f>
        <v>35.426041276644732</v>
      </c>
      <c r="P55" s="33" cm="1">
        <f t="array" aca="1" ref="P55" ca="1">INDIRECT("'" &amp; $A55 &amp; "'!" &amp; ADDRESS($AN55, COLUMN(O50)+1))</f>
        <v>42.063757621665076</v>
      </c>
      <c r="Q55" s="33" cm="1">
        <f t="array" aca="1" ref="Q55" ca="1">INDIRECT("'" &amp; $A55 &amp; "'!" &amp; ADDRESS($AN55, COLUMN(P50)+1))</f>
        <v>48.271515182197227</v>
      </c>
      <c r="R55" s="33" cm="1">
        <f t="array" aca="1" ref="R55" ca="1">INDIRECT("'" &amp; $A55 &amp; "'!" &amp; ADDRESS($AN55, COLUMN(Q50)+1))</f>
        <v>54.076717065625473</v>
      </c>
      <c r="S55" s="33" cm="1">
        <f t="array" aca="1" ref="S55" ca="1">INDIRECT("'" &amp; $A55 &amp; "'!" &amp; ADDRESS($AN55, COLUMN(R50)+1))</f>
        <v>59.501782525333809</v>
      </c>
      <c r="T55" s="33" cm="1">
        <f t="array" aca="1" ref="T55" ca="1">INDIRECT("'" &amp; $A55 &amp; "'!" &amp; ADDRESS($AN55, COLUMN(S50)+1))</f>
        <v>64.564840472840942</v>
      </c>
      <c r="U55" s="33" cm="1">
        <f t="array" aca="1" ref="U55" ca="1">INDIRECT("'" &amp; $A55 &amp; "'!" &amp; ADDRESS($AN55, COLUMN(T50)+1))</f>
        <v>69.169813297464827</v>
      </c>
      <c r="V55" s="33" cm="1">
        <f t="array" aca="1" ref="V55" ca="1">INDIRECT("'" &amp; $A55 &amp; "'!" &amp; ADDRESS($AN55, COLUMN(U50)+1))</f>
        <v>73.333730253849737</v>
      </c>
      <c r="W55" s="33" cm="1">
        <f t="array" aca="1" ref="W55" ca="1">INDIRECT("'" &amp; $A55 &amp; "'!" &amp; ADDRESS($AN55, COLUMN(V50)+1))</f>
        <v>77.020814705242643</v>
      </c>
      <c r="X55" s="33" cm="1">
        <f t="array" aca="1" ref="X55" ca="1">INDIRECT("'" &amp; $A55 &amp; "'!" &amp; ADDRESS($AN55, COLUMN(W50)+1))</f>
        <v>80.194306284500001</v>
      </c>
      <c r="Y55" s="33" cm="1">
        <f t="array" aca="1" ref="Y55" ca="1">INDIRECT("'" &amp; $A55 &amp; "'!" &amp; ADDRESS($AN55, COLUMN(X50)+1))</f>
        <v>82.877973516729298</v>
      </c>
      <c r="Z55" s="33" cm="1">
        <f t="array" aca="1" ref="Z55" ca="1">INDIRECT("'" &amp; $A55 &amp; "'!" &amp; ADDRESS($AN55, COLUMN(Y50)+1))</f>
        <v>85.092799630747962</v>
      </c>
      <c r="AA55" s="33" cm="1">
        <f t="array" aca="1" ref="AA55" ca="1">INDIRECT("'" &amp; $A55 &amp; "'!" &amp; ADDRESS($AN55, COLUMN(Z50)+1))</f>
        <v>86.907120397711509</v>
      </c>
      <c r="AB55" s="33" cm="1">
        <f t="array" aca="1" ref="AB55" ca="1">INDIRECT("'" &amp; $A55 &amp; "'!" &amp; ADDRESS($AN55, COLUMN(AA50)+1))</f>
        <v>88.338824767751888</v>
      </c>
      <c r="AC55" s="33" cm="1">
        <f t="array" aca="1" ref="AC55" ca="1">INDIRECT("'" &amp; $A55 &amp; "'!" &amp; ADDRESS($AN55, COLUMN(AB50)+1))</f>
        <v>89.456120765640776</v>
      </c>
      <c r="AD55" s="33" cm="1">
        <f t="array" aca="1" ref="AD55" ca="1">INDIRECT("'" &amp; $A55 &amp; "'!" &amp; ADDRESS($AN55, COLUMN(AC50)+1))</f>
        <v>90.276038189390079</v>
      </c>
      <c r="AE55" s="33" cm="1">
        <f t="array" aca="1" ref="AE55" ca="1">INDIRECT("'" &amp; $A55 &amp; "'!" &amp; ADDRESS($AN55, COLUMN(AD50)+1))</f>
        <v>90.859459686053768</v>
      </c>
      <c r="AF55" s="33" cm="1">
        <f t="array" aca="1" ref="AF55" ca="1">INDIRECT("'" &amp; $A55 &amp; "'!" &amp; ADDRESS($AN55, COLUMN(AE50)+1))</f>
        <v>91.26280588902469</v>
      </c>
      <c r="AG55" s="33" cm="1">
        <f t="array" aca="1" ref="AG55" ca="1">INDIRECT("'" &amp; $A55 &amp; "'!" &amp; ADDRESS($AN55, COLUMN(AF50)+1))</f>
        <v>91.539520575126843</v>
      </c>
      <c r="AH55" s="33" cm="1">
        <f t="array" aca="1" ref="AH55" ca="1">INDIRECT("'" &amp; $A55 &amp; "'!" &amp; ADDRESS($AN55, COLUMN(AG50)+1))</f>
        <v>91.699118258029799</v>
      </c>
      <c r="AI55" s="33" cm="1">
        <f t="array" aca="1" ref="AI55" ca="1">INDIRECT("'" &amp; $A55 &amp; "'!" &amp; ADDRESS($AN55, COLUMN(AH50)+1))</f>
        <v>91.753042570284848</v>
      </c>
      <c r="AJ55" s="33" cm="1">
        <f t="array" aca="1" ref="AJ55" ca="1">INDIRECT("'" &amp; $A55 &amp; "'!" &amp; ADDRESS($AN55, COLUMN(AI50)+1))</f>
        <v>91.713528044791303</v>
      </c>
      <c r="AK55" s="33" cm="1">
        <f t="array" aca="1" ref="AK55" ca="1">INDIRECT("'" &amp; $A55 &amp; "'!" &amp; ADDRESS($AN55, COLUMN(AJ50)+1))</f>
        <v>91.622849931234924</v>
      </c>
      <c r="AL55" s="33" cm="1">
        <f t="array" aca="1" ref="AL55" ca="1">INDIRECT("'" &amp; $A55 &amp; "'!" &amp; ADDRESS($AN55, COLUMN(AK50)+1))</f>
        <v>91.488338681183706</v>
      </c>
      <c r="AN55">
        <f>C50</f>
        <v>278</v>
      </c>
    </row>
    <row r="56" spans="1:40">
      <c r="A56" t="str">
        <f t="shared" si="3"/>
        <v>Linear100</v>
      </c>
      <c r="B56" s="33" cm="1">
        <f t="array" aca="1" ref="B56" ca="1">INDIRECT("'" &amp; $A56 &amp; "'!" &amp; ADDRESS($AN56, COLUMN(A51)+1))</f>
        <v>5.0061089868677543E-2</v>
      </c>
      <c r="C56" s="33" cm="1">
        <f t="array" aca="1" ref="C56" ca="1">INDIRECT("'" &amp; $A56 &amp; "'!" &amp; ADDRESS($AN56, COLUMN(B51)+1))</f>
        <v>6.7338016350544511E-2</v>
      </c>
      <c r="D56" s="33" cm="1">
        <f t="array" aca="1" ref="D56" ca="1">INDIRECT("'" &amp; $A56 &amp; "'!" &amp; ADDRESS($AN56, COLUMN(C51)+1))</f>
        <v>8.9681274855191409E-2</v>
      </c>
      <c r="E56" s="33" cm="1">
        <f t="array" aca="1" ref="E56" ca="1">INDIRECT("'" &amp; $A56 &amp; "'!" &amp; ADDRESS($AN56, COLUMN(D51)+1))</f>
        <v>0.14571609355956902</v>
      </c>
      <c r="F56" s="33" cm="1">
        <f t="array" aca="1" ref="F56" ca="1">INDIRECT("'" &amp; $A56 &amp; "'!" &amp; ADDRESS($AN56, COLUMN(E51)+1))</f>
        <v>0.22749750309493474</v>
      </c>
      <c r="G56" s="33" cm="1">
        <f t="array" aca="1" ref="G56" ca="1">INDIRECT("'" &amp; $A56 &amp; "'!" &amp; ADDRESS($AN56, COLUMN(F51)+1))</f>
        <v>0.37838125915178134</v>
      </c>
      <c r="H56" s="33" cm="1">
        <f t="array" aca="1" ref="H56" ca="1">INDIRECT("'" &amp; $A56 &amp; "'!" &amp; ADDRESS($AN56, COLUMN(G51)+1))</f>
        <v>0.87804478862006097</v>
      </c>
      <c r="I56" s="33" cm="1">
        <f t="array" aca="1" ref="I56" ca="1">INDIRECT("'" &amp; $A56 &amp; "'!" &amp; ADDRESS($AN56, COLUMN(H51)+1))</f>
        <v>1.8348615010909894</v>
      </c>
      <c r="J56" s="33" cm="1">
        <f t="array" aca="1" ref="J56" ca="1">INDIRECT("'" &amp; $A56 &amp; "'!" &amp; ADDRESS($AN56, COLUMN(I51)+1))</f>
        <v>3.0112779517197299</v>
      </c>
      <c r="K56" s="33" cm="1">
        <f t="array" aca="1" ref="K56" ca="1">INDIRECT("'" &amp; $A56 &amp; "'!" &amp; ADDRESS($AN56, COLUMN(J51)+1))</f>
        <v>4.3167780550087445</v>
      </c>
      <c r="L56" s="33" cm="1">
        <f t="array" aca="1" ref="L56" ca="1">INDIRECT("'" &amp; $A56 &amp; "'!" &amp; ADDRESS($AN56, COLUMN(K51)+1))</f>
        <v>6.2594668305556151</v>
      </c>
      <c r="M56" s="33" cm="1">
        <f t="array" aca="1" ref="M56" ca="1">INDIRECT("'" &amp; $A56 &amp; "'!" &amp; ADDRESS($AN56, COLUMN(L51)+1))</f>
        <v>8.689786023814202</v>
      </c>
      <c r="N56" s="33" cm="1">
        <f t="array" aca="1" ref="N56" ca="1">INDIRECT("'" &amp; $A56 &amp; "'!" &amp; ADDRESS($AN56, COLUMN(M51)+1))</f>
        <v>11.563964405919394</v>
      </c>
      <c r="O56" s="33" cm="1">
        <f t="array" aca="1" ref="O56" ca="1">INDIRECT("'" &amp; $A56 &amp; "'!" &amp; ADDRESS($AN56, COLUMN(N51)+1))</f>
        <v>14.851235157310025</v>
      </c>
      <c r="P56" s="33" cm="1">
        <f t="array" aca="1" ref="P56" ca="1">INDIRECT("'" &amp; $A56 &amp; "'!" &amp; ADDRESS($AN56, COLUMN(O51)+1))</f>
        <v>18.53147057419012</v>
      </c>
      <c r="Q56" s="33" cm="1">
        <f t="array" aca="1" ref="Q56" ca="1">INDIRECT("'" &amp; $A56 &amp; "'!" &amp; ADDRESS($AN56, COLUMN(P51)+1))</f>
        <v>22.570590527255671</v>
      </c>
      <c r="R56" s="33" cm="1">
        <f t="array" aca="1" ref="R56" ca="1">INDIRECT("'" &amp; $A56 &amp; "'!" &amp; ADDRESS($AN56, COLUMN(Q51)+1))</f>
        <v>26.937144370206887</v>
      </c>
      <c r="S56" s="33" cm="1">
        <f t="array" aca="1" ref="S56" ca="1">INDIRECT("'" &amp; $A56 &amp; "'!" &amp; ADDRESS($AN56, COLUMN(R51)+1))</f>
        <v>31.601681688763861</v>
      </c>
      <c r="T56" s="33" cm="1">
        <f t="array" aca="1" ref="T56" ca="1">INDIRECT("'" &amp; $A56 &amp; "'!" &amp; ADDRESS($AN56, COLUMN(S51)+1))</f>
        <v>36.536672933268072</v>
      </c>
      <c r="U56" s="33" cm="1">
        <f t="array" aca="1" ref="U56" ca="1">INDIRECT("'" &amp; $A56 &amp; "'!" &amp; ADDRESS($AN56, COLUMN(T51)+1))</f>
        <v>41.706967510486656</v>
      </c>
      <c r="V56" s="33" cm="1">
        <f t="array" aca="1" ref="V56" ca="1">INDIRECT("'" &amp; $A56 &amp; "'!" &amp; ADDRESS($AN56, COLUMN(U51)+1))</f>
        <v>47.081100107021221</v>
      </c>
      <c r="W56" s="33" cm="1">
        <f t="array" aca="1" ref="W56" ca="1">INDIRECT("'" &amp; $A56 &amp; "'!" &amp; ADDRESS($AN56, COLUMN(V51)+1))</f>
        <v>52.617202360956725</v>
      </c>
      <c r="X56" s="33" cm="1">
        <f t="array" aca="1" ref="X56" ca="1">INDIRECT("'" &amp; $A56 &amp; "'!" &amp; ADDRESS($AN56, COLUMN(W51)+1))</f>
        <v>57.657538116714541</v>
      </c>
      <c r="Y56" s="33" cm="1">
        <f t="array" aca="1" ref="Y56" ca="1">INDIRECT("'" &amp; $A56 &amp; "'!" &amp; ADDRESS($AN56, COLUMN(X51)+1))</f>
        <v>62.26332806861155</v>
      </c>
      <c r="Z56" s="33" cm="1">
        <f t="array" aca="1" ref="Z56" ca="1">INDIRECT("'" &amp; $A56 &amp; "'!" &amp; ADDRESS($AN56, COLUMN(Y51)+1))</f>
        <v>66.454425533823027</v>
      </c>
      <c r="AA56" s="33" cm="1">
        <f t="array" aca="1" ref="AA56" ca="1">INDIRECT("'" &amp; $A56 &amp; "'!" &amp; ADDRESS($AN56, COLUMN(Z51)+1))</f>
        <v>70.244607236763997</v>
      </c>
      <c r="AB56" s="33" cm="1">
        <f t="array" aca="1" ref="AB56" ca="1">INDIRECT("'" &amp; $A56 &amp; "'!" &amp; ADDRESS($AN56, COLUMN(AA51)+1))</f>
        <v>73.636273593783045</v>
      </c>
      <c r="AC56" s="33" cm="1">
        <f t="array" aca="1" ref="AC56" ca="1">INDIRECT("'" &amp; $A56 &amp; "'!" &amp; ADDRESS($AN56, COLUMN(AB51)+1))</f>
        <v>76.646314074404245</v>
      </c>
      <c r="AD56" s="33" cm="1">
        <f t="array" aca="1" ref="AD56" ca="1">INDIRECT("'" &amp; $A56 &amp; "'!" &amp; ADDRESS($AN56, COLUMN(AC51)+1))</f>
        <v>79.286948474498232</v>
      </c>
      <c r="AE56" s="33" cm="1">
        <f t="array" aca="1" ref="AE56" ca="1">INDIRECT("'" &amp; $A56 &amp; "'!" &amp; ADDRESS($AN56, COLUMN(AD51)+1))</f>
        <v>81.570857033598372</v>
      </c>
      <c r="AF56" s="33" cm="1">
        <f t="array" aca="1" ref="AF56" ca="1">INDIRECT("'" &amp; $A56 &amp; "'!" &amp; ADDRESS($AN56, COLUMN(AE51)+1))</f>
        <v>83.51213726548194</v>
      </c>
      <c r="AG56" s="33" cm="1">
        <f t="array" aca="1" ref="AG56" ca="1">INDIRECT("'" &amp; $A56 &amp; "'!" &amp; ADDRESS($AN56, COLUMN(AF51)+1))</f>
        <v>85.137319570813474</v>
      </c>
      <c r="AH56" s="33" cm="1">
        <f t="array" aca="1" ref="AH56" ca="1">INDIRECT("'" &amp; $A56 &amp; "'!" &amp; ADDRESS($AN56, COLUMN(AG51)+1))</f>
        <v>86.470835166589424</v>
      </c>
      <c r="AI56" s="33" cm="1">
        <f t="array" aca="1" ref="AI56" ca="1">INDIRECT("'" &amp; $A56 &amp; "'!" &amp; ADDRESS($AN56, COLUMN(AH51)+1))</f>
        <v>87.541134817738055</v>
      </c>
      <c r="AJ56" s="33" cm="1">
        <f t="array" aca="1" ref="AJ56" ca="1">INDIRECT("'" &amp; $A56 &amp; "'!" &amp; ADDRESS($AN56, COLUMN(AI51)+1))</f>
        <v>88.375349979899781</v>
      </c>
      <c r="AK56" s="33" cm="1">
        <f t="array" aca="1" ref="AK56" ca="1">INDIRECT("'" &amp; $A56 &amp; "'!" &amp; ADDRESS($AN56, COLUMN(AJ51)+1))</f>
        <v>89.006919700666188</v>
      </c>
      <c r="AL56" s="33" cm="1">
        <f t="array" aca="1" ref="AL56" ca="1">INDIRECT("'" &amp; $A56 &amp; "'!" &amp; ADDRESS($AN56, COLUMN(AK51)+1))</f>
        <v>89.467420975137458</v>
      </c>
      <c r="AN56">
        <f>C50</f>
        <v>278</v>
      </c>
    </row>
    <row r="57" spans="1:40">
      <c r="A57">
        <f t="shared" si="3"/>
        <v>0</v>
      </c>
    </row>
    <row r="58" spans="1:40">
      <c r="A58">
        <f t="shared" si="3"/>
        <v>0</v>
      </c>
    </row>
    <row r="59" spans="1:40" s="38" customFormat="1">
      <c r="A59" s="38">
        <f t="shared" si="3"/>
        <v>0</v>
      </c>
    </row>
    <row r="61" spans="1:40" s="39" customFormat="1">
      <c r="A61" s="39" t="s">
        <v>55</v>
      </c>
      <c r="B61" s="39" t="s">
        <v>32</v>
      </c>
      <c r="C61" s="39">
        <v>279</v>
      </c>
    </row>
    <row r="62" spans="1:40">
      <c r="A62" s="8" t="s">
        <v>28</v>
      </c>
      <c r="B62" s="8">
        <v>2014</v>
      </c>
      <c r="C62" s="8">
        <v>2015</v>
      </c>
      <c r="D62" s="8">
        <v>2016</v>
      </c>
      <c r="E62" s="8">
        <v>2017</v>
      </c>
      <c r="F62" s="8">
        <v>2018</v>
      </c>
      <c r="G62" s="8">
        <v>2019</v>
      </c>
      <c r="H62" s="8">
        <v>2020</v>
      </c>
      <c r="I62" s="8">
        <v>2021</v>
      </c>
      <c r="J62" s="8">
        <v>2022</v>
      </c>
      <c r="K62" s="8">
        <v>2023</v>
      </c>
      <c r="L62" s="8">
        <v>2024</v>
      </c>
      <c r="M62" s="8">
        <v>2025</v>
      </c>
      <c r="N62" s="8">
        <v>2026</v>
      </c>
      <c r="O62" s="8">
        <v>2027</v>
      </c>
      <c r="P62" s="8">
        <v>2028</v>
      </c>
      <c r="Q62" s="8">
        <v>2029</v>
      </c>
      <c r="R62" s="8">
        <v>2030</v>
      </c>
      <c r="S62" s="8">
        <v>2031</v>
      </c>
      <c r="T62" s="8">
        <v>2032</v>
      </c>
      <c r="U62" s="8">
        <v>2033</v>
      </c>
      <c r="V62" s="8">
        <v>2034</v>
      </c>
      <c r="W62" s="8">
        <v>2035</v>
      </c>
      <c r="X62" s="8">
        <v>2036</v>
      </c>
      <c r="Y62" s="8">
        <v>2037</v>
      </c>
      <c r="Z62" s="8">
        <v>2038</v>
      </c>
      <c r="AA62" s="8">
        <v>2039</v>
      </c>
      <c r="AB62" s="8">
        <v>2040</v>
      </c>
      <c r="AC62" s="8">
        <v>2041</v>
      </c>
      <c r="AD62" s="8">
        <v>2042</v>
      </c>
      <c r="AE62" s="8">
        <v>2043</v>
      </c>
      <c r="AF62" s="8">
        <v>2044</v>
      </c>
      <c r="AG62" s="8">
        <v>2045</v>
      </c>
      <c r="AH62" s="8">
        <v>2046</v>
      </c>
      <c r="AI62" s="8">
        <v>2047</v>
      </c>
      <c r="AJ62" s="8">
        <v>2048</v>
      </c>
      <c r="AK62" s="8">
        <v>2049</v>
      </c>
      <c r="AL62" s="8">
        <v>2050</v>
      </c>
    </row>
    <row r="63" spans="1:40">
      <c r="A63" t="str">
        <f>A52</f>
        <v>S100</v>
      </c>
      <c r="B63" s="33" cm="1">
        <f t="array" aca="1" ref="B63" ca="1">INDIRECT("'" &amp; $A63 &amp; "'!" &amp; ADDRESS($AN63, COLUMN(A58)+1))</f>
        <v>0.50157496015199832</v>
      </c>
      <c r="C63" s="33" cm="1">
        <f t="array" aca="1" ref="C63" ca="1">INDIRECT("'" &amp; $A63 &amp; "'!" &amp; ADDRESS($AN63, COLUMN(B58)+1))</f>
        <v>0.5592690445228079</v>
      </c>
      <c r="D63" s="33" cm="1">
        <f t="array" aca="1" ref="D63" ca="1">INDIRECT("'" &amp; $A63 &amp; "'!" &amp; ADDRESS($AN63, COLUMN(C58)+1))</f>
        <v>0.68542091370635738</v>
      </c>
      <c r="E63" s="33" cm="1">
        <f t="array" aca="1" ref="E63" ca="1">INDIRECT("'" &amp; $A63 &amp; "'!" &amp; ADDRESS($AN63, COLUMN(D58)+1))</f>
        <v>0.93248993398844537</v>
      </c>
      <c r="F63" s="33" cm="1">
        <f t="array" aca="1" ref="F63" ca="1">INDIRECT("'" &amp; $A63 &amp; "'!" &amp; ADDRESS($AN63, COLUMN(E58)+1))</f>
        <v>1.2888049095073615</v>
      </c>
      <c r="G63" s="33" cm="1">
        <f t="array" aca="1" ref="G63" ca="1">INDIRECT("'" &amp; $A63 &amp; "'!" &amp; ADDRESS($AN63, COLUMN(F58)+1))</f>
        <v>1.8372315776398116</v>
      </c>
      <c r="H63" s="33" cm="1">
        <f t="array" aca="1" ref="H63" ca="1">INDIRECT("'" &amp; $A63 &amp; "'!" &amp; ADDRESS($AN63, COLUMN(G58)+1))</f>
        <v>2.8132554719210012</v>
      </c>
      <c r="I63" s="33" cm="1">
        <f t="array" aca="1" ref="I63" ca="1">INDIRECT("'" &amp; $A63 &amp; "'!" &amp; ADDRESS($AN63, COLUMN(H58)+1))</f>
        <v>4.0327827222886379</v>
      </c>
      <c r="J63" s="33" cm="1">
        <f t="array" aca="1" ref="J63" ca="1">INDIRECT("'" &amp; $A63 &amp; "'!" &amp; ADDRESS($AN63, COLUMN(I58)+1))</f>
        <v>5.2829722365292078</v>
      </c>
      <c r="K63" s="33" cm="1">
        <f t="array" aca="1" ref="K63" ca="1">INDIRECT("'" &amp; $A63 &amp; "'!" &amp; ADDRESS($AN63, COLUMN(J58)+1))</f>
        <v>7.3538906050952519</v>
      </c>
      <c r="L63" s="33" cm="1">
        <f t="array" aca="1" ref="L63" ca="1">INDIRECT("'" &amp; $A63 &amp; "'!" &amp; ADDRESS($AN63, COLUMN(K58)+1))</f>
        <v>9.1829302433119508</v>
      </c>
      <c r="M63" s="33" cm="1">
        <f t="array" aca="1" ref="M63" ca="1">INDIRECT("'" &amp; $A63 &amp; "'!" &amp; ADDRESS($AN63, COLUMN(L58)+1))</f>
        <v>10.552692736002532</v>
      </c>
      <c r="N63" s="33" cm="1">
        <f t="array" aca="1" ref="N63" ca="1">INDIRECT("'" &amp; $A63 &amp; "'!" &amp; ADDRESS($AN63, COLUMN(M58)+1))</f>
        <v>11.603469992065437</v>
      </c>
      <c r="O63" s="33" cm="1">
        <f t="array" aca="1" ref="O63" ca="1">INDIRECT("'" &amp; $A63 &amp; "'!" &amp; ADDRESS($AN63, COLUMN(N58)+1))</f>
        <v>12.385009326550003</v>
      </c>
      <c r="P63" s="33" cm="1">
        <f t="array" aca="1" ref="P63" ca="1">INDIRECT("'" &amp; $A63 &amp; "'!" &amp; ADDRESS($AN63, COLUMN(O58)+1))</f>
        <v>12.635393994227506</v>
      </c>
      <c r="Q63" s="33" cm="1">
        <f t="array" aca="1" ref="Q63" ca="1">INDIRECT("'" &amp; $A63 &amp; "'!" &amp; ADDRESS($AN63, COLUMN(P58)+1))</f>
        <v>12.410828805275623</v>
      </c>
      <c r="R63" s="33" cm="1">
        <f t="array" aca="1" ref="R63" ca="1">INDIRECT("'" &amp; $A63 &amp; "'!" &amp; ADDRESS($AN63, COLUMN(Q58)+1))</f>
        <v>12.020397787963148</v>
      </c>
      <c r="S63" s="33" cm="1">
        <f t="array" aca="1" ref="S63" ca="1">INDIRECT("'" &amp; $A63 &amp; "'!" &amp; ADDRESS($AN63, COLUMN(R58)+1))</f>
        <v>11.377250593939376</v>
      </c>
      <c r="T63" s="33" cm="1">
        <f t="array" aca="1" ref="T63" ca="1">INDIRECT("'" &amp; $A63 &amp; "'!" &amp; ADDRESS($AN63, COLUMN(S58)+1))</f>
        <v>10.586847829420007</v>
      </c>
      <c r="U63" s="33" cm="1">
        <f t="array" aca="1" ref="U63" ca="1">INDIRECT("'" &amp; $A63 &amp; "'!" &amp; ADDRESS($AN63, COLUMN(T58)+1))</f>
        <v>9.7765563048819946</v>
      </c>
      <c r="V63" s="33" cm="1">
        <f t="array" aca="1" ref="V63" ca="1">INDIRECT("'" &amp; $A63 &amp; "'!" &amp; ADDRESS($AN63, COLUMN(U58)+1))</f>
        <v>8.946616601109536</v>
      </c>
      <c r="W63" s="33" cm="1">
        <f t="array" aca="1" ref="W63" ca="1">INDIRECT("'" &amp; $A63 &amp; "'!" &amp; ADDRESS($AN63, COLUMN(V58)+1))</f>
        <v>8.0997920999920048</v>
      </c>
      <c r="X63" s="33" cm="1">
        <f t="array" aca="1" ref="X63" ca="1">INDIRECT("'" &amp; $A63 &amp; "'!" &amp; ADDRESS($AN63, COLUMN(W58)+1))</f>
        <v>7.2395115758587885</v>
      </c>
      <c r="Y63" s="33" cm="1">
        <f t="array" aca="1" ref="Y63" ca="1">INDIRECT("'" &amp; $A63 &amp; "'!" &amp; ADDRESS($AN63, COLUMN(X58)+1))</f>
        <v>6.3833657182664894</v>
      </c>
      <c r="Z63" s="33" cm="1">
        <f t="array" aca="1" ref="Z63" ca="1">INDIRECT("'" &amp; $A63 &amp; "'!" &amp; ADDRESS($AN63, COLUMN(Y58)+1))</f>
        <v>5.5530959485588332</v>
      </c>
      <c r="AA63" s="33" cm="1">
        <f t="array" aca="1" ref="AA63" ca="1">INDIRECT("'" &amp; $A63 &amp; "'!" &amp; ADDRESS($AN63, COLUMN(Z58)+1))</f>
        <v>4.7607986544076253</v>
      </c>
      <c r="AB63" s="33" cm="1">
        <f t="array" aca="1" ref="AB63" ca="1">INDIRECT("'" &amp; $A63 &amp; "'!" &amp; ADDRESS($AN63, COLUMN(AA58)+1))</f>
        <v>4.0248566345805985</v>
      </c>
      <c r="AC63" s="33" cm="1">
        <f t="array" aca="1" ref="AC63" ca="1">INDIRECT("'" &amp; $A63 &amp; "'!" &amp; ADDRESS($AN63, COLUMN(AB58)+1))</f>
        <v>3.3546323993580209</v>
      </c>
      <c r="AD63" s="33" cm="1">
        <f t="array" aca="1" ref="AD63" ca="1">INDIRECT("'" &amp; $A63 &amp; "'!" &amp; ADDRESS($AN63, COLUMN(AC58)+1))</f>
        <v>2.7597638707346097</v>
      </c>
      <c r="AE63" s="33" cm="1">
        <f t="array" aca="1" ref="AE63" ca="1">INDIRECT("'" &amp; $A63 &amp; "'!" &amp; ADDRESS($AN63, COLUMN(AD58)+1))</f>
        <v>2.2429073706305735</v>
      </c>
      <c r="AF63" s="33" cm="1">
        <f t="array" aca="1" ref="AF63" ca="1">INDIRECT("'" &amp; $A63 &amp; "'!" &amp; ADDRESS($AN63, COLUMN(AE58)+1))</f>
        <v>1.8036647949235642</v>
      </c>
      <c r="AG63" s="33" cm="1">
        <f t="array" aca="1" ref="AG63" ca="1">INDIRECT("'" &amp; $A63 &amp; "'!" &amp; ADDRESS($AN63, COLUMN(AF58)+1))</f>
        <v>1.4358902265199303</v>
      </c>
      <c r="AH63" s="33" cm="1">
        <f t="array" aca="1" ref="AH63" ca="1">INDIRECT("'" &amp; $A63 &amp; "'!" &amp; ADDRESS($AN63, COLUMN(AG58)+1))</f>
        <v>1.1309472893849513</v>
      </c>
      <c r="AI63" s="33" cm="1">
        <f t="array" aca="1" ref="AI63" ca="1">INDIRECT("'" &amp; $A63 &amp; "'!" &amp; ADDRESS($AN63, COLUMN(AH58)+1))</f>
        <v>0.88196148788219308</v>
      </c>
      <c r="AJ63" s="33" cm="1">
        <f t="array" aca="1" ref="AJ63" ca="1">INDIRECT("'" &amp; $A63 &amp; "'!" &amp; ADDRESS($AN63, COLUMN(AI58)+1))</f>
        <v>0.68333327800719457</v>
      </c>
      <c r="AK63" s="33" cm="1">
        <f t="array" aca="1" ref="AK63" ca="1">INDIRECT("'" &amp; $A63 &amp; "'!" &amp; ADDRESS($AN63, COLUMN(AJ58)+1))</f>
        <v>0.52625154595313595</v>
      </c>
      <c r="AL63" s="33" cm="1">
        <f t="array" aca="1" ref="AL63" ca="1">INDIRECT("'" &amp; $A63 &amp; "'!" &amp; ADDRESS($AN63, COLUMN(AK58)+1))</f>
        <v>0.40566322524481463</v>
      </c>
      <c r="AN63">
        <f>C61</f>
        <v>279</v>
      </c>
    </row>
    <row r="64" spans="1:40">
      <c r="A64" t="str">
        <f t="shared" ref="A64:A70" si="4">A53</f>
        <v>L100</v>
      </c>
      <c r="B64" s="33" cm="1">
        <f t="array" aca="1" ref="B64" ca="1">INDIRECT("'" &amp; $A64 &amp; "'!" &amp; ADDRESS($AN64, COLUMN(A59)+1))</f>
        <v>0.50157496015199832</v>
      </c>
      <c r="C64" s="33" cm="1">
        <f t="array" aca="1" ref="C64" ca="1">INDIRECT("'" &amp; $A64 &amp; "'!" &amp; ADDRESS($AN64, COLUMN(B59)+1))</f>
        <v>0.5592690445228079</v>
      </c>
      <c r="D64" s="33" cm="1">
        <f t="array" aca="1" ref="D64" ca="1">INDIRECT("'" &amp; $A64 &amp; "'!" &amp; ADDRESS($AN64, COLUMN(C59)+1))</f>
        <v>0.68542091370635738</v>
      </c>
      <c r="E64" s="33" cm="1">
        <f t="array" aca="1" ref="E64" ca="1">INDIRECT("'" &amp; $A64 &amp; "'!" &amp; ADDRESS($AN64, COLUMN(D59)+1))</f>
        <v>0.93248993398844537</v>
      </c>
      <c r="F64" s="33" cm="1">
        <f t="array" aca="1" ref="F64" ca="1">INDIRECT("'" &amp; $A64 &amp; "'!" &amp; ADDRESS($AN64, COLUMN(E59)+1))</f>
        <v>1.2888049095073615</v>
      </c>
      <c r="G64" s="33" cm="1">
        <f t="array" aca="1" ref="G64" ca="1">INDIRECT("'" &amp; $A64 &amp; "'!" &amp; ADDRESS($AN64, COLUMN(F59)+1))</f>
        <v>1.8372315776398116</v>
      </c>
      <c r="H64" s="33" cm="1">
        <f t="array" aca="1" ref="H64" ca="1">INDIRECT("'" &amp; $A64 &amp; "'!" &amp; ADDRESS($AN64, COLUMN(G59)+1))</f>
        <v>2.8132554719210012</v>
      </c>
      <c r="I64" s="33" cm="1">
        <f t="array" aca="1" ref="I64" ca="1">INDIRECT("'" &amp; $A64 &amp; "'!" &amp; ADDRESS($AN64, COLUMN(H59)+1))</f>
        <v>4.0327827222886379</v>
      </c>
      <c r="J64" s="33" cm="1">
        <f t="array" aca="1" ref="J64" ca="1">INDIRECT("'" &amp; $A64 &amp; "'!" &amp; ADDRESS($AN64, COLUMN(I59)+1))</f>
        <v>5.2829722365292078</v>
      </c>
      <c r="K64" s="33" cm="1">
        <f t="array" aca="1" ref="K64" ca="1">INDIRECT("'" &amp; $A64 &amp; "'!" &amp; ADDRESS($AN64, COLUMN(J59)+1))</f>
        <v>7.3538906050952519</v>
      </c>
      <c r="L64" s="33" cm="1">
        <f t="array" aca="1" ref="L64" ca="1">INDIRECT("'" &amp; $A64 &amp; "'!" &amp; ADDRESS($AN64, COLUMN(K59)+1))</f>
        <v>8.5459858416194816</v>
      </c>
      <c r="M64" s="33" cm="1">
        <f t="array" aca="1" ref="M64" ca="1">INDIRECT("'" &amp; $A64 &amp; "'!" &amp; ADDRESS($AN64, COLUMN(L59)+1))</f>
        <v>9.629336408270639</v>
      </c>
      <c r="N64" s="33" cm="1">
        <f t="array" aca="1" ref="N64" ca="1">INDIRECT("'" &amp; $A64 &amp; "'!" &amp; ADDRESS($AN64, COLUMN(M59)+1))</f>
        <v>10.287006242640468</v>
      </c>
      <c r="O64" s="33" cm="1">
        <f t="array" aca="1" ref="O64" ca="1">INDIRECT("'" &amp; $A64 &amp; "'!" &amp; ADDRESS($AN64, COLUMN(N59)+1))</f>
        <v>10.714514792459887</v>
      </c>
      <c r="P64" s="33" cm="1">
        <f t="array" aca="1" ref="P64" ca="1">INDIRECT("'" &amp; $A64 &amp; "'!" &amp; ADDRESS($AN64, COLUMN(O59)+1))</f>
        <v>10.913240622431484</v>
      </c>
      <c r="Q64" s="33" cm="1">
        <f t="array" aca="1" ref="Q64" ca="1">INDIRECT("'" &amp; $A64 &amp; "'!" &amp; ADDRESS($AN64, COLUMN(P59)+1))</f>
        <v>10.911648516066956</v>
      </c>
      <c r="R64" s="33" cm="1">
        <f t="array" aca="1" ref="R64" ca="1">INDIRECT("'" &amp; $A64 &amp; "'!" &amp; ADDRESS($AN64, COLUMN(Q59)+1))</f>
        <v>10.720799808568263</v>
      </c>
      <c r="S64" s="33" cm="1">
        <f t="array" aca="1" ref="S64" ca="1">INDIRECT("'" &amp; $A64 &amp; "'!" &amp; ADDRESS($AN64, COLUMN(R59)+1))</f>
        <v>10.381998856231482</v>
      </c>
      <c r="T64" s="33" cm="1">
        <f t="array" aca="1" ref="T64" ca="1">INDIRECT("'" &amp; $A64 &amp; "'!" &amp; ADDRESS($AN64, COLUMN(S59)+1))</f>
        <v>9.8840326737503048</v>
      </c>
      <c r="U64" s="33" cm="1">
        <f t="array" aca="1" ref="U64" ca="1">INDIRECT("'" &amp; $A64 &amp; "'!" &amp; ADDRESS($AN64, COLUMN(T59)+1))</f>
        <v>9.2418501166226594</v>
      </c>
      <c r="V64" s="33" cm="1">
        <f t="array" aca="1" ref="V64" ca="1">INDIRECT("'" &amp; $A64 &amp; "'!" &amp; ADDRESS($AN64, COLUMN(U59)+1))</f>
        <v>8.4536107939512632</v>
      </c>
      <c r="W64" s="33" cm="1">
        <f t="array" aca="1" ref="W64" ca="1">INDIRECT("'" &amp; $A64 &amp; "'!" &amp; ADDRESS($AN64, COLUMN(V59)+1))</f>
        <v>7.6619451092666457</v>
      </c>
      <c r="X64" s="33" cm="1">
        <f t="array" aca="1" ref="X64" ca="1">INDIRECT("'" &amp; $A64 &amp; "'!" &amp; ADDRESS($AN64, COLUMN(W59)+1))</f>
        <v>6.8674225743717772</v>
      </c>
      <c r="Y64" s="33" cm="1">
        <f t="array" aca="1" ref="Y64" ca="1">INDIRECT("'" &amp; $A64 &amp; "'!" &amp; ADDRESS($AN64, COLUMN(X59)+1))</f>
        <v>6.0853805894787287</v>
      </c>
      <c r="Z64" s="33" cm="1">
        <f t="array" aca="1" ref="Z64" ca="1">INDIRECT("'" &amp; $A64 &amp; "'!" &amp; ADDRESS($AN64, COLUMN(Y59)+1))</f>
        <v>5.3304156811852828</v>
      </c>
      <c r="AA64" s="33" cm="1">
        <f t="array" aca="1" ref="AA64" ca="1">INDIRECT("'" &amp; $A64 &amp; "'!" &amp; ADDRESS($AN64, COLUMN(Z59)+1))</f>
        <v>4.6107289463568115</v>
      </c>
      <c r="AB64" s="33" cm="1">
        <f t="array" aca="1" ref="AB64" ca="1">INDIRECT("'" &amp; $A64 &amp; "'!" &amp; ADDRESS($AN64, COLUMN(AA59)+1))</f>
        <v>3.942701363473466</v>
      </c>
      <c r="AC64" s="33" cm="1">
        <f t="array" aca="1" ref="AC64" ca="1">INDIRECT("'" &amp; $A64 &amp; "'!" &amp; ADDRESS($AN64, COLUMN(AB59)+1))</f>
        <v>3.3277229915799622</v>
      </c>
      <c r="AD64" s="33" cm="1">
        <f t="array" aca="1" ref="AD64" ca="1">INDIRECT("'" &amp; $A64 &amp; "'!" &amp; ADDRESS($AN64, COLUMN(AC59)+1))</f>
        <v>2.7767659601304202</v>
      </c>
      <c r="AE64" s="33" cm="1">
        <f t="array" aca="1" ref="AE64" ca="1">INDIRECT("'" &amp; $A64 &amp; "'!" &amp; ADDRESS($AN64, COLUMN(AD59)+1))</f>
        <v>2.2912029116384636</v>
      </c>
      <c r="AF64" s="33" cm="1">
        <f t="array" aca="1" ref="AF64" ca="1">INDIRECT("'" &amp; $A64 &amp; "'!" &amp; ADDRESS($AN64, COLUMN(AE59)+1))</f>
        <v>1.8707354176277411</v>
      </c>
      <c r="AG64" s="33" cm="1">
        <f t="array" aca="1" ref="AG64" ca="1">INDIRECT("'" &amp; $A64 &amp; "'!" &amp; ADDRESS($AN64, COLUMN(AF59)+1))</f>
        <v>1.5095007172703161</v>
      </c>
      <c r="AH64" s="33" cm="1">
        <f t="array" aca="1" ref="AH64" ca="1">INDIRECT("'" &amp; $A64 &amp; "'!" &amp; ADDRESS($AN64, COLUMN(AG59)+1))</f>
        <v>1.2040582147693117</v>
      </c>
      <c r="AI64" s="33" cm="1">
        <f t="array" aca="1" ref="AI64" ca="1">INDIRECT("'" &amp; $A64 &amp; "'!" &amp; ADDRESS($AN64, COLUMN(AH59)+1))</f>
        <v>0.94975634783686025</v>
      </c>
      <c r="AJ64" s="33" cm="1">
        <f t="array" aca="1" ref="AJ64" ca="1">INDIRECT("'" &amp; $A64 &amp; "'!" &amp; ADDRESS($AN64, COLUMN(AI59)+1))</f>
        <v>0.74479733745325372</v>
      </c>
      <c r="AK64" s="33" cm="1">
        <f t="array" aca="1" ref="AK64" ca="1">INDIRECT("'" &amp; $A64 &amp; "'!" &amp; ADDRESS($AN64, COLUMN(AJ59)+1))</f>
        <v>0.5798950458330292</v>
      </c>
      <c r="AL64" s="33" cm="1">
        <f t="array" aca="1" ref="AL64" ca="1">INDIRECT("'" &amp; $A64 &amp; "'!" &amp; ADDRESS($AN64, COLUMN(AK59)+1))</f>
        <v>0.45322306486834962</v>
      </c>
      <c r="AN64">
        <f>C61</f>
        <v>279</v>
      </c>
    </row>
    <row r="65" spans="1:40">
      <c r="A65" t="str">
        <f t="shared" si="4"/>
        <v>S80</v>
      </c>
      <c r="B65" s="33" cm="1">
        <f t="array" aca="1" ref="B65" ca="1">INDIRECT("'" &amp; $A65 &amp; "'!" &amp; ADDRESS($AN65, COLUMN(A60)+1))</f>
        <v>0.50157496015199832</v>
      </c>
      <c r="C65" s="33" cm="1">
        <f t="array" aca="1" ref="C65" ca="1">INDIRECT("'" &amp; $A65 &amp; "'!" &amp; ADDRESS($AN65, COLUMN(B60)+1))</f>
        <v>0.5592690445228079</v>
      </c>
      <c r="D65" s="33" cm="1">
        <f t="array" aca="1" ref="D65" ca="1">INDIRECT("'" &amp; $A65 &amp; "'!" &amp; ADDRESS($AN65, COLUMN(C60)+1))</f>
        <v>0.68542091370635738</v>
      </c>
      <c r="E65" s="33" cm="1">
        <f t="array" aca="1" ref="E65" ca="1">INDIRECT("'" &amp; $A65 &amp; "'!" &amp; ADDRESS($AN65, COLUMN(D60)+1))</f>
        <v>0.93248993398844537</v>
      </c>
      <c r="F65" s="33" cm="1">
        <f t="array" aca="1" ref="F65" ca="1">INDIRECT("'" &amp; $A65 &amp; "'!" &amp; ADDRESS($AN65, COLUMN(E60)+1))</f>
        <v>1.2888049095073615</v>
      </c>
      <c r="G65" s="33" cm="1">
        <f t="array" aca="1" ref="G65" ca="1">INDIRECT("'" &amp; $A65 &amp; "'!" &amp; ADDRESS($AN65, COLUMN(F60)+1))</f>
        <v>1.8372315776398116</v>
      </c>
      <c r="H65" s="33" cm="1">
        <f t="array" aca="1" ref="H65" ca="1">INDIRECT("'" &amp; $A65 &amp; "'!" &amp; ADDRESS($AN65, COLUMN(G60)+1))</f>
        <v>2.8132554719210012</v>
      </c>
      <c r="I65" s="33" cm="1">
        <f t="array" aca="1" ref="I65" ca="1">INDIRECT("'" &amp; $A65 &amp; "'!" &amp; ADDRESS($AN65, COLUMN(H60)+1))</f>
        <v>4.0327827222886379</v>
      </c>
      <c r="J65" s="33" cm="1">
        <f t="array" aca="1" ref="J65" ca="1">INDIRECT("'" &amp; $A65 &amp; "'!" &amp; ADDRESS($AN65, COLUMN(I60)+1))</f>
        <v>5.2829722365292078</v>
      </c>
      <c r="K65" s="33" cm="1">
        <f t="array" aca="1" ref="K65" ca="1">INDIRECT("'" &amp; $A65 &amp; "'!" &amp; ADDRESS($AN65, COLUMN(J60)+1))</f>
        <v>7.3538906050952519</v>
      </c>
      <c r="L65" s="33" cm="1">
        <f t="array" aca="1" ref="L65" ca="1">INDIRECT("'" &amp; $A65 &amp; "'!" &amp; ADDRESS($AN65, COLUMN(K60)+1))</f>
        <v>8.5459858416194816</v>
      </c>
      <c r="M65" s="33" cm="1">
        <f t="array" aca="1" ref="M65" ca="1">INDIRECT("'" &amp; $A65 &amp; "'!" &amp; ADDRESS($AN65, COLUMN(L60)+1))</f>
        <v>9.629336408270639</v>
      </c>
      <c r="N65" s="33" cm="1">
        <f t="array" aca="1" ref="N65" ca="1">INDIRECT("'" &amp; $A65 &amp; "'!" &amp; ADDRESS($AN65, COLUMN(M60)+1))</f>
        <v>10.287006242640468</v>
      </c>
      <c r="O65" s="33" cm="1">
        <f t="array" aca="1" ref="O65" ca="1">INDIRECT("'" &amp; $A65 &amp; "'!" &amp; ADDRESS($AN65, COLUMN(N60)+1))</f>
        <v>10.714514792459887</v>
      </c>
      <c r="P65" s="33" cm="1">
        <f t="array" aca="1" ref="P65" ca="1">INDIRECT("'" &amp; $A65 &amp; "'!" &amp; ADDRESS($AN65, COLUMN(O60)+1))</f>
        <v>10.913240622431484</v>
      </c>
      <c r="Q65" s="33" cm="1">
        <f t="array" aca="1" ref="Q65" ca="1">INDIRECT("'" &amp; $A65 &amp; "'!" &amp; ADDRESS($AN65, COLUMN(P60)+1))</f>
        <v>10.911648516066956</v>
      </c>
      <c r="R65" s="33" cm="1">
        <f t="array" aca="1" ref="R65" ca="1">INDIRECT("'" &amp; $A65 &amp; "'!" &amp; ADDRESS($AN65, COLUMN(Q60)+1))</f>
        <v>10.720799808568263</v>
      </c>
      <c r="S65" s="33" cm="1">
        <f t="array" aca="1" ref="S65" ca="1">INDIRECT("'" &amp; $A65 &amp; "'!" &amp; ADDRESS($AN65, COLUMN(R60)+1))</f>
        <v>10.381998856231482</v>
      </c>
      <c r="T65" s="33" cm="1">
        <f t="array" aca="1" ref="T65" ca="1">INDIRECT("'" &amp; $A65 &amp; "'!" &amp; ADDRESS($AN65, COLUMN(S60)+1))</f>
        <v>9.8840326737503048</v>
      </c>
      <c r="U65" s="33" cm="1">
        <f t="array" aca="1" ref="U65" ca="1">INDIRECT("'" &amp; $A65 &amp; "'!" &amp; ADDRESS($AN65, COLUMN(T60)+1))</f>
        <v>9.2418501166226594</v>
      </c>
      <c r="V65" s="33" cm="1">
        <f t="array" aca="1" ref="V65" ca="1">INDIRECT("'" &amp; $A65 &amp; "'!" &amp; ADDRESS($AN65, COLUMN(U60)+1))</f>
        <v>8.4536107939512632</v>
      </c>
      <c r="W65" s="33" cm="1">
        <f t="array" aca="1" ref="W65" ca="1">INDIRECT("'" &amp; $A65 &amp; "'!" &amp; ADDRESS($AN65, COLUMN(V60)+1))</f>
        <v>7.6619451092666457</v>
      </c>
      <c r="X65" s="33" cm="1">
        <f t="array" aca="1" ref="X65" ca="1">INDIRECT("'" &amp; $A65 &amp; "'!" &amp; ADDRESS($AN65, COLUMN(W60)+1))</f>
        <v>6.8674225743717772</v>
      </c>
      <c r="Y65" s="33" cm="1">
        <f t="array" aca="1" ref="Y65" ca="1">INDIRECT("'" &amp; $A65 &amp; "'!" &amp; ADDRESS($AN65, COLUMN(X60)+1))</f>
        <v>6.0853805894787287</v>
      </c>
      <c r="Z65" s="33" cm="1">
        <f t="array" aca="1" ref="Z65" ca="1">INDIRECT("'" &amp; $A65 &amp; "'!" &amp; ADDRESS($AN65, COLUMN(Y60)+1))</f>
        <v>5.3304156811852828</v>
      </c>
      <c r="AA65" s="33" cm="1">
        <f t="array" aca="1" ref="AA65" ca="1">INDIRECT("'" &amp; $A65 &amp; "'!" &amp; ADDRESS($AN65, COLUMN(Z60)+1))</f>
        <v>4.6107289463568115</v>
      </c>
      <c r="AB65" s="33" cm="1">
        <f t="array" aca="1" ref="AB65" ca="1">INDIRECT("'" &amp; $A65 &amp; "'!" &amp; ADDRESS($AN65, COLUMN(AA60)+1))</f>
        <v>3.942701363473466</v>
      </c>
      <c r="AC65" s="33" cm="1">
        <f t="array" aca="1" ref="AC65" ca="1">INDIRECT("'" &amp; $A65 &amp; "'!" &amp; ADDRESS($AN65, COLUMN(AB60)+1))</f>
        <v>3.3277229915799622</v>
      </c>
      <c r="AD65" s="33" cm="1">
        <f t="array" aca="1" ref="AD65" ca="1">INDIRECT("'" &amp; $A65 &amp; "'!" &amp; ADDRESS($AN65, COLUMN(AC60)+1))</f>
        <v>2.7767659601304202</v>
      </c>
      <c r="AE65" s="33" cm="1">
        <f t="array" aca="1" ref="AE65" ca="1">INDIRECT("'" &amp; $A65 &amp; "'!" &amp; ADDRESS($AN65, COLUMN(AD60)+1))</f>
        <v>2.2912029116384636</v>
      </c>
      <c r="AF65" s="33" cm="1">
        <f t="array" aca="1" ref="AF65" ca="1">INDIRECT("'" &amp; $A65 &amp; "'!" &amp; ADDRESS($AN65, COLUMN(AE60)+1))</f>
        <v>1.8707354176277411</v>
      </c>
      <c r="AG65" s="33" cm="1">
        <f t="array" aca="1" ref="AG65" ca="1">INDIRECT("'" &amp; $A65 &amp; "'!" &amp; ADDRESS($AN65, COLUMN(AF60)+1))</f>
        <v>1.5095007172703161</v>
      </c>
      <c r="AH65" s="33" cm="1">
        <f t="array" aca="1" ref="AH65" ca="1">INDIRECT("'" &amp; $A65 &amp; "'!" &amp; ADDRESS($AN65, COLUMN(AG60)+1))</f>
        <v>1.2040582147693117</v>
      </c>
      <c r="AI65" s="33" cm="1">
        <f t="array" aca="1" ref="AI65" ca="1">INDIRECT("'" &amp; $A65 &amp; "'!" &amp; ADDRESS($AN65, COLUMN(AH60)+1))</f>
        <v>0.94975634783686025</v>
      </c>
      <c r="AJ65" s="33" cm="1">
        <f t="array" aca="1" ref="AJ65" ca="1">INDIRECT("'" &amp; $A65 &amp; "'!" &amp; ADDRESS($AN65, COLUMN(AI60)+1))</f>
        <v>0.74479733745325372</v>
      </c>
      <c r="AK65" s="33" cm="1">
        <f t="array" aca="1" ref="AK65" ca="1">INDIRECT("'" &amp; $A65 &amp; "'!" &amp; ADDRESS($AN65, COLUMN(AJ60)+1))</f>
        <v>0.5798950458330292</v>
      </c>
      <c r="AL65" s="33" cm="1">
        <f t="array" aca="1" ref="AL65" ca="1">INDIRECT("'" &amp; $A65 &amp; "'!" &amp; ADDRESS($AN65, COLUMN(AK60)+1))</f>
        <v>0.45322306486834962</v>
      </c>
      <c r="AN65">
        <f>C61</f>
        <v>279</v>
      </c>
    </row>
    <row r="66" spans="1:40">
      <c r="A66" t="str">
        <f t="shared" si="4"/>
        <v>D100</v>
      </c>
      <c r="B66" s="33" cm="1">
        <f t="array" aca="1" ref="B66" ca="1">INDIRECT("'" &amp; $A66 &amp; "'!" &amp; ADDRESS($AN66, COLUMN(A61)+1))</f>
        <v>0.50157496015199832</v>
      </c>
      <c r="C66" s="33" cm="1">
        <f t="array" aca="1" ref="C66" ca="1">INDIRECT("'" &amp; $A66 &amp; "'!" &amp; ADDRESS($AN66, COLUMN(B61)+1))</f>
        <v>0.5592690445228079</v>
      </c>
      <c r="D66" s="33" cm="1">
        <f t="array" aca="1" ref="D66" ca="1">INDIRECT("'" &amp; $A66 &amp; "'!" &amp; ADDRESS($AN66, COLUMN(C61)+1))</f>
        <v>0.68542091370635738</v>
      </c>
      <c r="E66" s="33" cm="1">
        <f t="array" aca="1" ref="E66" ca="1">INDIRECT("'" &amp; $A66 &amp; "'!" &amp; ADDRESS($AN66, COLUMN(D61)+1))</f>
        <v>0.93248993398844537</v>
      </c>
      <c r="F66" s="33" cm="1">
        <f t="array" aca="1" ref="F66" ca="1">INDIRECT("'" &amp; $A66 &amp; "'!" &amp; ADDRESS($AN66, COLUMN(E61)+1))</f>
        <v>1.2888049095073615</v>
      </c>
      <c r="G66" s="33" cm="1">
        <f t="array" aca="1" ref="G66" ca="1">INDIRECT("'" &amp; $A66 &amp; "'!" &amp; ADDRESS($AN66, COLUMN(F61)+1))</f>
        <v>1.8372315776398116</v>
      </c>
      <c r="H66" s="33" cm="1">
        <f t="array" aca="1" ref="H66" ca="1">INDIRECT("'" &amp; $A66 &amp; "'!" &amp; ADDRESS($AN66, COLUMN(G61)+1))</f>
        <v>2.8132554719210012</v>
      </c>
      <c r="I66" s="33" cm="1">
        <f t="array" aca="1" ref="I66" ca="1">INDIRECT("'" &amp; $A66 &amp; "'!" &amp; ADDRESS($AN66, COLUMN(H61)+1))</f>
        <v>4.0327827222886379</v>
      </c>
      <c r="J66" s="33" cm="1">
        <f t="array" aca="1" ref="J66" ca="1">INDIRECT("'" &amp; $A66 &amp; "'!" &amp; ADDRESS($AN66, COLUMN(I61)+1))</f>
        <v>5.2829722365292078</v>
      </c>
      <c r="K66" s="33" cm="1">
        <f t="array" aca="1" ref="K66" ca="1">INDIRECT("'" &amp; $A66 &amp; "'!" &amp; ADDRESS($AN66, COLUMN(J61)+1))</f>
        <v>7.3538906050952519</v>
      </c>
      <c r="L66" s="33" cm="1">
        <f t="array" aca="1" ref="L66" ca="1">INDIRECT("'" &amp; $A66 &amp; "'!" &amp; ADDRESS($AN66, COLUMN(K61)+1))</f>
        <v>6.9536248373883165</v>
      </c>
      <c r="M66" s="33" cm="1">
        <f t="array" aca="1" ref="M66" ca="1">INDIRECT("'" &amp; $A66 &amp; "'!" &amp; ADDRESS($AN66, COLUMN(L61)+1))</f>
        <v>6.5362622781916091</v>
      </c>
      <c r="N66" s="33" cm="1">
        <f t="array" aca="1" ref="N66" ca="1">INDIRECT("'" &amp; $A66 &amp; "'!" &amp; ADDRESS($AN66, COLUMN(M61)+1))</f>
        <v>6.1701478972501693</v>
      </c>
      <c r="O66" s="33" cm="1">
        <f t="array" aca="1" ref="O66" ca="1">INDIRECT("'" &amp; $A66 &amp; "'!" &amp; ADDRESS($AN66, COLUMN(N61)+1))</f>
        <v>5.8393160389216829</v>
      </c>
      <c r="P66" s="33" cm="1">
        <f t="array" aca="1" ref="P66" ca="1">INDIRECT("'" &amp; $A66 &amp; "'!" &amp; ADDRESS($AN66, COLUMN(O61)+1))</f>
        <v>5.4782955401674398</v>
      </c>
      <c r="Q66" s="33" cm="1">
        <f t="array" aca="1" ref="Q66" ca="1">INDIRECT("'" &amp; $A66 &amp; "'!" &amp; ADDRESS($AN66, COLUMN(P61)+1))</f>
        <v>5.1172526161905143</v>
      </c>
      <c r="R66" s="33" cm="1">
        <f t="array" aca="1" ref="R66" ca="1">INDIRECT("'" &amp; $A66 &amp; "'!" &amp; ADDRESS($AN66, COLUMN(Q61)+1))</f>
        <v>4.7467132876040994</v>
      </c>
      <c r="S66" s="33" cm="1">
        <f t="array" aca="1" ref="S66" ca="1">INDIRECT("'" &amp; $A66 &amp; "'!" &amp; ADDRESS($AN66, COLUMN(R61)+1))</f>
        <v>4.3585860757845794</v>
      </c>
      <c r="T66" s="33" cm="1">
        <f t="array" aca="1" ref="T66" ca="1">INDIRECT("'" &amp; $A66 &amp; "'!" &amp; ADDRESS($AN66, COLUMN(S61)+1))</f>
        <v>3.9342950449000016</v>
      </c>
      <c r="U66" s="33" cm="1">
        <f t="array" aca="1" ref="U66" ca="1">INDIRECT("'" &amp; $A66 &amp; "'!" &amp; ADDRESS($AN66, COLUMN(T61)+1))</f>
        <v>3.5088885727669097</v>
      </c>
      <c r="V66" s="33" cm="1">
        <f t="array" aca="1" ref="V66" ca="1">INDIRECT("'" &amp; $A66 &amp; "'!" &amp; ADDRESS($AN66, COLUMN(U61)+1))</f>
        <v>3.0740071899702288</v>
      </c>
      <c r="W66" s="33" cm="1">
        <f t="array" aca="1" ref="W66" ca="1">INDIRECT("'" &amp; $A66 &amp; "'!" &amp; ADDRESS($AN66, COLUMN(V61)+1))</f>
        <v>2.6521158877242224</v>
      </c>
      <c r="X66" s="33" cm="1">
        <f t="array" aca="1" ref="X66" ca="1">INDIRECT("'" &amp; $A66 &amp; "'!" &amp; ADDRESS($AN66, COLUMN(W61)+1))</f>
        <v>2.2404985959834334</v>
      </c>
      <c r="Y66" s="33" cm="1">
        <f t="array" aca="1" ref="Y66" ca="1">INDIRECT("'" &amp; $A66 &amp; "'!" &amp; ADDRESS($AN66, COLUMN(X61)+1))</f>
        <v>1.8640361201026416</v>
      </c>
      <c r="Z66" s="33" cm="1">
        <f t="array" aca="1" ref="Z66" ca="1">INDIRECT("'" &amp; $A66 &amp; "'!" &amp; ADDRESS($AN66, COLUMN(Y61)+1))</f>
        <v>1.5341908214757773</v>
      </c>
      <c r="AA66" s="33" cm="1">
        <f t="array" aca="1" ref="AA66" ca="1">INDIRECT("'" &amp; $A66 &amp; "'!" &amp; ADDRESS($AN66, COLUMN(Z61)+1))</f>
        <v>1.2393079640969766</v>
      </c>
      <c r="AB66" s="33" cm="1">
        <f t="array" aca="1" ref="AB66" ca="1">INDIRECT("'" &amp; $A66 &amp; "'!" &amp; ADDRESS($AN66, COLUMN(AA61)+1))</f>
        <v>0.99200460279018898</v>
      </c>
      <c r="AC66" s="33" cm="1">
        <f t="array" aca="1" ref="AC66" ca="1">INDIRECT("'" &amp; $A66 &amp; "'!" &amp; ADDRESS($AN66, COLUMN(AB61)+1))</f>
        <v>0.78093117043588611</v>
      </c>
      <c r="AD66" s="33" cm="1">
        <f t="array" aca="1" ref="AD66" ca="1">INDIRECT("'" &amp; $A66 &amp; "'!" &amp; ADDRESS($AN66, COLUMN(AC61)+1))</f>
        <v>0.61479253609024576</v>
      </c>
      <c r="AE66" s="33" cm="1">
        <f t="array" aca="1" ref="AE66" ca="1">INDIRECT("'" &amp; $A66 &amp; "'!" &amp; ADDRESS($AN66, COLUMN(AD61)+1))</f>
        <v>0.48405530401945107</v>
      </c>
      <c r="AF66" s="33" cm="1">
        <f t="array" aca="1" ref="AF66" ca="1">INDIRECT("'" &amp; $A66 &amp; "'!" &amp; ADDRESS($AN66, COLUMN(AE61)+1))</f>
        <v>0.37913295596901497</v>
      </c>
      <c r="AG66" s="33" cm="1">
        <f t="array" aca="1" ref="AG66" ca="1">INDIRECT("'" &amp; $A66 &amp; "'!" &amp; ADDRESS($AN66, COLUMN(AF61)+1))</f>
        <v>0.28799393935228351</v>
      </c>
      <c r="AH66" s="33" cm="1">
        <f t="array" aca="1" ref="AH66" ca="1">INDIRECT("'" &amp; $A66 &amp; "'!" &amp; ADDRESS($AN66, COLUMN(AG61)+1))</f>
        <v>0.21309392557249462</v>
      </c>
      <c r="AI66" s="33" cm="1">
        <f t="array" aca="1" ref="AI66" ca="1">INDIRECT("'" &amp; $A66 &amp; "'!" &amp; ADDRESS($AN66, COLUMN(AH61)+1))</f>
        <v>0.15609438562389835</v>
      </c>
      <c r="AJ66" s="33" cm="1">
        <f t="array" aca="1" ref="AJ66" ca="1">INDIRECT("'" &amp; $A66 &amp; "'!" &amp; ADDRESS($AN66, COLUMN(AI61)+1))</f>
        <v>0.12041241825239089</v>
      </c>
      <c r="AK66" s="33" cm="1">
        <f t="array" aca="1" ref="AK66" ca="1">INDIRECT("'" &amp; $A66 &amp; "'!" &amp; ADDRESS($AN66, COLUMN(AJ61)+1))</f>
        <v>9.4097473451523791E-2</v>
      </c>
      <c r="AL66" s="33" cm="1">
        <f t="array" aca="1" ref="AL66" ca="1">INDIRECT("'" &amp; $A66 &amp; "'!" &amp; ADDRESS($AN66, COLUMN(AK61)+1))</f>
        <v>7.9830888469283059E-2</v>
      </c>
      <c r="AN66">
        <f>C61</f>
        <v>279</v>
      </c>
    </row>
    <row r="67" spans="1:40">
      <c r="A67" t="str">
        <f t="shared" si="4"/>
        <v>Linear100</v>
      </c>
      <c r="B67" s="33" cm="1">
        <f t="array" aca="1" ref="B67" ca="1">INDIRECT("'" &amp; $A67 &amp; "'!" &amp; ADDRESS($AN67, COLUMN(A62)+1))</f>
        <v>0.50157496015199832</v>
      </c>
      <c r="C67" s="33" cm="1">
        <f t="array" aca="1" ref="C67" ca="1">INDIRECT("'" &amp; $A67 &amp; "'!" &amp; ADDRESS($AN67, COLUMN(B62)+1))</f>
        <v>0.5592690445228079</v>
      </c>
      <c r="D67" s="33" cm="1">
        <f t="array" aca="1" ref="D67" ca="1">INDIRECT("'" &amp; $A67 &amp; "'!" &amp; ADDRESS($AN67, COLUMN(C62)+1))</f>
        <v>0.68542091370635738</v>
      </c>
      <c r="E67" s="33" cm="1">
        <f t="array" aca="1" ref="E67" ca="1">INDIRECT("'" &amp; $A67 &amp; "'!" &amp; ADDRESS($AN67, COLUMN(D62)+1))</f>
        <v>0.93248993398844537</v>
      </c>
      <c r="F67" s="33" cm="1">
        <f t="array" aca="1" ref="F67" ca="1">INDIRECT("'" &amp; $A67 &amp; "'!" &amp; ADDRESS($AN67, COLUMN(E62)+1))</f>
        <v>1.2888049095073615</v>
      </c>
      <c r="G67" s="33" cm="1">
        <f t="array" aca="1" ref="G67" ca="1">INDIRECT("'" &amp; $A67 &amp; "'!" &amp; ADDRESS($AN67, COLUMN(F62)+1))</f>
        <v>1.8372315776398116</v>
      </c>
      <c r="H67" s="33" cm="1">
        <f t="array" aca="1" ref="H67" ca="1">INDIRECT("'" &amp; $A67 &amp; "'!" &amp; ADDRESS($AN67, COLUMN(G62)+1))</f>
        <v>2.8132554719210012</v>
      </c>
      <c r="I67" s="33" cm="1">
        <f t="array" aca="1" ref="I67" ca="1">INDIRECT("'" &amp; $A67 &amp; "'!" &amp; ADDRESS($AN67, COLUMN(H62)+1))</f>
        <v>4.0327827222886379</v>
      </c>
      <c r="J67" s="33" cm="1">
        <f t="array" aca="1" ref="J67" ca="1">INDIRECT("'" &amp; $A67 &amp; "'!" &amp; ADDRESS($AN67, COLUMN(I62)+1))</f>
        <v>5.2829722365292078</v>
      </c>
      <c r="K67" s="33" cm="1">
        <f t="array" aca="1" ref="K67" ca="1">INDIRECT("'" &amp; $A67 &amp; "'!" &amp; ADDRESS($AN67, COLUMN(J62)+1))</f>
        <v>7.3538906050952519</v>
      </c>
      <c r="L67" s="33" cm="1">
        <f t="array" aca="1" ref="L67" ca="1">INDIRECT("'" &amp; $A67 &amp; "'!" &amp; ADDRESS($AN67, COLUMN(K62)+1))</f>
        <v>9.1829302433119508</v>
      </c>
      <c r="M67" s="33" cm="1">
        <f t="array" aca="1" ref="M67" ca="1">INDIRECT("'" &amp; $A67 &amp; "'!" &amp; ADDRESS($AN67, COLUMN(L62)+1))</f>
        <v>10.552692736002532</v>
      </c>
      <c r="N67" s="33" cm="1">
        <f t="array" aca="1" ref="N67" ca="1">INDIRECT("'" &amp; $A67 &amp; "'!" &amp; ADDRESS($AN67, COLUMN(M62)+1))</f>
        <v>11.603469992065437</v>
      </c>
      <c r="O67" s="33" cm="1">
        <f t="array" aca="1" ref="O67" ca="1">INDIRECT("'" &amp; $A67 &amp; "'!" &amp; ADDRESS($AN67, COLUMN(N62)+1))</f>
        <v>12.385009326550003</v>
      </c>
      <c r="P67" s="33" cm="1">
        <f t="array" aca="1" ref="P67" ca="1">INDIRECT("'" &amp; $A67 &amp; "'!" &amp; ADDRESS($AN67, COLUMN(O62)+1))</f>
        <v>12.635393994227506</v>
      </c>
      <c r="Q67" s="33" cm="1">
        <f t="array" aca="1" ref="Q67" ca="1">INDIRECT("'" &amp; $A67 &amp; "'!" &amp; ADDRESS($AN67, COLUMN(P62)+1))</f>
        <v>12.53879254518243</v>
      </c>
      <c r="R67" s="33" cm="1">
        <f t="array" aca="1" ref="R67" ca="1">INDIRECT("'" &amp; $A67 &amp; "'!" &amp; ADDRESS($AN67, COLUMN(Q62)+1))</f>
        <v>12.142844463562428</v>
      </c>
      <c r="S67" s="33" cm="1">
        <f t="array" aca="1" ref="S67" ca="1">INDIRECT("'" &amp; $A67 &amp; "'!" &amp; ADDRESS($AN67, COLUMN(R62)+1))</f>
        <v>11.732611894336877</v>
      </c>
      <c r="T67" s="33" cm="1">
        <f t="array" aca="1" ref="T67" ca="1">INDIRECT("'" &amp; $A67 &amp; "'!" &amp; ADDRESS($AN67, COLUMN(S62)+1))</f>
        <v>11.04588141069199</v>
      </c>
      <c r="U67" s="33" cm="1">
        <f t="array" aca="1" ref="U67" ca="1">INDIRECT("'" &amp; $A67 &amp; "'!" &amp; ADDRESS($AN67, COLUMN(T62)+1))</f>
        <v>10.21049712675236</v>
      </c>
      <c r="V67" s="33" cm="1">
        <f t="array" aca="1" ref="V67" ca="1">INDIRECT("'" &amp; $A67 &amp; "'!" &amp; ADDRESS($AN67, COLUMN(U62)+1))</f>
        <v>9.3543454651265492</v>
      </c>
      <c r="W67" s="33" cm="1">
        <f t="array" aca="1" ref="W67" ca="1">INDIRECT("'" &amp; $A67 &amp; "'!" &amp; ADDRESS($AN67, COLUMN(V62)+1))</f>
        <v>8.4888595385532675</v>
      </c>
      <c r="X67" s="33" cm="1">
        <f t="array" aca="1" ref="X67" ca="1">INDIRECT("'" &amp; $A67 &amp; "'!" &amp; ADDRESS($AN67, COLUMN(W62)+1))</f>
        <v>7.6094646888061108</v>
      </c>
      <c r="Y67" s="33" cm="1">
        <f t="array" aca="1" ref="Y67" ca="1">INDIRECT("'" &amp; $A67 &amp; "'!" &amp; ADDRESS($AN67, COLUMN(X62)+1))</f>
        <v>6.7335303275006657</v>
      </c>
      <c r="Z67" s="33" cm="1">
        <f t="array" aca="1" ref="Z67" ca="1">INDIRECT("'" &amp; $A67 &amp; "'!" &amp; ADDRESS($AN67, COLUMN(Y62)+1))</f>
        <v>5.8826655390026543</v>
      </c>
      <c r="AA67" s="33" cm="1">
        <f t="array" aca="1" ref="AA67" ca="1">INDIRECT("'" &amp; $A67 &amp; "'!" &amp; ADDRESS($AN67, COLUMN(Z62)+1))</f>
        <v>5.0708623710526126</v>
      </c>
      <c r="AB67" s="33" cm="1">
        <f t="array" aca="1" ref="AB67" ca="1">INDIRECT("'" &amp; $A67 &amp; "'!" &amp; ADDRESS($AN67, COLUMN(AA62)+1))</f>
        <v>4.3113703724441574</v>
      </c>
      <c r="AC67" s="33" cm="1">
        <f t="array" aca="1" ref="AC67" ca="1">INDIRECT("'" &amp; $A67 &amp; "'!" &amp; ADDRESS($AN67, COLUMN(AB62)+1))</f>
        <v>3.6164670288772602</v>
      </c>
      <c r="AD67" s="33" cm="1">
        <f t="array" aca="1" ref="AD67" ca="1">INDIRECT("'" &amp; $A67 &amp; "'!" &amp; ADDRESS($AN67, COLUMN(AC62)+1))</f>
        <v>2.9947592555029994</v>
      </c>
      <c r="AE67" s="33" cm="1">
        <f t="array" aca="1" ref="AE67" ca="1">INDIRECT("'" &amp; $A67 &amp; "'!" &amp; ADDRESS($AN67, COLUMN(AD62)+1))</f>
        <v>2.4507849306456753</v>
      </c>
      <c r="AF67" s="33" cm="1">
        <f t="array" aca="1" ref="AF67" ca="1">INDIRECT("'" &amp; $A67 &amp; "'!" &amp; ADDRESS($AN67, COLUMN(AE62)+1))</f>
        <v>1.9841394583426006</v>
      </c>
      <c r="AG67" s="33" cm="1">
        <f t="array" aca="1" ref="AG67" ca="1">INDIRECT("'" &amp; $A67 &amp; "'!" &amp; ADDRESS($AN67, COLUMN(AF62)+1))</f>
        <v>1.5886411460217389</v>
      </c>
      <c r="AH67" s="33" cm="1">
        <f t="array" aca="1" ref="AH67" ca="1">INDIRECT("'" &amp; $A67 &amp; "'!" &amp; ADDRESS($AN67, COLUMN(AG62)+1))</f>
        <v>1.2593038745621172</v>
      </c>
      <c r="AI67" s="33" cm="1">
        <f t="array" aca="1" ref="AI67" ca="1">INDIRECT("'" &amp; $A67 &amp; "'!" &amp; ADDRESS($AN67, COLUMN(AH62)+1))</f>
        <v>0.98740661104882232</v>
      </c>
      <c r="AJ67" s="33" cm="1">
        <f t="array" aca="1" ref="AJ67" ca="1">INDIRECT("'" &amp; $A67 &amp; "'!" &amp; ADDRESS($AN67, COLUMN(AI62)+1))</f>
        <v>0.76907187479842987</v>
      </c>
      <c r="AK67" s="33" cm="1">
        <f t="array" aca="1" ref="AK67" ca="1">INDIRECT("'" &amp; $A67 &amp; "'!" &amp; ADDRESS($AN67, COLUMN(AJ62)+1))</f>
        <v>0.59458215096422462</v>
      </c>
      <c r="AL67" s="33" cm="1">
        <f t="array" aca="1" ref="AL67" ca="1">INDIRECT("'" &amp; $A67 &amp; "'!" &amp; ADDRESS($AN67, COLUMN(AK62)+1))</f>
        <v>0.4596242416930344</v>
      </c>
      <c r="AN67">
        <f>C61</f>
        <v>279</v>
      </c>
    </row>
    <row r="68" spans="1:40">
      <c r="A68">
        <f t="shared" si="4"/>
        <v>0</v>
      </c>
    </row>
    <row r="69" spans="1:40">
      <c r="A69">
        <f t="shared" si="4"/>
        <v>0</v>
      </c>
    </row>
    <row r="70" spans="1:40" s="38" customFormat="1">
      <c r="A70" s="38">
        <f t="shared" si="4"/>
        <v>0</v>
      </c>
    </row>
    <row r="72" spans="1:40" s="39" customFormat="1">
      <c r="A72" s="39" t="s">
        <v>55</v>
      </c>
      <c r="B72" s="39" t="s">
        <v>33</v>
      </c>
      <c r="C72" s="39">
        <v>280</v>
      </c>
    </row>
    <row r="73" spans="1:40">
      <c r="A73" s="8" t="s">
        <v>28</v>
      </c>
      <c r="B73" s="8">
        <v>2014</v>
      </c>
      <c r="C73" s="8">
        <v>2015</v>
      </c>
      <c r="D73" s="8">
        <v>2016</v>
      </c>
      <c r="E73" s="8">
        <v>2017</v>
      </c>
      <c r="F73" s="8">
        <v>2018</v>
      </c>
      <c r="G73" s="8">
        <v>2019</v>
      </c>
      <c r="H73" s="8">
        <v>2020</v>
      </c>
      <c r="I73" s="8">
        <v>2021</v>
      </c>
      <c r="J73" s="8">
        <v>2022</v>
      </c>
      <c r="K73" s="8">
        <v>2023</v>
      </c>
      <c r="L73" s="8">
        <v>2024</v>
      </c>
      <c r="M73" s="8">
        <v>2025</v>
      </c>
      <c r="N73" s="8">
        <v>2026</v>
      </c>
      <c r="O73" s="8">
        <v>2027</v>
      </c>
      <c r="P73" s="8">
        <v>2028</v>
      </c>
      <c r="Q73" s="8">
        <v>2029</v>
      </c>
      <c r="R73" s="8">
        <v>2030</v>
      </c>
      <c r="S73" s="8">
        <v>2031</v>
      </c>
      <c r="T73" s="8">
        <v>2032</v>
      </c>
      <c r="U73" s="8">
        <v>2033</v>
      </c>
      <c r="V73" s="8">
        <v>2034</v>
      </c>
      <c r="W73" s="8">
        <v>2035</v>
      </c>
      <c r="X73" s="8">
        <v>2036</v>
      </c>
      <c r="Y73" s="8">
        <v>2037</v>
      </c>
      <c r="Z73" s="8">
        <v>2038</v>
      </c>
      <c r="AA73" s="8">
        <v>2039</v>
      </c>
      <c r="AB73" s="8">
        <v>2040</v>
      </c>
      <c r="AC73" s="8">
        <v>2041</v>
      </c>
      <c r="AD73" s="8">
        <v>2042</v>
      </c>
      <c r="AE73" s="8">
        <v>2043</v>
      </c>
      <c r="AF73" s="8">
        <v>2044</v>
      </c>
      <c r="AG73" s="8">
        <v>2045</v>
      </c>
      <c r="AH73" s="8">
        <v>2046</v>
      </c>
      <c r="AI73" s="8">
        <v>2047</v>
      </c>
      <c r="AJ73" s="8">
        <v>2048</v>
      </c>
      <c r="AK73" s="8">
        <v>2049</v>
      </c>
      <c r="AL73" s="8">
        <v>2050</v>
      </c>
    </row>
    <row r="74" spans="1:40">
      <c r="A74" t="str">
        <f>A63</f>
        <v>S100</v>
      </c>
      <c r="B74" s="33" cm="1">
        <f t="array" aca="1" ref="B74" ca="1">INDIRECT("'" &amp; $A74 &amp; "'!" &amp; ADDRESS($AN74, COLUMN(A69)+1))</f>
        <v>0.75728833894709702</v>
      </c>
      <c r="C74" s="33" cm="1">
        <f t="array" aca="1" ref="C74" ca="1">INDIRECT("'" &amp; $A74 &amp; "'!" &amp; ADDRESS($AN74, COLUMN(B69)+1))</f>
        <v>0.84128476236344363</v>
      </c>
      <c r="D74" s="33" cm="1">
        <f t="array" aca="1" ref="D74" ca="1">INDIRECT("'" &amp; $A74 &amp; "'!" &amp; ADDRESS($AN74, COLUMN(C69)+1))</f>
        <v>1.0258224473318054</v>
      </c>
      <c r="E74" s="33" cm="1">
        <f t="array" aca="1" ref="E74" ca="1">INDIRECT("'" &amp; $A74 &amp; "'!" &amp; ADDRESS($AN74, COLUMN(D69)+1))</f>
        <v>1.3941041509074046</v>
      </c>
      <c r="F74" s="33" cm="1">
        <f t="array" aca="1" ref="F74" ca="1">INDIRECT("'" &amp; $A74 &amp; "'!" &amp; ADDRESS($AN74, COLUMN(E69)+1))</f>
        <v>1.9254040571996094</v>
      </c>
      <c r="G74" s="33" cm="1">
        <f t="array" aca="1" ref="G74" ca="1">INDIRECT("'" &amp; $A74 &amp; "'!" &amp; ADDRESS($AN74, COLUMN(F69)+1))</f>
        <v>2.7440596755425886</v>
      </c>
      <c r="H74" s="33" cm="1">
        <f t="array" aca="1" ref="H74" ca="1">INDIRECT("'" &amp; $A74 &amp; "'!" &amp; ADDRESS($AN74, COLUMN(G69)+1))</f>
        <v>4.2231966300763304</v>
      </c>
      <c r="I74" s="33" cm="1">
        <f t="array" aca="1" ref="I74" ca="1">INDIRECT("'" &amp; $A74 &amp; "'!" &amp; ADDRESS($AN74, COLUMN(H69)+1))</f>
        <v>6.3578691546803361</v>
      </c>
      <c r="J74" s="33" cm="1">
        <f t="array" aca="1" ref="J74" ca="1">INDIRECT("'" &amp; $A74 &amp; "'!" &amp; ADDRESS($AN74, COLUMN(I69)+1))</f>
        <v>8.6256036106464737</v>
      </c>
      <c r="K74" s="33" cm="1">
        <f t="array" aca="1" ref="K74" ca="1">INDIRECT("'" &amp; $A74 &amp; "'!" &amp; ADDRESS($AN74, COLUMN(J69)+1))</f>
        <v>9.4106056943174305</v>
      </c>
      <c r="L74" s="33" cm="1">
        <f t="array" aca="1" ref="L74" ca="1">INDIRECT("'" &amp; $A74 &amp; "'!" &amp; ADDRESS($AN74, COLUMN(K69)+1))</f>
        <v>10.314340028744379</v>
      </c>
      <c r="M74" s="33" cm="1">
        <f t="array" aca="1" ref="M74" ca="1">INDIRECT("'" &amp; $A74 &amp; "'!" &amp; ADDRESS($AN74, COLUMN(L69)+1))</f>
        <v>11.664478209488141</v>
      </c>
      <c r="N74" s="33" cm="1">
        <f t="array" aca="1" ref="N74" ca="1">INDIRECT("'" &amp; $A74 &amp; "'!" &amp; ADDRESS($AN74, COLUMN(M69)+1))</f>
        <v>13.406594541501251</v>
      </c>
      <c r="O74" s="33" cm="1">
        <f t="array" aca="1" ref="O74" ca="1">INDIRECT("'" &amp; $A74 &amp; "'!" &amp; ADDRESS($AN74, COLUMN(N69)+1))</f>
        <v>15.709332031982107</v>
      </c>
      <c r="P74" s="33" cm="1">
        <f t="array" aca="1" ref="P74" ca="1">INDIRECT("'" &amp; $A74 &amp; "'!" &amp; ADDRESS($AN74, COLUMN(O69)+1))</f>
        <v>18.084217773261962</v>
      </c>
      <c r="Q74" s="33" cm="1">
        <f t="array" aca="1" ref="Q74" ca="1">INDIRECT("'" &amp; $A74 &amp; "'!" &amp; ADDRESS($AN74, COLUMN(P69)+1))</f>
        <v>20.502931993178983</v>
      </c>
      <c r="R74" s="33" cm="1">
        <f t="array" aca="1" ref="R74" ca="1">INDIRECT("'" &amp; $A74 &amp; "'!" &amp; ADDRESS($AN74, COLUMN(Q69)+1))</f>
        <v>22.026774576139768</v>
      </c>
      <c r="S74" s="33" cm="1">
        <f t="array" aca="1" ref="S74" ca="1">INDIRECT("'" &amp; $A74 &amp; "'!" &amp; ADDRESS($AN74, COLUMN(R69)+1))</f>
        <v>22.24018143403049</v>
      </c>
      <c r="T74" s="33" cm="1">
        <f t="array" aca="1" ref="T74" ca="1">INDIRECT("'" &amp; $A74 &amp; "'!" &amp; ADDRESS($AN74, COLUMN(S69)+1))</f>
        <v>21.473502965202901</v>
      </c>
      <c r="U74" s="33" cm="1">
        <f t="array" aca="1" ref="U74" ca="1">INDIRECT("'" &amp; $A74 &amp; "'!" &amp; ADDRESS($AN74, COLUMN(T69)+1))</f>
        <v>20.471840761590116</v>
      </c>
      <c r="V74" s="33" cm="1">
        <f t="array" aca="1" ref="V74" ca="1">INDIRECT("'" &amp; $A74 &amp; "'!" &amp; ADDRESS($AN74, COLUMN(U69)+1))</f>
        <v>19.240947830699351</v>
      </c>
      <c r="W74" s="33" cm="1">
        <f t="array" aca="1" ref="W74" ca="1">INDIRECT("'" &amp; $A74 &amp; "'!" &amp; ADDRESS($AN74, COLUMN(V69)+1))</f>
        <v>17.773485273038766</v>
      </c>
      <c r="X74" s="33" cm="1">
        <f t="array" aca="1" ref="X74" ca="1">INDIRECT("'" &amp; $A74 &amp; "'!" &amp; ADDRESS($AN74, COLUMN(W69)+1))</f>
        <v>16.308007172954564</v>
      </c>
      <c r="Y74" s="33" cm="1">
        <f t="array" aca="1" ref="Y74" ca="1">INDIRECT("'" &amp; $A74 &amp; "'!" &amp; ADDRESS($AN74, COLUMN(X69)+1))</f>
        <v>14.856191677144988</v>
      </c>
      <c r="Z74" s="33" cm="1">
        <f t="array" aca="1" ref="Z74" ca="1">INDIRECT("'" &amp; $A74 &amp; "'!" &amp; ADDRESS($AN74, COLUMN(Y69)+1))</f>
        <v>13.397150936929146</v>
      </c>
      <c r="AA74" s="33" cm="1">
        <f t="array" aca="1" ref="AA74" ca="1">INDIRECT("'" &amp; $A74 &amp; "'!" &amp; ADDRESS($AN74, COLUMN(Z69)+1))</f>
        <v>11.944613569326107</v>
      </c>
      <c r="AB74" s="33" cm="1">
        <f t="array" aca="1" ref="AB74" ca="1">INDIRECT("'" &amp; $A74 &amp; "'!" &amp; ADDRESS($AN74, COLUMN(AA69)+1))</f>
        <v>10.516385610873998</v>
      </c>
      <c r="AC74" s="33" cm="1">
        <f t="array" aca="1" ref="AC74" ca="1">INDIRECT("'" &amp; $A74 &amp; "'!" &amp; ADDRESS($AN74, COLUMN(AB69)+1))</f>
        <v>9.1449459909763249</v>
      </c>
      <c r="AD74" s="33" cm="1">
        <f t="array" aca="1" ref="AD74" ca="1">INDIRECT("'" &amp; $A74 &amp; "'!" &amp; ADDRESS($AN74, COLUMN(AC69)+1))</f>
        <v>7.8453329336975512</v>
      </c>
      <c r="AE74" s="33" cm="1">
        <f t="array" aca="1" ref="AE74" ca="1">INDIRECT("'" &amp; $A74 &amp; "'!" &amp; ADDRESS($AN74, COLUMN(AD69)+1))</f>
        <v>6.6324028035684863</v>
      </c>
      <c r="AF74" s="33" cm="1">
        <f t="array" aca="1" ref="AF74" ca="1">INDIRECT("'" &amp; $A74 &amp; "'!" &amp; ADDRESS($AN74, COLUMN(AE69)+1))</f>
        <v>5.5234842392632002</v>
      </c>
      <c r="AG74" s="33" cm="1">
        <f t="array" aca="1" ref="AG74" ca="1">INDIRECT("'" &amp; $A74 &amp; "'!" &amp; ADDRESS($AN74, COLUMN(AF69)+1))</f>
        <v>4.5351193027198891</v>
      </c>
      <c r="AH74" s="33" cm="1">
        <f t="array" aca="1" ref="AH74" ca="1">INDIRECT("'" &amp; $A74 &amp; "'!" &amp; ADDRESS($AN74, COLUMN(AG69)+1))</f>
        <v>3.6781423114705785</v>
      </c>
      <c r="AI74" s="33" cm="1">
        <f t="array" aca="1" ref="AI74" ca="1">INDIRECT("'" &amp; $A74 &amp; "'!" &amp; ADDRESS($AN74, COLUMN(AH69)+1))</f>
        <v>2.9528045739169011</v>
      </c>
      <c r="AJ74" s="33" cm="1">
        <f t="array" aca="1" ref="AJ74" ca="1">INDIRECT("'" &amp; $A74 &amp; "'!" &amp; ADDRESS($AN74, COLUMN(AI69)+1))</f>
        <v>2.3505166231194958</v>
      </c>
      <c r="AK74" s="33" cm="1">
        <f t="array" aca="1" ref="AK74" ca="1">INDIRECT("'" &amp; $A74 &amp; "'!" &amp; ADDRESS($AN74, COLUMN(AJ69)+1))</f>
        <v>1.8610171107019142</v>
      </c>
      <c r="AL74" s="33" cm="1">
        <f t="array" aca="1" ref="AL74" ca="1">INDIRECT("'" &amp; $A74 &amp; "'!" &amp; ADDRESS($AN74, COLUMN(AK69)+1))</f>
        <v>1.4658516801462329</v>
      </c>
      <c r="AN74">
        <f>C72</f>
        <v>280</v>
      </c>
    </row>
    <row r="75" spans="1:40">
      <c r="A75" t="str">
        <f t="shared" ref="A75:A81" si="5">A64</f>
        <v>L100</v>
      </c>
      <c r="B75" s="33" cm="1">
        <f t="array" aca="1" ref="B75" ca="1">INDIRECT("'" &amp; $A75 &amp; "'!" &amp; ADDRESS($AN75, COLUMN(A70)+1))</f>
        <v>0.75728833894709702</v>
      </c>
      <c r="C75" s="33" cm="1">
        <f t="array" aca="1" ref="C75" ca="1">INDIRECT("'" &amp; $A75 &amp; "'!" &amp; ADDRESS($AN75, COLUMN(B70)+1))</f>
        <v>0.84128476236344363</v>
      </c>
      <c r="D75" s="33" cm="1">
        <f t="array" aca="1" ref="D75" ca="1">INDIRECT("'" &amp; $A75 &amp; "'!" &amp; ADDRESS($AN75, COLUMN(C70)+1))</f>
        <v>1.0258224473318054</v>
      </c>
      <c r="E75" s="33" cm="1">
        <f t="array" aca="1" ref="E75" ca="1">INDIRECT("'" &amp; $A75 &amp; "'!" &amp; ADDRESS($AN75, COLUMN(D70)+1))</f>
        <v>1.3941041509074046</v>
      </c>
      <c r="F75" s="33" cm="1">
        <f t="array" aca="1" ref="F75" ca="1">INDIRECT("'" &amp; $A75 &amp; "'!" &amp; ADDRESS($AN75, COLUMN(E70)+1))</f>
        <v>1.9254040571996094</v>
      </c>
      <c r="G75" s="33" cm="1">
        <f t="array" aca="1" ref="G75" ca="1">INDIRECT("'" &amp; $A75 &amp; "'!" &amp; ADDRESS($AN75, COLUMN(F70)+1))</f>
        <v>2.7440596755425886</v>
      </c>
      <c r="H75" s="33" cm="1">
        <f t="array" aca="1" ref="H75" ca="1">INDIRECT("'" &amp; $A75 &amp; "'!" &amp; ADDRESS($AN75, COLUMN(G70)+1))</f>
        <v>4.2231966300763304</v>
      </c>
      <c r="I75" s="33" cm="1">
        <f t="array" aca="1" ref="I75" ca="1">INDIRECT("'" &amp; $A75 &amp; "'!" &amp; ADDRESS($AN75, COLUMN(H70)+1))</f>
        <v>6.3578691546803361</v>
      </c>
      <c r="J75" s="33" cm="1">
        <f t="array" aca="1" ref="J75" ca="1">INDIRECT("'" &amp; $A75 &amp; "'!" &amp; ADDRESS($AN75, COLUMN(I70)+1))</f>
        <v>8.6256036106464737</v>
      </c>
      <c r="K75" s="33" cm="1">
        <f t="array" aca="1" ref="K75" ca="1">INDIRECT("'" &amp; $A75 &amp; "'!" &amp; ADDRESS($AN75, COLUMN(J70)+1))</f>
        <v>9.4106056943174305</v>
      </c>
      <c r="L75" s="33" cm="1">
        <f t="array" aca="1" ref="L75" ca="1">INDIRECT("'" &amp; $A75 &amp; "'!" &amp; ADDRESS($AN75, COLUMN(K70)+1))</f>
        <v>12.729038500466201</v>
      </c>
      <c r="M75" s="33" cm="1">
        <f t="array" aca="1" ref="M75" ca="1">INDIRECT("'" &amp; $A75 &amp; "'!" &amp; ADDRESS($AN75, COLUMN(L70)+1))</f>
        <v>16.131638844492276</v>
      </c>
      <c r="N75" s="33" cm="1">
        <f t="array" aca="1" ref="N75" ca="1">INDIRECT("'" &amp; $A75 &amp; "'!" &amp; ADDRESS($AN75, COLUMN(M70)+1))</f>
        <v>19.99756127484557</v>
      </c>
      <c r="O75" s="33" cm="1">
        <f t="array" aca="1" ref="O75" ca="1">INDIRECT("'" &amp; $A75 &amp; "'!" &amp; ADDRESS($AN75, COLUMN(N70)+1))</f>
        <v>24.52390598006739</v>
      </c>
      <c r="P75" s="33" cm="1">
        <f t="array" aca="1" ref="P75" ca="1">INDIRECT("'" &amp; $A75 &amp; "'!" &amp; ADDRESS($AN75, COLUMN(O70)+1))</f>
        <v>29.955873129842175</v>
      </c>
      <c r="Q75" s="33" cm="1">
        <f t="array" aca="1" ref="Q75" ca="1">INDIRECT("'" &amp; $A75 &amp; "'!" &amp; ADDRESS($AN75, COLUMN(P70)+1))</f>
        <v>35.936297654967454</v>
      </c>
      <c r="R75" s="33" cm="1">
        <f t="array" aca="1" ref="R75" ca="1">INDIRECT("'" &amp; $A75 &amp; "'!" &amp; ADDRESS($AN75, COLUMN(Q70)+1))</f>
        <v>42.636466062770452</v>
      </c>
      <c r="S75" s="33" cm="1">
        <f t="array" aca="1" ref="S75" ca="1">INDIRECT("'" &amp; $A75 &amp; "'!" &amp; ADDRESS($AN75, COLUMN(R70)+1))</f>
        <v>49.766785747192991</v>
      </c>
      <c r="T75" s="33" cm="1">
        <f t="array" aca="1" ref="T75" ca="1">INDIRECT("'" &amp; $A75 &amp; "'!" &amp; ADDRESS($AN75, COLUMN(S70)+1))</f>
        <v>57.754184401371859</v>
      </c>
      <c r="U75" s="33" cm="1">
        <f t="array" aca="1" ref="U75" ca="1">INDIRECT("'" &amp; $A75 &amp; "'!" &amp; ADDRESS($AN75, COLUMN(T70)+1))</f>
        <v>65.809913576794685</v>
      </c>
      <c r="V75" s="33" cm="1">
        <f t="array" aca="1" ref="V75" ca="1">INDIRECT("'" &amp; $A75 &amp; "'!" &amp; ADDRESS($AN75, COLUMN(U70)+1))</f>
        <v>73.687297473942991</v>
      </c>
      <c r="W75" s="33" cm="1">
        <f t="array" aca="1" ref="W75" ca="1">INDIRECT("'" &amp; $A75 &amp; "'!" &amp; ADDRESS($AN75, COLUMN(V70)+1))</f>
        <v>81.360691988215393</v>
      </c>
      <c r="X75" s="33" cm="1">
        <f t="array" aca="1" ref="X75" ca="1">INDIRECT("'" &amp; $A75 &amp; "'!" &amp; ADDRESS($AN75, COLUMN(W70)+1))</f>
        <v>76.346372939091083</v>
      </c>
      <c r="Y75" s="33" cm="1">
        <f t="array" aca="1" ref="Y75" ca="1">INDIRECT("'" &amp; $A75 &amp; "'!" &amp; ADDRESS($AN75, COLUMN(X70)+1))</f>
        <v>71.30556340218088</v>
      </c>
      <c r="Z75" s="33" cm="1">
        <f t="array" aca="1" ref="Z75" ca="1">INDIRECT("'" &amp; $A75 &amp; "'!" &amp; ADDRESS($AN75, COLUMN(Y70)+1))</f>
        <v>66.525059053176633</v>
      </c>
      <c r="AA75" s="33" cm="1">
        <f t="array" aca="1" ref="AA75" ca="1">INDIRECT("'" &amp; $A75 &amp; "'!" &amp; ADDRESS($AN75, COLUMN(Z70)+1))</f>
        <v>61.845162619085627</v>
      </c>
      <c r="AB75" s="33" cm="1">
        <f t="array" aca="1" ref="AB75" ca="1">INDIRECT("'" &amp; $A75 &amp; "'!" &amp; ADDRESS($AN75, COLUMN(AA70)+1))</f>
        <v>56.985344847066024</v>
      </c>
      <c r="AC75" s="33" cm="1">
        <f t="array" aca="1" ref="AC75" ca="1">INDIRECT("'" &amp; $A75 &amp; "'!" &amp; ADDRESS($AN75, COLUMN(AB70)+1))</f>
        <v>52.135686655626401</v>
      </c>
      <c r="AD75" s="33" cm="1">
        <f t="array" aca="1" ref="AD75" ca="1">INDIRECT("'" &amp; $A75 &amp; "'!" &amp; ADDRESS($AN75, COLUMN(AC70)+1))</f>
        <v>47.256211935935809</v>
      </c>
      <c r="AE75" s="33" cm="1">
        <f t="array" aca="1" ref="AE75" ca="1">INDIRECT("'" &amp; $A75 &amp; "'!" &amp; ADDRESS($AN75, COLUMN(AD70)+1))</f>
        <v>42.330559243788649</v>
      </c>
      <c r="AF75" s="33" cm="1">
        <f t="array" aca="1" ref="AF75" ca="1">INDIRECT("'" &amp; $A75 &amp; "'!" &amp; ADDRESS($AN75, COLUMN(AE70)+1))</f>
        <v>37.354874966811941</v>
      </c>
      <c r="AG75" s="33" cm="1">
        <f t="array" aca="1" ref="AG75" ca="1">INDIRECT("'" &amp; $A75 &amp; "'!" &amp; ADDRESS($AN75, COLUMN(AF70)+1))</f>
        <v>32.549840425745991</v>
      </c>
      <c r="AH75" s="33" cm="1">
        <f t="array" aca="1" ref="AH75" ca="1">INDIRECT("'" &amp; $A75 &amp; "'!" &amp; ADDRESS($AN75, COLUMN(AG70)+1))</f>
        <v>27.928626730863989</v>
      </c>
      <c r="AI75" s="33" cm="1">
        <f t="array" aca="1" ref="AI75" ca="1">INDIRECT("'" &amp; $A75 &amp; "'!" &amp; ADDRESS($AN75, COLUMN(AH70)+1))</f>
        <v>23.618046151090333</v>
      </c>
      <c r="AJ75" s="33" cm="1">
        <f t="array" aca="1" ref="AJ75" ca="1">INDIRECT("'" &amp; $A75 &amp; "'!" &amp; ADDRESS($AN75, COLUMN(AI70)+1))</f>
        <v>19.635560346312552</v>
      </c>
      <c r="AK75" s="33" cm="1">
        <f t="array" aca="1" ref="AK75" ca="1">INDIRECT("'" &amp; $A75 &amp; "'!" &amp; ADDRESS($AN75, COLUMN(AJ70)+1))</f>
        <v>16.118280625041713</v>
      </c>
      <c r="AL75" s="33" cm="1">
        <f t="array" aca="1" ref="AL75" ca="1">INDIRECT("'" &amp; $A75 &amp; "'!" &amp; ADDRESS($AN75, COLUMN(AK70)+1))</f>
        <v>13.083668399434453</v>
      </c>
      <c r="AN75">
        <f>C72</f>
        <v>280</v>
      </c>
    </row>
    <row r="76" spans="1:40">
      <c r="A76" t="str">
        <f t="shared" si="5"/>
        <v>S80</v>
      </c>
      <c r="B76" s="33" cm="1">
        <f t="array" aca="1" ref="B76" ca="1">INDIRECT("'" &amp; $A76 &amp; "'!" &amp; ADDRESS($AN76, COLUMN(A71)+1))</f>
        <v>0.75728833894709702</v>
      </c>
      <c r="C76" s="33" cm="1">
        <f t="array" aca="1" ref="C76" ca="1">INDIRECT("'" &amp; $A76 &amp; "'!" &amp; ADDRESS($AN76, COLUMN(B71)+1))</f>
        <v>0.84128476236344363</v>
      </c>
      <c r="D76" s="33" cm="1">
        <f t="array" aca="1" ref="D76" ca="1">INDIRECT("'" &amp; $A76 &amp; "'!" &amp; ADDRESS($AN76, COLUMN(C71)+1))</f>
        <v>1.0258224473318054</v>
      </c>
      <c r="E76" s="33" cm="1">
        <f t="array" aca="1" ref="E76" ca="1">INDIRECT("'" &amp; $A76 &amp; "'!" &amp; ADDRESS($AN76, COLUMN(D71)+1))</f>
        <v>1.3941041509074046</v>
      </c>
      <c r="F76" s="33" cm="1">
        <f t="array" aca="1" ref="F76" ca="1">INDIRECT("'" &amp; $A76 &amp; "'!" &amp; ADDRESS($AN76, COLUMN(E71)+1))</f>
        <v>1.9254040571996094</v>
      </c>
      <c r="G76" s="33" cm="1">
        <f t="array" aca="1" ref="G76" ca="1">INDIRECT("'" &amp; $A76 &amp; "'!" &amp; ADDRESS($AN76, COLUMN(F71)+1))</f>
        <v>2.7440596755425886</v>
      </c>
      <c r="H76" s="33" cm="1">
        <f t="array" aca="1" ref="H76" ca="1">INDIRECT("'" &amp; $A76 &amp; "'!" &amp; ADDRESS($AN76, COLUMN(G71)+1))</f>
        <v>4.2231966300763304</v>
      </c>
      <c r="I76" s="33" cm="1">
        <f t="array" aca="1" ref="I76" ca="1">INDIRECT("'" &amp; $A76 &amp; "'!" &amp; ADDRESS($AN76, COLUMN(H71)+1))</f>
        <v>6.3578691546803361</v>
      </c>
      <c r="J76" s="33" cm="1">
        <f t="array" aca="1" ref="J76" ca="1">INDIRECT("'" &amp; $A76 &amp; "'!" &amp; ADDRESS($AN76, COLUMN(I71)+1))</f>
        <v>8.6256036106464737</v>
      </c>
      <c r="K76" s="33" cm="1">
        <f t="array" aca="1" ref="K76" ca="1">INDIRECT("'" &amp; $A76 &amp; "'!" &amp; ADDRESS($AN76, COLUMN(J71)+1))</f>
        <v>9.4106056943174305</v>
      </c>
      <c r="L76" s="33" cm="1">
        <f t="array" aca="1" ref="L76" ca="1">INDIRECT("'" &amp; $A76 &amp; "'!" &amp; ADDRESS($AN76, COLUMN(K71)+1))</f>
        <v>12.729038500466201</v>
      </c>
      <c r="M76" s="33" cm="1">
        <f t="array" aca="1" ref="M76" ca="1">INDIRECT("'" &amp; $A76 &amp; "'!" &amp; ADDRESS($AN76, COLUMN(L71)+1))</f>
        <v>16.131638844492276</v>
      </c>
      <c r="N76" s="33" cm="1">
        <f t="array" aca="1" ref="N76" ca="1">INDIRECT("'" &amp; $A76 &amp; "'!" &amp; ADDRESS($AN76, COLUMN(M71)+1))</f>
        <v>18.80872146021127</v>
      </c>
      <c r="O76" s="33" cm="1">
        <f t="array" aca="1" ref="O76" ca="1">INDIRECT("'" &amp; $A76 &amp; "'!" &amp; ADDRESS($AN76, COLUMN(N71)+1))</f>
        <v>20.791234907328779</v>
      </c>
      <c r="P76" s="33" cm="1">
        <f t="array" aca="1" ref="P76" ca="1">INDIRECT("'" &amp; $A76 &amp; "'!" &amp; ADDRESS($AN76, COLUMN(O71)+1))</f>
        <v>22.43517800810719</v>
      </c>
      <c r="Q76" s="33" cm="1">
        <f t="array" aca="1" ref="Q76" ca="1">INDIRECT("'" &amp; $A76 &amp; "'!" &amp; ADDRESS($AN76, COLUMN(P71)+1))</f>
        <v>23.713016881827848</v>
      </c>
      <c r="R76" s="33" cm="1">
        <f t="array" aca="1" ref="R76" ca="1">INDIRECT("'" &amp; $A76 &amp; "'!" &amp; ADDRESS($AN76, COLUMN(Q71)+1))</f>
        <v>25.309413252832954</v>
      </c>
      <c r="S76" s="33" cm="1">
        <f t="array" aca="1" ref="S76" ca="1">INDIRECT("'" &amp; $A76 &amp; "'!" &amp; ADDRESS($AN76, COLUMN(R71)+1))</f>
        <v>26.965990287732442</v>
      </c>
      <c r="T76" s="33" cm="1">
        <f t="array" aca="1" ref="T76" ca="1">INDIRECT("'" &amp; $A76 &amp; "'!" &amp; ADDRESS($AN76, COLUMN(S71)+1))</f>
        <v>28.452679759540267</v>
      </c>
      <c r="U76" s="33" cm="1">
        <f t="array" aca="1" ref="U76" ca="1">INDIRECT("'" &amp; $A76 &amp; "'!" &amp; ADDRESS($AN76, COLUMN(T71)+1))</f>
        <v>29.951137183008292</v>
      </c>
      <c r="V76" s="33" cm="1">
        <f t="array" aca="1" ref="V76" ca="1">INDIRECT("'" &amp; $A76 &amp; "'!" &amp; ADDRESS($AN76, COLUMN(U71)+1))</f>
        <v>31.251042574930182</v>
      </c>
      <c r="W76" s="33" cm="1">
        <f t="array" aca="1" ref="W76" ca="1">INDIRECT("'" &amp; $A76 &amp; "'!" &amp; ADDRESS($AN76, COLUMN(V71)+1))</f>
        <v>32.342176840353751</v>
      </c>
      <c r="X76" s="33" cm="1">
        <f t="array" aca="1" ref="X76" ca="1">INDIRECT("'" &amp; $A76 &amp; "'!" &amp; ADDRESS($AN76, COLUMN(W71)+1))</f>
        <v>33.282246767682686</v>
      </c>
      <c r="Y76" s="33" cm="1">
        <f t="array" aca="1" ref="Y76" ca="1">INDIRECT("'" &amp; $A76 &amp; "'!" &amp; ADDRESS($AN76, COLUMN(X71)+1))</f>
        <v>34.07996598167685</v>
      </c>
      <c r="Z76" s="33" cm="1">
        <f t="array" aca="1" ref="Z76" ca="1">INDIRECT("'" &amp; $A76 &amp; "'!" &amp; ADDRESS($AN76, COLUMN(Y71)+1))</f>
        <v>34.741651336609401</v>
      </c>
      <c r="AA76" s="33" cm="1">
        <f t="array" aca="1" ref="AA76" ca="1">INDIRECT("'" &amp; $A76 &amp; "'!" &amp; ADDRESS($AN76, COLUMN(Z71)+1))</f>
        <v>35.300037770826293</v>
      </c>
      <c r="AB76" s="33" cm="1">
        <f t="array" aca="1" ref="AB76" ca="1">INDIRECT("'" &amp; $A76 &amp; "'!" &amp; ADDRESS($AN76, COLUMN(AA71)+1))</f>
        <v>35.765496988282401</v>
      </c>
      <c r="AC76" s="33" cm="1">
        <f t="array" aca="1" ref="AC76" ca="1">INDIRECT("'" &amp; $A76 &amp; "'!" &amp; ADDRESS($AN76, COLUMN(AB71)+1))</f>
        <v>36.167160452477248</v>
      </c>
      <c r="AD76" s="33" cm="1">
        <f t="array" aca="1" ref="AD76" ca="1">INDIRECT("'" &amp; $A76 &amp; "'!" &amp; ADDRESS($AN76, COLUMN(AC71)+1))</f>
        <v>36.5009599420396</v>
      </c>
      <c r="AE76" s="33" cm="1">
        <f t="array" aca="1" ref="AE76" ca="1">INDIRECT("'" &amp; $A76 &amp; "'!" &amp; ADDRESS($AN76, COLUMN(AD71)+1))</f>
        <v>36.773931228064299</v>
      </c>
      <c r="AF76" s="33" cm="1">
        <f t="array" aca="1" ref="AF76" ca="1">INDIRECT("'" &amp; $A76 &amp; "'!" &amp; ADDRESS($AN76, COLUMN(AE71)+1))</f>
        <v>36.992987642189547</v>
      </c>
      <c r="AG76" s="33" cm="1">
        <f t="array" aca="1" ref="AG76" ca="1">INDIRECT("'" &amp; $A76 &amp; "'!" &amp; ADDRESS($AN76, COLUMN(AF71)+1))</f>
        <v>37.182092759623394</v>
      </c>
      <c r="AH76" s="33" cm="1">
        <f t="array" aca="1" ref="AH76" ca="1">INDIRECT("'" &amp; $A76 &amp; "'!" &amp; ADDRESS($AN76, COLUMN(AG71)+1))</f>
        <v>37.341094166101854</v>
      </c>
      <c r="AI76" s="33" cm="1">
        <f t="array" aca="1" ref="AI76" ca="1">INDIRECT("'" &amp; $A76 &amp; "'!" &amp; ADDRESS($AN76, COLUMN(AH71)+1))</f>
        <v>37.470424640170833</v>
      </c>
      <c r="AJ76" s="33" cm="1">
        <f t="array" aca="1" ref="AJ76" ca="1">INDIRECT("'" &amp; $A76 &amp; "'!" &amp; ADDRESS($AN76, COLUMN(AI71)+1))</f>
        <v>37.564110460598648</v>
      </c>
      <c r="AK76" s="33" cm="1">
        <f t="array" aca="1" ref="AK76" ca="1">INDIRECT("'" &amp; $A76 &amp; "'!" &amp; ADDRESS($AN76, COLUMN(AJ71)+1))</f>
        <v>37.63828596522584</v>
      </c>
      <c r="AL76" s="33" cm="1">
        <f t="array" aca="1" ref="AL76" ca="1">INDIRECT("'" &amp; $A76 &amp; "'!" &amp; ADDRESS($AN76, COLUMN(AK71)+1))</f>
        <v>37.695458117245479</v>
      </c>
      <c r="AN76">
        <f>C72</f>
        <v>280</v>
      </c>
    </row>
    <row r="77" spans="1:40">
      <c r="A77" t="str">
        <f t="shared" si="5"/>
        <v>D100</v>
      </c>
      <c r="B77" s="33" cm="1">
        <f t="array" aca="1" ref="B77" ca="1">INDIRECT("'" &amp; $A77 &amp; "'!" &amp; ADDRESS($AN77, COLUMN(A72)+1))</f>
        <v>0.75728833894709702</v>
      </c>
      <c r="C77" s="33" cm="1">
        <f t="array" aca="1" ref="C77" ca="1">INDIRECT("'" &amp; $A77 &amp; "'!" &amp; ADDRESS($AN77, COLUMN(B72)+1))</f>
        <v>0.84128476236344363</v>
      </c>
      <c r="D77" s="33" cm="1">
        <f t="array" aca="1" ref="D77" ca="1">INDIRECT("'" &amp; $A77 &amp; "'!" &amp; ADDRESS($AN77, COLUMN(C72)+1))</f>
        <v>1.0258224473318054</v>
      </c>
      <c r="E77" s="33" cm="1">
        <f t="array" aca="1" ref="E77" ca="1">INDIRECT("'" &amp; $A77 &amp; "'!" &amp; ADDRESS($AN77, COLUMN(D72)+1))</f>
        <v>1.3941041509074046</v>
      </c>
      <c r="F77" s="33" cm="1">
        <f t="array" aca="1" ref="F77" ca="1">INDIRECT("'" &amp; $A77 &amp; "'!" &amp; ADDRESS($AN77, COLUMN(E72)+1))</f>
        <v>1.9254040571996094</v>
      </c>
      <c r="G77" s="33" cm="1">
        <f t="array" aca="1" ref="G77" ca="1">INDIRECT("'" &amp; $A77 &amp; "'!" &amp; ADDRESS($AN77, COLUMN(F72)+1))</f>
        <v>2.7440596755425886</v>
      </c>
      <c r="H77" s="33" cm="1">
        <f t="array" aca="1" ref="H77" ca="1">INDIRECT("'" &amp; $A77 &amp; "'!" &amp; ADDRESS($AN77, COLUMN(G72)+1))</f>
        <v>4.2231966300763304</v>
      </c>
      <c r="I77" s="33" cm="1">
        <f t="array" aca="1" ref="I77" ca="1">INDIRECT("'" &amp; $A77 &amp; "'!" &amp; ADDRESS($AN77, COLUMN(H72)+1))</f>
        <v>6.3578691546803361</v>
      </c>
      <c r="J77" s="33" cm="1">
        <f t="array" aca="1" ref="J77" ca="1">INDIRECT("'" &amp; $A77 &amp; "'!" &amp; ADDRESS($AN77, COLUMN(I72)+1))</f>
        <v>8.6256036106464737</v>
      </c>
      <c r="K77" s="33" cm="1">
        <f t="array" aca="1" ref="K77" ca="1">INDIRECT("'" &amp; $A77 &amp; "'!" &amp; ADDRESS($AN77, COLUMN(J72)+1))</f>
        <v>9.4106056943174305</v>
      </c>
      <c r="L77" s="33" cm="1">
        <f t="array" aca="1" ref="L77" ca="1">INDIRECT("'" &amp; $A77 &amp; "'!" &amp; ADDRESS($AN77, COLUMN(K72)+1))</f>
        <v>8.8655209457112836</v>
      </c>
      <c r="M77" s="33" cm="1">
        <f t="array" aca="1" ref="M77" ca="1">INDIRECT("'" &amp; $A77 &amp; "'!" &amp; ADDRESS($AN77, COLUMN(L72)+1))</f>
        <v>8.3611726753569027</v>
      </c>
      <c r="N77" s="33" cm="1">
        <f t="array" aca="1" ref="N77" ca="1">INDIRECT("'" &amp; $A77 &amp; "'!" &amp; ADDRESS($AN77, COLUMN(M72)+1))</f>
        <v>7.904794086732597</v>
      </c>
      <c r="O77" s="33" cm="1">
        <f t="array" aca="1" ref="O77" ca="1">INDIRECT("'" &amp; $A77 &amp; "'!" &amp; ADDRESS($AN77, COLUMN(N72)+1))</f>
        <v>7.4460150188890077</v>
      </c>
      <c r="P77" s="33" cm="1">
        <f t="array" aca="1" ref="P77" ca="1">INDIRECT("'" &amp; $A77 &amp; "'!" &amp; ADDRESS($AN77, COLUMN(O72)+1))</f>
        <v>6.9771109093170516</v>
      </c>
      <c r="Q77" s="33" cm="1">
        <f t="array" aca="1" ref="Q77" ca="1">INDIRECT("'" &amp; $A77 &amp; "'!" &amp; ADDRESS($AN77, COLUMN(P72)+1))</f>
        <v>6.50240186288244</v>
      </c>
      <c r="R77" s="33" cm="1">
        <f t="array" aca="1" ref="R77" ca="1">INDIRECT("'" &amp; $A77 &amp; "'!" &amp; ADDRESS($AN77, COLUMN(Q72)+1))</f>
        <v>6.0038382435232656</v>
      </c>
      <c r="S77" s="33" cm="1">
        <f t="array" aca="1" ref="S77" ca="1">INDIRECT("'" &amp; $A77 &amp; "'!" &amp; ADDRESS($AN77, COLUMN(R72)+1))</f>
        <v>5.4684605934502342</v>
      </c>
      <c r="T77" s="33" cm="1">
        <f t="array" aca="1" ref="T77" ca="1">INDIRECT("'" &amp; $A77 &amp; "'!" &amp; ADDRESS($AN77, COLUMN(S72)+1))</f>
        <v>4.9106033510783238</v>
      </c>
      <c r="U77" s="33" cm="1">
        <f t="array" aca="1" ref="U77" ca="1">INDIRECT("'" &amp; $A77 &amp; "'!" &amp; ADDRESS($AN77, COLUMN(T72)+1))</f>
        <v>4.3445607897029248</v>
      </c>
      <c r="V77" s="33" cm="1">
        <f t="array" aca="1" ref="V77" ca="1">INDIRECT("'" &amp; $A77 &amp; "'!" &amp; ADDRESS($AN77, COLUMN(U72)+1))</f>
        <v>3.7774966168702524</v>
      </c>
      <c r="W77" s="33" cm="1">
        <f t="array" aca="1" ref="W77" ca="1">INDIRECT("'" &amp; $A77 &amp; "'!" &amp; ADDRESS($AN77, COLUMN(V72)+1))</f>
        <v>3.2245953464333468</v>
      </c>
      <c r="X77" s="33" cm="1">
        <f t="array" aca="1" ref="X77" ca="1">INDIRECT("'" &amp; $A77 &amp; "'!" &amp; ADDRESS($AN77, COLUMN(W72)+1))</f>
        <v>2.7049879051443031</v>
      </c>
      <c r="Y77" s="33" cm="1">
        <f t="array" aca="1" ref="Y77" ca="1">INDIRECT("'" &amp; $A77 &amp; "'!" &amp; ADDRESS($AN77, COLUMN(X72)+1))</f>
        <v>2.2390608813786468</v>
      </c>
      <c r="Z77" s="33" cm="1">
        <f t="array" aca="1" ref="Z77" ca="1">INDIRECT("'" &amp; $A77 &amp; "'!" &amp; ADDRESS($AN77, COLUMN(Y72)+1))</f>
        <v>1.8261682400258261</v>
      </c>
      <c r="AA77" s="33" cm="1">
        <f t="array" aca="1" ref="AA77" ca="1">INDIRECT("'" &amp; $A77 &amp; "'!" &amp; ADDRESS($AN77, COLUMN(Z72)+1))</f>
        <v>1.4669290424800421</v>
      </c>
      <c r="AB77" s="33" cm="1">
        <f t="array" aca="1" ref="AB77" ca="1">INDIRECT("'" &amp; $A77 &amp; "'!" &amp; ADDRESS($AN77, COLUMN(AA72)+1))</f>
        <v>1.1629693194144284</v>
      </c>
      <c r="AC77" s="33" cm="1">
        <f t="array" aca="1" ref="AC77" ca="1">INDIRECT("'" &amp; $A77 &amp; "'!" &amp; ADDRESS($AN77, COLUMN(AB72)+1))</f>
        <v>0.9163164760521969</v>
      </c>
      <c r="AD77" s="33" cm="1">
        <f t="array" aca="1" ref="AD77" ca="1">INDIRECT("'" &amp; $A77 &amp; "'!" &amp; ADDRESS($AN77, COLUMN(AC72)+1))</f>
        <v>0.72380341658168379</v>
      </c>
      <c r="AE77" s="33" cm="1">
        <f t="array" aca="1" ref="AE77" ca="1">INDIRECT("'" &amp; $A77 &amp; "'!" &amp; ADDRESS($AN77, COLUMN(AD72)+1))</f>
        <v>0.56983460992399371</v>
      </c>
      <c r="AF77" s="33" cm="1">
        <f t="array" aca="1" ref="AF77" ca="1">INDIRECT("'" &amp; $A77 &amp; "'!" &amp; ADDRESS($AN77, COLUMN(AE72)+1))</f>
        <v>0.43868323485080785</v>
      </c>
      <c r="AG77" s="33" cm="1">
        <f t="array" aca="1" ref="AG77" ca="1">INDIRECT("'" &amp; $A77 &amp; "'!" &amp; ADDRESS($AN77, COLUMN(AF72)+1))</f>
        <v>0.32728043523633638</v>
      </c>
      <c r="AH77" s="33" cm="1">
        <f t="array" aca="1" ref="AH77" ca="1">INDIRECT("'" &amp; $A77 &amp; "'!" &amp; ADDRESS($AN77, COLUMN(AG72)+1))</f>
        <v>0.24033361369223891</v>
      </c>
      <c r="AI77" s="33" cm="1">
        <f t="array" aca="1" ref="AI77" ca="1">INDIRECT("'" &amp; $A77 &amp; "'!" &amp; ADDRESS($AN77, COLUMN(AH72)+1))</f>
        <v>0.18019096228866879</v>
      </c>
      <c r="AJ77" s="33" cm="1">
        <f t="array" aca="1" ref="AJ77" ca="1">INDIRECT("'" &amp; $A77 &amp; "'!" &amp; ADDRESS($AN77, COLUMN(AI72)+1))</f>
        <v>0.13996548520687241</v>
      </c>
      <c r="AK77" s="33" cm="1">
        <f t="array" aca="1" ref="AK77" ca="1">INDIRECT("'" &amp; $A77 &amp; "'!" &amp; ADDRESS($AN77, COLUMN(AJ72)+1))</f>
        <v>0.11359993955868247</v>
      </c>
      <c r="AL77" s="33" cm="1">
        <f t="array" aca="1" ref="AL77" ca="1">INDIRECT("'" &amp; $A77 &amp; "'!" &amp; ADDRESS($AN77, COLUMN(AK72)+1))</f>
        <v>9.6230526828780347E-2</v>
      </c>
      <c r="AN77">
        <f>C72</f>
        <v>280</v>
      </c>
    </row>
    <row r="78" spans="1:40">
      <c r="A78" t="str">
        <f t="shared" si="5"/>
        <v>Linear100</v>
      </c>
      <c r="B78" s="33" cm="1">
        <f t="array" aca="1" ref="B78" ca="1">INDIRECT("'" &amp; $A78 &amp; "'!" &amp; ADDRESS($AN78, COLUMN(A73)+1))</f>
        <v>0.75728833894709702</v>
      </c>
      <c r="C78" s="33" cm="1">
        <f t="array" aca="1" ref="C78" ca="1">INDIRECT("'" &amp; $A78 &amp; "'!" &amp; ADDRESS($AN78, COLUMN(B73)+1))</f>
        <v>0.84128476236344363</v>
      </c>
      <c r="D78" s="33" cm="1">
        <f t="array" aca="1" ref="D78" ca="1">INDIRECT("'" &amp; $A78 &amp; "'!" &amp; ADDRESS($AN78, COLUMN(C73)+1))</f>
        <v>1.0258224473318054</v>
      </c>
      <c r="E78" s="33" cm="1">
        <f t="array" aca="1" ref="E78" ca="1">INDIRECT("'" &amp; $A78 &amp; "'!" &amp; ADDRESS($AN78, COLUMN(D73)+1))</f>
        <v>1.3941041509074046</v>
      </c>
      <c r="F78" s="33" cm="1">
        <f t="array" aca="1" ref="F78" ca="1">INDIRECT("'" &amp; $A78 &amp; "'!" &amp; ADDRESS($AN78, COLUMN(E73)+1))</f>
        <v>1.9254040571996094</v>
      </c>
      <c r="G78" s="33" cm="1">
        <f t="array" aca="1" ref="G78" ca="1">INDIRECT("'" &amp; $A78 &amp; "'!" &amp; ADDRESS($AN78, COLUMN(F73)+1))</f>
        <v>2.7440596755425886</v>
      </c>
      <c r="H78" s="33" cm="1">
        <f t="array" aca="1" ref="H78" ca="1">INDIRECT("'" &amp; $A78 &amp; "'!" &amp; ADDRESS($AN78, COLUMN(G73)+1))</f>
        <v>4.2231966300763304</v>
      </c>
      <c r="I78" s="33" cm="1">
        <f t="array" aca="1" ref="I78" ca="1">INDIRECT("'" &amp; $A78 &amp; "'!" &amp; ADDRESS($AN78, COLUMN(H73)+1))</f>
        <v>6.3578691546803361</v>
      </c>
      <c r="J78" s="33" cm="1">
        <f t="array" aca="1" ref="J78" ca="1">INDIRECT("'" &amp; $A78 &amp; "'!" &amp; ADDRESS($AN78, COLUMN(I73)+1))</f>
        <v>8.6256036106464737</v>
      </c>
      <c r="K78" s="33" cm="1">
        <f t="array" aca="1" ref="K78" ca="1">INDIRECT("'" &amp; $A78 &amp; "'!" &amp; ADDRESS($AN78, COLUMN(J73)+1))</f>
        <v>9.4106056943174305</v>
      </c>
      <c r="L78" s="33" cm="1">
        <f t="array" aca="1" ref="L78" ca="1">INDIRECT("'" &amp; $A78 &amp; "'!" &amp; ADDRESS($AN78, COLUMN(K73)+1))</f>
        <v>10.314340028744379</v>
      </c>
      <c r="M78" s="33" cm="1">
        <f t="array" aca="1" ref="M78" ca="1">INDIRECT("'" &amp; $A78 &amp; "'!" &amp; ADDRESS($AN78, COLUMN(L73)+1))</f>
        <v>11.664478209488141</v>
      </c>
      <c r="N78" s="33" cm="1">
        <f t="array" aca="1" ref="N78" ca="1">INDIRECT("'" &amp; $A78 &amp; "'!" &amp; ADDRESS($AN78, COLUMN(M73)+1))</f>
        <v>13.406594541501251</v>
      </c>
      <c r="O78" s="33" cm="1">
        <f t="array" aca="1" ref="O78" ca="1">INDIRECT("'" &amp; $A78 &amp; "'!" &amp; ADDRESS($AN78, COLUMN(N73)+1))</f>
        <v>15.709332031982107</v>
      </c>
      <c r="P78" s="33" cm="1">
        <f t="array" aca="1" ref="P78" ca="1">INDIRECT("'" &amp; $A78 &amp; "'!" &amp; ADDRESS($AN78, COLUMN(O73)+1))</f>
        <v>18.084217773261962</v>
      </c>
      <c r="Q78" s="33" cm="1">
        <f t="array" aca="1" ref="Q78" ca="1">INDIRECT("'" &amp; $A78 &amp; "'!" &amp; ADDRESS($AN78, COLUMN(P73)+1))</f>
        <v>20.735147129737861</v>
      </c>
      <c r="R78" s="33" cm="1">
        <f t="array" aca="1" ref="R78" ca="1">INDIRECT("'" &amp; $A78 &amp; "'!" &amp; ADDRESS($AN78, COLUMN(Q73)+1))</f>
        <v>22.709706313524638</v>
      </c>
      <c r="S78" s="33" cm="1">
        <f t="array" aca="1" ref="S78" ca="1">INDIRECT("'" &amp; $A78 &amp; "'!" &amp; ADDRESS($AN78, COLUMN(R73)+1))</f>
        <v>23.573316153458496</v>
      </c>
      <c r="T78" s="33" cm="1">
        <f t="array" aca="1" ref="T78" ca="1">INDIRECT("'" &amp; $A78 &amp; "'!" &amp; ADDRESS($AN78, COLUMN(S73)+1))</f>
        <v>23.867646573514786</v>
      </c>
      <c r="U78" s="33" cm="1">
        <f t="array" aca="1" ref="U78" ca="1">INDIRECT("'" &amp; $A78 &amp; "'!" &amp; ADDRESS($AN78, COLUMN(T73)+1))</f>
        <v>23.639890577917114</v>
      </c>
      <c r="V78" s="33" cm="1">
        <f t="array" aca="1" ref="V78" ca="1">INDIRECT("'" &amp; $A78 &amp; "'!" &amp; ADDRESS($AN78, COLUMN(U73)+1))</f>
        <v>22.681146207324087</v>
      </c>
      <c r="W78" s="33" cm="1">
        <f t="array" aca="1" ref="W78" ca="1">INDIRECT("'" &amp; $A78 &amp; "'!" &amp; ADDRESS($AN78, COLUMN(V73)+1))</f>
        <v>21.025582408613186</v>
      </c>
      <c r="X78" s="33" cm="1">
        <f t="array" aca="1" ref="X78" ca="1">INDIRECT("'" &amp; $A78 &amp; "'!" &amp; ADDRESS($AN78, COLUMN(W73)+1))</f>
        <v>19.39216925371953</v>
      </c>
      <c r="Y78" s="33" cm="1">
        <f t="array" aca="1" ref="Y78" ca="1">INDIRECT("'" &amp; $A78 &amp; "'!" &amp; ADDRESS($AN78, COLUMN(X73)+1))</f>
        <v>17.786602060245485</v>
      </c>
      <c r="Z78" s="33" cm="1">
        <f t="array" aca="1" ref="Z78" ca="1">INDIRECT("'" &amp; $A78 &amp; "'!" &amp; ADDRESS($AN78, COLUMN(Y73)+1))</f>
        <v>16.173934046842483</v>
      </c>
      <c r="AA78" s="33" cm="1">
        <f t="array" aca="1" ref="AA78" ca="1">INDIRECT("'" &amp; $A78 &amp; "'!" &amp; ADDRESS($AN78, COLUMN(Z73)+1))</f>
        <v>14.562593489515313</v>
      </c>
      <c r="AB78" s="33" cm="1">
        <f t="array" aca="1" ref="AB78" ca="1">INDIRECT("'" &amp; $A78 &amp; "'!" &amp; ADDRESS($AN78, COLUMN(AA73)+1))</f>
        <v>12.971367041950153</v>
      </c>
      <c r="AC78" s="33" cm="1">
        <f t="array" aca="1" ref="AC78" ca="1">INDIRECT("'" &amp; $A78 &amp; "'!" &amp; ADDRESS($AN78, COLUMN(AB73)+1))</f>
        <v>11.422343810131803</v>
      </c>
      <c r="AD78" s="33" cm="1">
        <f t="array" aca="1" ref="AD78" ca="1">INDIRECT("'" &amp; $A78 &amp; "'!" &amp; ADDRESS($AN78, COLUMN(AC73)+1))</f>
        <v>9.9299239141916456</v>
      </c>
      <c r="AE78" s="33" cm="1">
        <f t="array" aca="1" ref="AE78" ca="1">INDIRECT("'" &amp; $A78 &amp; "'!" &amp; ADDRESS($AN78, COLUMN(AD73)+1))</f>
        <v>8.5103584314989487</v>
      </c>
      <c r="AF78" s="33" cm="1">
        <f t="array" aca="1" ref="AF78" ca="1">INDIRECT("'" &amp; $A78 &amp; "'!" &amp; ADDRESS($AN78, COLUMN(AE73)+1))</f>
        <v>7.189570231210384</v>
      </c>
      <c r="AG78" s="33" cm="1">
        <f t="array" aca="1" ref="AG78" ca="1">INDIRECT("'" &amp; $A78 &amp; "'!" &amp; ADDRESS($AN78, COLUMN(AF73)+1))</f>
        <v>5.9855289496861062</v>
      </c>
      <c r="AH78" s="33" cm="1">
        <f t="array" aca="1" ref="AH78" ca="1">INDIRECT("'" &amp; $A78 &amp; "'!" &amp; ADDRESS($AN78, COLUMN(AG73)+1))</f>
        <v>4.9175748390407259</v>
      </c>
      <c r="AI78" s="33" cm="1">
        <f t="array" aca="1" ref="AI78" ca="1">INDIRECT("'" &amp; $A78 &amp; "'!" &amp; ADDRESS($AN78, COLUMN(AH73)+1))</f>
        <v>3.994330008764762</v>
      </c>
      <c r="AJ78" s="33" cm="1">
        <f t="array" aca="1" ref="AJ78" ca="1">INDIRECT("'" &amp; $A78 &amp; "'!" &amp; ADDRESS($AN78, COLUMN(AI73)+1))</f>
        <v>3.2120357115711151</v>
      </c>
      <c r="AK78" s="33" cm="1">
        <f t="array" aca="1" ref="AK78" ca="1">INDIRECT("'" &amp; $A78 &amp; "'!" &amp; ADDRESS($AN78, COLUMN(AJ73)+1))</f>
        <v>2.5633295901905724</v>
      </c>
      <c r="AL78" s="33" cm="1">
        <f t="array" aca="1" ref="AL78" ca="1">INDIRECT("'" &amp; $A78 &amp; "'!" &amp; ADDRESS($AN78, COLUMN(AK73)+1))</f>
        <v>2.0292236023237398</v>
      </c>
      <c r="AN78">
        <f>C72</f>
        <v>280</v>
      </c>
    </row>
    <row r="79" spans="1:40">
      <c r="A79">
        <f t="shared" si="5"/>
        <v>0</v>
      </c>
    </row>
    <row r="80" spans="1:40">
      <c r="A80">
        <f t="shared" si="5"/>
        <v>0</v>
      </c>
    </row>
    <row r="81" spans="1:40" s="38" customFormat="1">
      <c r="A81" s="38">
        <f t="shared" si="5"/>
        <v>0</v>
      </c>
    </row>
    <row r="83" spans="1:40" s="39" customFormat="1">
      <c r="A83" s="39" t="s">
        <v>55</v>
      </c>
      <c r="B83" s="39" t="s">
        <v>34</v>
      </c>
      <c r="C83" s="39">
        <v>281</v>
      </c>
    </row>
    <row r="84" spans="1:40">
      <c r="A84" s="8" t="s">
        <v>28</v>
      </c>
      <c r="B84" s="8">
        <v>2014</v>
      </c>
      <c r="C84" s="8">
        <v>2015</v>
      </c>
      <c r="D84" s="8">
        <v>2016</v>
      </c>
      <c r="E84" s="8">
        <v>2017</v>
      </c>
      <c r="F84" s="8">
        <v>2018</v>
      </c>
      <c r="G84" s="8">
        <v>2019</v>
      </c>
      <c r="H84" s="8">
        <v>2020</v>
      </c>
      <c r="I84" s="8">
        <v>2021</v>
      </c>
      <c r="J84" s="8">
        <v>2022</v>
      </c>
      <c r="K84" s="8">
        <v>2023</v>
      </c>
      <c r="L84" s="8">
        <v>2024</v>
      </c>
      <c r="M84" s="8">
        <v>2025</v>
      </c>
      <c r="N84" s="8">
        <v>2026</v>
      </c>
      <c r="O84" s="8">
        <v>2027</v>
      </c>
      <c r="P84" s="8">
        <v>2028</v>
      </c>
      <c r="Q84" s="8">
        <v>2029</v>
      </c>
      <c r="R84" s="8">
        <v>2030</v>
      </c>
      <c r="S84" s="8">
        <v>2031</v>
      </c>
      <c r="T84" s="8">
        <v>2032</v>
      </c>
      <c r="U84" s="8">
        <v>2033</v>
      </c>
      <c r="V84" s="8">
        <v>2034</v>
      </c>
      <c r="W84" s="8">
        <v>2035</v>
      </c>
      <c r="X84" s="8">
        <v>2036</v>
      </c>
      <c r="Y84" s="8">
        <v>2037</v>
      </c>
      <c r="Z84" s="8">
        <v>2038</v>
      </c>
      <c r="AA84" s="8">
        <v>2039</v>
      </c>
      <c r="AB84" s="8">
        <v>2040</v>
      </c>
      <c r="AC84" s="8">
        <v>2041</v>
      </c>
      <c r="AD84" s="8">
        <v>2042</v>
      </c>
      <c r="AE84" s="8">
        <v>2043</v>
      </c>
      <c r="AF84" s="8">
        <v>2044</v>
      </c>
      <c r="AG84" s="8">
        <v>2045</v>
      </c>
      <c r="AH84" s="8">
        <v>2046</v>
      </c>
      <c r="AI84" s="8">
        <v>2047</v>
      </c>
      <c r="AJ84" s="8">
        <v>2048</v>
      </c>
      <c r="AK84" s="8">
        <v>2049</v>
      </c>
      <c r="AL84" s="8">
        <v>2050</v>
      </c>
    </row>
    <row r="85" spans="1:40">
      <c r="A85" t="str">
        <f>A74</f>
        <v>S100</v>
      </c>
      <c r="B85" s="33" cm="1">
        <f t="array" aca="1" ref="B85" ca="1">INDIRECT("'" &amp; $A85 &amp; "'!" &amp; ADDRESS($AN85, COLUMN(A80)+1))</f>
        <v>5.1826941379881503E-2</v>
      </c>
      <c r="C85" s="33" cm="1">
        <f t="array" aca="1" ref="C85" ca="1">INDIRECT("'" &amp; $A85 &amp; "'!" &amp; ADDRESS($AN85, COLUMN(B80)+1))</f>
        <v>9.7132228937122589E-2</v>
      </c>
      <c r="D85" s="33" cm="1">
        <f t="array" aca="1" ref="D85" ca="1">INDIRECT("'" &amp; $A85 &amp; "'!" &amp; ADDRESS($AN85, COLUMN(C80)+1))</f>
        <v>9.553663053700126E-2</v>
      </c>
      <c r="E85" s="33" cm="1">
        <f t="array" aca="1" ref="E85" ca="1">INDIRECT("'" &amp; $A85 &amp; "'!" &amp; ADDRESS($AN85, COLUMN(D80)+1))</f>
        <v>9.9140682241374053E-2</v>
      </c>
      <c r="F85" s="33" cm="1">
        <f t="array" aca="1" ref="F85" ca="1">INDIRECT("'" &amp; $A85 &amp; "'!" &amp; ADDRESS($AN85, COLUMN(E80)+1))</f>
        <v>0.24845295330989953</v>
      </c>
      <c r="G85" s="33" cm="1">
        <f t="array" aca="1" ref="G85" ca="1">INDIRECT("'" &amp; $A85 &amp; "'!" &amp; ADDRESS($AN85, COLUMN(F80)+1))</f>
        <v>0.84548193103803515</v>
      </c>
      <c r="H85" s="33" cm="1">
        <f t="array" aca="1" ref="H85" ca="1">INDIRECT("'" &amp; $A85 &amp; "'!" &amp; ADDRESS($AN85, COLUMN(G80)+1))</f>
        <v>1.8357455350694658</v>
      </c>
      <c r="I85" s="33" cm="1">
        <f t="array" aca="1" ref="I85" ca="1">INDIRECT("'" &amp; $A85 &amp; "'!" &amp; ADDRESS($AN85, COLUMN(H80)+1))</f>
        <v>3.0699373468421229</v>
      </c>
      <c r="J85" s="33" cm="1">
        <f t="array" aca="1" ref="J85" ca="1">INDIRECT("'" &amp; $A85 &amp; "'!" &amp; ADDRESS($AN85, COLUMN(I80)+1))</f>
        <v>4.2616735278018441</v>
      </c>
      <c r="K85" s="33" cm="1">
        <f t="array" aca="1" ref="K85" ca="1">INDIRECT("'" &amp; $A85 &amp; "'!" &amp; ADDRESS($AN85, COLUMN(J80)+1))</f>
        <v>6.0507090182523502</v>
      </c>
      <c r="L85" s="33" cm="1">
        <f t="array" aca="1" ref="L85" ca="1">INDIRECT("'" &amp; $A85 &amp; "'!" &amp; ADDRESS($AN85, COLUMN(K80)+1))</f>
        <v>7.7906251195975988</v>
      </c>
      <c r="M85" s="33" cm="1">
        <f t="array" aca="1" ref="M85" ca="1">INDIRECT("'" &amp; $A85 &amp; "'!" &amp; ADDRESS($AN85, COLUMN(L80)+1))</f>
        <v>9.9811077993226931</v>
      </c>
      <c r="N85" s="33" cm="1">
        <f t="array" aca="1" ref="N85" ca="1">INDIRECT("'" &amp; $A85 &amp; "'!" &amp; ADDRESS($AN85, COLUMN(M80)+1))</f>
        <v>11.900136614316068</v>
      </c>
      <c r="O85" s="33" cm="1">
        <f t="array" aca="1" ref="O85" ca="1">INDIRECT("'" &amp; $A85 &amp; "'!" &amp; ADDRESS($AN85, COLUMN(N80)+1))</f>
        <v>11.640824686086095</v>
      </c>
      <c r="P85" s="33" cm="1">
        <f t="array" aca="1" ref="P85" ca="1">INDIRECT("'" &amp; $A85 &amp; "'!" &amp; ADDRESS($AN85, COLUMN(O80)+1))</f>
        <v>11.089497802530143</v>
      </c>
      <c r="Q85" s="33" cm="1">
        <f t="array" aca="1" ref="Q85" ca="1">INDIRECT("'" &amp; $A85 &amp; "'!" &amp; ADDRESS($AN85, COLUMN(P80)+1))</f>
        <v>10.344829439527503</v>
      </c>
      <c r="R85" s="33" cm="1">
        <f t="array" aca="1" ref="R85" ca="1">INDIRECT("'" &amp; $A85 &amp; "'!" &amp; ADDRESS($AN85, COLUMN(Q80)+1))</f>
        <v>9.6439606463506369</v>
      </c>
      <c r="S85" s="33" cm="1">
        <f t="array" aca="1" ref="S85" ca="1">INDIRECT("'" &amp; $A85 &amp; "'!" &amp; ADDRESS($AN85, COLUMN(R80)+1))</f>
        <v>8.9454950559512767</v>
      </c>
      <c r="T85" s="33" cm="1">
        <f t="array" aca="1" ref="T85" ca="1">INDIRECT("'" &amp; $A85 &amp; "'!" &amp; ADDRESS($AN85, COLUMN(S80)+1))</f>
        <v>8.2539035269875054</v>
      </c>
      <c r="U85" s="33" cm="1">
        <f t="array" aca="1" ref="U85" ca="1">INDIRECT("'" &amp; $A85 &amp; "'!" &amp; ADDRESS($AN85, COLUMN(T80)+1))</f>
        <v>7.5593434786480449</v>
      </c>
      <c r="V85" s="33" cm="1">
        <f t="array" aca="1" ref="V85" ca="1">INDIRECT("'" &amp; $A85 &amp; "'!" &amp; ADDRESS($AN85, COLUMN(U80)+1))</f>
        <v>6.8482811791519058</v>
      </c>
      <c r="W85" s="33" cm="1">
        <f t="array" aca="1" ref="W85" ca="1">INDIRECT("'" &amp; $A85 &amp; "'!" &amp; ADDRESS($AN85, COLUMN(V80)+1))</f>
        <v>6.1205452497373756</v>
      </c>
      <c r="X85" s="33" cm="1">
        <f t="array" aca="1" ref="X85" ca="1">INDIRECT("'" &amp; $A85 &amp; "'!" &amp; ADDRESS($AN85, COLUMN(W80)+1))</f>
        <v>5.3981612302279069</v>
      </c>
      <c r="Y85" s="33" cm="1">
        <f t="array" aca="1" ref="Y85" ca="1">INDIRECT("'" &amp; $A85 &amp; "'!" &amp; ADDRESS($AN85, COLUMN(X80)+1))</f>
        <v>4.6854329352971336</v>
      </c>
      <c r="Z85" s="33" cm="1">
        <f t="array" aca="1" ref="Z85" ca="1">INDIRECT("'" &amp; $A85 &amp; "'!" &amp; ADDRESS($AN85, COLUMN(Y80)+1))</f>
        <v>4.0033197839814907</v>
      </c>
      <c r="AA85" s="33" cm="1">
        <f t="array" aca="1" ref="AA85" ca="1">INDIRECT("'" &amp; $A85 &amp; "'!" &amp; ADDRESS($AN85, COLUMN(Z80)+1))</f>
        <v>3.3586699132141238</v>
      </c>
      <c r="AB85" s="33" cm="1">
        <f t="array" aca="1" ref="AB85" ca="1">INDIRECT("'" &amp; $A85 &amp; "'!" &amp; ADDRESS($AN85, COLUMN(AA80)+1))</f>
        <v>2.7794287899850811</v>
      </c>
      <c r="AC85" s="33" cm="1">
        <f t="array" aca="1" ref="AC85" ca="1">INDIRECT("'" &amp; $A85 &amp; "'!" &amp; ADDRESS($AN85, COLUMN(AB80)+1))</f>
        <v>2.2691928269586548</v>
      </c>
      <c r="AD85" s="33" cm="1">
        <f t="array" aca="1" ref="AD85" ca="1">INDIRECT("'" &amp; $A85 &amp; "'!" &amp; ADDRESS($AN85, COLUMN(AC80)+1))</f>
        <v>1.8245945101678664</v>
      </c>
      <c r="AE85" s="33" cm="1">
        <f t="array" aca="1" ref="AE85" ca="1">INDIRECT("'" &amp; $A85 &amp; "'!" &amp; ADDRESS($AN85, COLUMN(AD80)+1))</f>
        <v>1.4469323353260768</v>
      </c>
      <c r="AF85" s="33" cm="1">
        <f t="array" aca="1" ref="AF85" ca="1">INDIRECT("'" &amp; $A85 &amp; "'!" &amp; ADDRESS($AN85, COLUMN(AE80)+1))</f>
        <v>1.1303300831789522</v>
      </c>
      <c r="AG85" s="33" cm="1">
        <f t="array" aca="1" ref="AG85" ca="1">INDIRECT("'" &amp; $A85 &amp; "'!" &amp; ADDRESS($AN85, COLUMN(AF80)+1))</f>
        <v>0.87665088537286662</v>
      </c>
      <c r="AH85" s="33" cm="1">
        <f t="array" aca="1" ref="AH85" ca="1">INDIRECT("'" &amp; $A85 &amp; "'!" &amp; ADDRESS($AN85, COLUMN(AG80)+1))</f>
        <v>0.67580502458854075</v>
      </c>
      <c r="AI85" s="33" cm="1">
        <f t="array" aca="1" ref="AI85" ca="1">INDIRECT("'" &amp; $A85 &amp; "'!" &amp; ADDRESS($AN85, COLUMN(AH80)+1))</f>
        <v>0.51465132381107448</v>
      </c>
      <c r="AJ85" s="33" cm="1">
        <f t="array" aca="1" ref="AJ85" ca="1">INDIRECT("'" &amp; $A85 &amp; "'!" &amp; ADDRESS($AN85, COLUMN(AI80)+1))</f>
        <v>0.38300136459537942</v>
      </c>
      <c r="AK85" s="33" cm="1">
        <f t="array" aca="1" ref="AK85" ca="1">INDIRECT("'" &amp; $A85 &amp; "'!" &amp; ADDRESS($AN85, COLUMN(AJ80)+1))</f>
        <v>0.27798309047562941</v>
      </c>
      <c r="AL85" s="33" cm="1">
        <f t="array" aca="1" ref="AL85" ca="1">INDIRECT("'" &amp; $A85 &amp; "'!" &amp; ADDRESS($AN85, COLUMN(AK80)+1))</f>
        <v>0.20006969822550003</v>
      </c>
      <c r="AN85">
        <f>C83</f>
        <v>281</v>
      </c>
    </row>
    <row r="86" spans="1:40">
      <c r="A86" t="str">
        <f t="shared" ref="A86:A92" si="6">A75</f>
        <v>L100</v>
      </c>
      <c r="B86" s="33" cm="1">
        <f t="array" aca="1" ref="B86" ca="1">INDIRECT("'" &amp; $A86 &amp; "'!" &amp; ADDRESS($AN86, COLUMN(A81)+1))</f>
        <v>5.1826941379881503E-2</v>
      </c>
      <c r="C86" s="33" cm="1">
        <f t="array" aca="1" ref="C86" ca="1">INDIRECT("'" &amp; $A86 &amp; "'!" &amp; ADDRESS($AN86, COLUMN(B81)+1))</f>
        <v>9.7132228937122589E-2</v>
      </c>
      <c r="D86" s="33" cm="1">
        <f t="array" aca="1" ref="D86" ca="1">INDIRECT("'" &amp; $A86 &amp; "'!" &amp; ADDRESS($AN86, COLUMN(C81)+1))</f>
        <v>9.553663053700126E-2</v>
      </c>
      <c r="E86" s="33" cm="1">
        <f t="array" aca="1" ref="E86" ca="1">INDIRECT("'" &amp; $A86 &amp; "'!" &amp; ADDRESS($AN86, COLUMN(D81)+1))</f>
        <v>9.9140682241374053E-2</v>
      </c>
      <c r="F86" s="33" cm="1">
        <f t="array" aca="1" ref="F86" ca="1">INDIRECT("'" &amp; $A86 &amp; "'!" &amp; ADDRESS($AN86, COLUMN(E81)+1))</f>
        <v>0.24845295330989953</v>
      </c>
      <c r="G86" s="33" cm="1">
        <f t="array" aca="1" ref="G86" ca="1">INDIRECT("'" &amp; $A86 &amp; "'!" &amp; ADDRESS($AN86, COLUMN(F81)+1))</f>
        <v>0.84548193103803515</v>
      </c>
      <c r="H86" s="33" cm="1">
        <f t="array" aca="1" ref="H86" ca="1">INDIRECT("'" &amp; $A86 &amp; "'!" &amp; ADDRESS($AN86, COLUMN(G81)+1))</f>
        <v>1.8357455350694658</v>
      </c>
      <c r="I86" s="33" cm="1">
        <f t="array" aca="1" ref="I86" ca="1">INDIRECT("'" &amp; $A86 &amp; "'!" &amp; ADDRESS($AN86, COLUMN(H81)+1))</f>
        <v>3.0699373468421229</v>
      </c>
      <c r="J86" s="33" cm="1">
        <f t="array" aca="1" ref="J86" ca="1">INDIRECT("'" &amp; $A86 &amp; "'!" &amp; ADDRESS($AN86, COLUMN(I81)+1))</f>
        <v>4.2616735278018441</v>
      </c>
      <c r="K86" s="33" cm="1">
        <f t="array" aca="1" ref="K86" ca="1">INDIRECT("'" &amp; $A86 &amp; "'!" &amp; ADDRESS($AN86, COLUMN(J81)+1))</f>
        <v>6.0507090182523502</v>
      </c>
      <c r="L86" s="33" cm="1">
        <f t="array" aca="1" ref="L86" ca="1">INDIRECT("'" &amp; $A86 &amp; "'!" &amp; ADDRESS($AN86, COLUMN(K81)+1))</f>
        <v>7.4835670043745619</v>
      </c>
      <c r="M86" s="33" cm="1">
        <f t="array" aca="1" ref="M86" ca="1">INDIRECT("'" &amp; $A86 &amp; "'!" &amp; ADDRESS($AN86, COLUMN(L81)+1))</f>
        <v>9.0871703248734956</v>
      </c>
      <c r="N86" s="33" cm="1">
        <f t="array" aca="1" ref="N86" ca="1">INDIRECT("'" &amp; $A86 &amp; "'!" &amp; ADDRESS($AN86, COLUMN(M81)+1))</f>
        <v>10.77838655740937</v>
      </c>
      <c r="O86" s="33" cm="1">
        <f t="array" aca="1" ref="O86" ca="1">INDIRECT("'" &amp; $A86 &amp; "'!" &amp; ADDRESS($AN86, COLUMN(N81)+1))</f>
        <v>12.527124718077058</v>
      </c>
      <c r="P86" s="33" cm="1">
        <f t="array" aca="1" ref="P86" ca="1">INDIRECT("'" &amp; $A86 &amp; "'!" &amp; ADDRESS($AN86, COLUMN(O81)+1))</f>
        <v>13.759455350577523</v>
      </c>
      <c r="Q86" s="33" cm="1">
        <f t="array" aca="1" ref="Q86" ca="1">INDIRECT("'" &amp; $A86 &amp; "'!" &amp; ADDRESS($AN86, COLUMN(P81)+1))</f>
        <v>14.7834923555067</v>
      </c>
      <c r="R86" s="33" cm="1">
        <f t="array" aca="1" ref="R86" ca="1">INDIRECT("'" &amp; $A86 &amp; "'!" &amp; ADDRESS($AN86, COLUMN(Q81)+1))</f>
        <v>15.38296403553319</v>
      </c>
      <c r="S86" s="33" cm="1">
        <f t="array" aca="1" ref="S86" ca="1">INDIRECT("'" &amp; $A86 &amp; "'!" &amp; ADDRESS($AN86, COLUMN(R81)+1))</f>
        <v>15.689159864259208</v>
      </c>
      <c r="T86" s="33" cm="1">
        <f t="array" aca="1" ref="T86" ca="1">INDIRECT("'" &amp; $A86 &amp; "'!" &amp; ADDRESS($AN86, COLUMN(S81)+1))</f>
        <v>15.701657185290937</v>
      </c>
      <c r="U86" s="33" cm="1">
        <f t="array" aca="1" ref="U86" ca="1">INDIRECT("'" &amp; $A86 &amp; "'!" &amp; ADDRESS($AN86, COLUMN(T81)+1))</f>
        <v>15.675705412799346</v>
      </c>
      <c r="V86" s="33" cm="1">
        <f t="array" aca="1" ref="V86" ca="1">INDIRECT("'" &amp; $A86 &amp; "'!" &amp; ADDRESS($AN86, COLUMN(U81)+1))</f>
        <v>15.601385996044113</v>
      </c>
      <c r="W86" s="33" cm="1">
        <f t="array" aca="1" ref="W86" ca="1">INDIRECT("'" &amp; $A86 &amp; "'!" &amp; ADDRESS($AN86, COLUMN(V81)+1))</f>
        <v>15.478196088119608</v>
      </c>
      <c r="X86" s="33" cm="1">
        <f t="array" aca="1" ref="X86" ca="1">INDIRECT("'" &amp; $A86 &amp; "'!" &amp; ADDRESS($AN86, COLUMN(W81)+1))</f>
        <v>14.136498186177727</v>
      </c>
      <c r="Y86" s="33" cm="1">
        <f t="array" aca="1" ref="Y86" ca="1">INDIRECT("'" &amp; $A86 &amp; "'!" &amp; ADDRESS($AN86, COLUMN(X81)+1))</f>
        <v>12.821871063279195</v>
      </c>
      <c r="Z86" s="33" cm="1">
        <f t="array" aca="1" ref="Z86" ca="1">INDIRECT("'" &amp; $A86 &amp; "'!" &amp; ADDRESS($AN86, COLUMN(Y81)+1))</f>
        <v>11.565406517559413</v>
      </c>
      <c r="AA86" s="33" cm="1">
        <f t="array" aca="1" ref="AA86" ca="1">INDIRECT("'" &amp; $A86 &amp; "'!" &amp; ADDRESS($AN86, COLUMN(Z81)+1))</f>
        <v>10.357409828265709</v>
      </c>
      <c r="AB86" s="33" cm="1">
        <f t="array" aca="1" ref="AB86" ca="1">INDIRECT("'" &amp; $A86 &amp; "'!" &amp; ADDRESS($AN86, COLUMN(AA81)+1))</f>
        <v>9.1858728304987931</v>
      </c>
      <c r="AC86" s="33" cm="1">
        <f t="array" aca="1" ref="AC86" ca="1">INDIRECT("'" &amp; $A86 &amp; "'!" &amp; ADDRESS($AN86, COLUMN(AB81)+1))</f>
        <v>8.0758287988694235</v>
      </c>
      <c r="AD86" s="33" cm="1">
        <f t="array" aca="1" ref="AD86" ca="1">INDIRECT("'" &amp; $A86 &amp; "'!" &amp; ADDRESS($AN86, COLUMN(AC81)+1))</f>
        <v>7.0321569537991522</v>
      </c>
      <c r="AE86" s="33" cm="1">
        <f t="array" aca="1" ref="AE86" ca="1">INDIRECT("'" &amp; $A86 &amp; "'!" &amp; ADDRESS($AN86, COLUMN(AD81)+1))</f>
        <v>6.0556556160136257</v>
      </c>
      <c r="AF86" s="33" cm="1">
        <f t="array" aca="1" ref="AF86" ca="1">INDIRECT("'" &amp; $A86 &amp; "'!" &amp; ADDRESS($AN86, COLUMN(AE81)+1))</f>
        <v>5.1499699130589383</v>
      </c>
      <c r="AG86" s="33" cm="1">
        <f t="array" aca="1" ref="AG86" ca="1">INDIRECT("'" &amp; $A86 &amp; "'!" &amp; ADDRESS($AN86, COLUMN(AF81)+1))</f>
        <v>4.328869134297701</v>
      </c>
      <c r="AH86" s="33" cm="1">
        <f t="array" aca="1" ref="AH86" ca="1">INDIRECT("'" &amp; $A86 &amp; "'!" &amp; ADDRESS($AN86, COLUMN(AG81)+1))</f>
        <v>3.5926885985248389</v>
      </c>
      <c r="AI86" s="33" cm="1">
        <f t="array" aca="1" ref="AI86" ca="1">INDIRECT("'" &amp; $A86 &amp; "'!" &amp; ADDRESS($AN86, COLUMN(AH81)+1))</f>
        <v>2.9443223119118191</v>
      </c>
      <c r="AJ86" s="33" cm="1">
        <f t="array" aca="1" ref="AJ86" ca="1">INDIRECT("'" &amp; $A86 &amp; "'!" &amp; ADDRESS($AN86, COLUMN(AI81)+1))</f>
        <v>2.38198314105066</v>
      </c>
      <c r="AK86" s="33" cm="1">
        <f t="array" aca="1" ref="AK86" ca="1">INDIRECT("'" &amp; $A86 &amp; "'!" &amp; ADDRESS($AN86, COLUMN(AJ81)+1))</f>
        <v>1.9044381572632003</v>
      </c>
      <c r="AL86" s="33" cm="1">
        <f t="array" aca="1" ref="AL86" ca="1">INDIRECT("'" &amp; $A86 &amp; "'!" &amp; ADDRESS($AN86, COLUMN(AK81)+1))</f>
        <v>1.507567607199372</v>
      </c>
      <c r="AN86">
        <f>C83</f>
        <v>281</v>
      </c>
    </row>
    <row r="87" spans="1:40">
      <c r="A87" t="str">
        <f t="shared" si="6"/>
        <v>S80</v>
      </c>
      <c r="B87" s="33" cm="1">
        <f t="array" aca="1" ref="B87" ca="1">INDIRECT("'" &amp; $A87 &amp; "'!" &amp; ADDRESS($AN87, COLUMN(A82)+1))</f>
        <v>5.1826941379881503E-2</v>
      </c>
      <c r="C87" s="33" cm="1">
        <f t="array" aca="1" ref="C87" ca="1">INDIRECT("'" &amp; $A87 &amp; "'!" &amp; ADDRESS($AN87, COLUMN(B82)+1))</f>
        <v>9.7132228937122589E-2</v>
      </c>
      <c r="D87" s="33" cm="1">
        <f t="array" aca="1" ref="D87" ca="1">INDIRECT("'" &amp; $A87 &amp; "'!" &amp; ADDRESS($AN87, COLUMN(C82)+1))</f>
        <v>9.553663053700126E-2</v>
      </c>
      <c r="E87" s="33" cm="1">
        <f t="array" aca="1" ref="E87" ca="1">INDIRECT("'" &amp; $A87 &amp; "'!" &amp; ADDRESS($AN87, COLUMN(D82)+1))</f>
        <v>9.9140682241374053E-2</v>
      </c>
      <c r="F87" s="33" cm="1">
        <f t="array" aca="1" ref="F87" ca="1">INDIRECT("'" &amp; $A87 &amp; "'!" &amp; ADDRESS($AN87, COLUMN(E82)+1))</f>
        <v>0.24845295330989953</v>
      </c>
      <c r="G87" s="33" cm="1">
        <f t="array" aca="1" ref="G87" ca="1">INDIRECT("'" &amp; $A87 &amp; "'!" &amp; ADDRESS($AN87, COLUMN(F82)+1))</f>
        <v>0.84548193103803515</v>
      </c>
      <c r="H87" s="33" cm="1">
        <f t="array" aca="1" ref="H87" ca="1">INDIRECT("'" &amp; $A87 &amp; "'!" &amp; ADDRESS($AN87, COLUMN(G82)+1))</f>
        <v>1.8357455350694658</v>
      </c>
      <c r="I87" s="33" cm="1">
        <f t="array" aca="1" ref="I87" ca="1">INDIRECT("'" &amp; $A87 &amp; "'!" &amp; ADDRESS($AN87, COLUMN(H82)+1))</f>
        <v>3.0699373468421229</v>
      </c>
      <c r="J87" s="33" cm="1">
        <f t="array" aca="1" ref="J87" ca="1">INDIRECT("'" &amp; $A87 &amp; "'!" &amp; ADDRESS($AN87, COLUMN(I82)+1))</f>
        <v>4.2616735278018441</v>
      </c>
      <c r="K87" s="33" cm="1">
        <f t="array" aca="1" ref="K87" ca="1">INDIRECT("'" &amp; $A87 &amp; "'!" &amp; ADDRESS($AN87, COLUMN(J82)+1))</f>
        <v>6.0507090182523502</v>
      </c>
      <c r="L87" s="33" cm="1">
        <f t="array" aca="1" ref="L87" ca="1">INDIRECT("'" &amp; $A87 &amp; "'!" &amp; ADDRESS($AN87, COLUMN(K82)+1))</f>
        <v>7.4835670043745619</v>
      </c>
      <c r="M87" s="33" cm="1">
        <f t="array" aca="1" ref="M87" ca="1">INDIRECT("'" &amp; $A87 &amp; "'!" &amp; ADDRESS($AN87, COLUMN(L82)+1))</f>
        <v>9.0871703248734956</v>
      </c>
      <c r="N87" s="33" cm="1">
        <f t="array" aca="1" ref="N87" ca="1">INDIRECT("'" &amp; $A87 &amp; "'!" &amp; ADDRESS($AN87, COLUMN(M82)+1))</f>
        <v>10.77838655740937</v>
      </c>
      <c r="O87" s="33" cm="1">
        <f t="array" aca="1" ref="O87" ca="1">INDIRECT("'" &amp; $A87 &amp; "'!" &amp; ADDRESS($AN87, COLUMN(N82)+1))</f>
        <v>12.527124718077058</v>
      </c>
      <c r="P87" s="33" cm="1">
        <f t="array" aca="1" ref="P87" ca="1">INDIRECT("'" &amp; $A87 &amp; "'!" &amp; ADDRESS($AN87, COLUMN(O82)+1))</f>
        <v>13.759455350577523</v>
      </c>
      <c r="Q87" s="33" cm="1">
        <f t="array" aca="1" ref="Q87" ca="1">INDIRECT("'" &amp; $A87 &amp; "'!" &amp; ADDRESS($AN87, COLUMN(P82)+1))</f>
        <v>14.7834923555067</v>
      </c>
      <c r="R87" s="33" cm="1">
        <f t="array" aca="1" ref="R87" ca="1">INDIRECT("'" &amp; $A87 &amp; "'!" &amp; ADDRESS($AN87, COLUMN(Q82)+1))</f>
        <v>15.38296403553319</v>
      </c>
      <c r="S87" s="33" cm="1">
        <f t="array" aca="1" ref="S87" ca="1">INDIRECT("'" &amp; $A87 &amp; "'!" &amp; ADDRESS($AN87, COLUMN(R82)+1))</f>
        <v>15.689159864259208</v>
      </c>
      <c r="T87" s="33" cm="1">
        <f t="array" aca="1" ref="T87" ca="1">INDIRECT("'" &amp; $A87 &amp; "'!" &amp; ADDRESS($AN87, COLUMN(S82)+1))</f>
        <v>15.701657185290937</v>
      </c>
      <c r="U87" s="33" cm="1">
        <f t="array" aca="1" ref="U87" ca="1">INDIRECT("'" &amp; $A87 &amp; "'!" &amp; ADDRESS($AN87, COLUMN(T82)+1))</f>
        <v>15.675705412799346</v>
      </c>
      <c r="V87" s="33" cm="1">
        <f t="array" aca="1" ref="V87" ca="1">INDIRECT("'" &amp; $A87 &amp; "'!" &amp; ADDRESS($AN87, COLUMN(U82)+1))</f>
        <v>15.601385996044113</v>
      </c>
      <c r="W87" s="33" cm="1">
        <f t="array" aca="1" ref="W87" ca="1">INDIRECT("'" &amp; $A87 &amp; "'!" &amp; ADDRESS($AN87, COLUMN(V82)+1))</f>
        <v>15.478196088119608</v>
      </c>
      <c r="X87" s="33" cm="1">
        <f t="array" aca="1" ref="X87" ca="1">INDIRECT("'" &amp; $A87 &amp; "'!" &amp; ADDRESS($AN87, COLUMN(W82)+1))</f>
        <v>15.300436890091767</v>
      </c>
      <c r="Y87" s="33" cm="1">
        <f t="array" aca="1" ref="Y87" ca="1">INDIRECT("'" &amp; $A87 &amp; "'!" &amp; ADDRESS($AN87, COLUMN(X82)+1))</f>
        <v>15.080119571650238</v>
      </c>
      <c r="Z87" s="33" cm="1">
        <f t="array" aca="1" ref="Z87" ca="1">INDIRECT("'" &amp; $A87 &amp; "'!" &amp; ADDRESS($AN87, COLUMN(Y82)+1))</f>
        <v>14.824574766072315</v>
      </c>
      <c r="AA87" s="33" cm="1">
        <f t="array" aca="1" ref="AA87" ca="1">INDIRECT("'" &amp; $A87 &amp; "'!" &amp; ADDRESS($AN87, COLUMN(Z82)+1))</f>
        <v>14.543988152665699</v>
      </c>
      <c r="AB87" s="33" cm="1">
        <f t="array" aca="1" ref="AB87" ca="1">INDIRECT("'" &amp; $A87 &amp; "'!" &amp; ADDRESS($AN87, COLUMN(AA82)+1))</f>
        <v>14.253453471570813</v>
      </c>
      <c r="AC87" s="33" cm="1">
        <f t="array" aca="1" ref="AC87" ca="1">INDIRECT("'" &amp; $A87 &amp; "'!" &amp; ADDRESS($AN87, COLUMN(AB82)+1))</f>
        <v>13.964666395884096</v>
      </c>
      <c r="AD87" s="33" cm="1">
        <f t="array" aca="1" ref="AD87" ca="1">INDIRECT("'" &amp; $A87 &amp; "'!" &amp; ADDRESS($AN87, COLUMN(AC82)+1))</f>
        <v>13.688372574229716</v>
      </c>
      <c r="AE87" s="33" cm="1">
        <f t="array" aca="1" ref="AE87" ca="1">INDIRECT("'" &amp; $A87 &amp; "'!" &amp; ADDRESS($AN87, COLUMN(AD82)+1))</f>
        <v>13.430350873021959</v>
      </c>
      <c r="AF87" s="33" cm="1">
        <f t="array" aca="1" ref="AF87" ca="1">INDIRECT("'" &amp; $A87 &amp; "'!" &amp; ADDRESS($AN87, COLUMN(AE82)+1))</f>
        <v>13.19841225935688</v>
      </c>
      <c r="AG87" s="33" cm="1">
        <f t="array" aca="1" ref="AG87" ca="1">INDIRECT("'" &amp; $A87 &amp; "'!" &amp; ADDRESS($AN87, COLUMN(AF82)+1))</f>
        <v>12.993105257336657</v>
      </c>
      <c r="AH87" s="33" cm="1">
        <f t="array" aca="1" ref="AH87" ca="1">INDIRECT("'" &amp; $A87 &amp; "'!" &amp; ADDRESS($AN87, COLUMN(AG82)+1))</f>
        <v>12.818260110293542</v>
      </c>
      <c r="AI87" s="33" cm="1">
        <f t="array" aca="1" ref="AI87" ca="1">INDIRECT("'" &amp; $A87 &amp; "'!" &amp; ADDRESS($AN87, COLUMN(AH82)+1))</f>
        <v>12.671612385751708</v>
      </c>
      <c r="AJ87" s="33" cm="1">
        <f t="array" aca="1" ref="AJ87" ca="1">INDIRECT("'" &amp; $A87 &amp; "'!" &amp; ADDRESS($AN87, COLUMN(AI82)+1))</f>
        <v>12.553934762979511</v>
      </c>
      <c r="AK87" s="33" cm="1">
        <f t="array" aca="1" ref="AK87" ca="1">INDIRECT("'" &amp; $A87 &amp; "'!" &amp; ADDRESS($AN87, COLUMN(AJ82)+1))</f>
        <v>12.458451949127205</v>
      </c>
      <c r="AL87" s="33" cm="1">
        <f t="array" aca="1" ref="AL87" ca="1">INDIRECT("'" &amp; $A87 &amp; "'!" &amp; ADDRESS($AN87, COLUMN(AK82)+1))</f>
        <v>12.383150283854736</v>
      </c>
      <c r="AN87">
        <f>C83</f>
        <v>281</v>
      </c>
    </row>
    <row r="88" spans="1:40">
      <c r="A88" t="str">
        <f t="shared" si="6"/>
        <v>D100</v>
      </c>
      <c r="B88" s="33" cm="1">
        <f t="array" aca="1" ref="B88" ca="1">INDIRECT("'" &amp; $A88 &amp; "'!" &amp; ADDRESS($AN88, COLUMN(A83)+1))</f>
        <v>5.1826941379881503E-2</v>
      </c>
      <c r="C88" s="33" cm="1">
        <f t="array" aca="1" ref="C88" ca="1">INDIRECT("'" &amp; $A88 &amp; "'!" &amp; ADDRESS($AN88, COLUMN(B83)+1))</f>
        <v>9.7132228937122589E-2</v>
      </c>
      <c r="D88" s="33" cm="1">
        <f t="array" aca="1" ref="D88" ca="1">INDIRECT("'" &amp; $A88 &amp; "'!" &amp; ADDRESS($AN88, COLUMN(C83)+1))</f>
        <v>9.553663053700126E-2</v>
      </c>
      <c r="E88" s="33" cm="1">
        <f t="array" aca="1" ref="E88" ca="1">INDIRECT("'" &amp; $A88 &amp; "'!" &amp; ADDRESS($AN88, COLUMN(D83)+1))</f>
        <v>9.9140682241374053E-2</v>
      </c>
      <c r="F88" s="33" cm="1">
        <f t="array" aca="1" ref="F88" ca="1">INDIRECT("'" &amp; $A88 &amp; "'!" &amp; ADDRESS($AN88, COLUMN(E83)+1))</f>
        <v>0.24845295330989953</v>
      </c>
      <c r="G88" s="33" cm="1">
        <f t="array" aca="1" ref="G88" ca="1">INDIRECT("'" &amp; $A88 &amp; "'!" &amp; ADDRESS($AN88, COLUMN(F83)+1))</f>
        <v>0.84548193103803515</v>
      </c>
      <c r="H88" s="33" cm="1">
        <f t="array" aca="1" ref="H88" ca="1">INDIRECT("'" &amp; $A88 &amp; "'!" &amp; ADDRESS($AN88, COLUMN(G83)+1))</f>
        <v>1.8357455350694658</v>
      </c>
      <c r="I88" s="33" cm="1">
        <f t="array" aca="1" ref="I88" ca="1">INDIRECT("'" &amp; $A88 &amp; "'!" &amp; ADDRESS($AN88, COLUMN(H83)+1))</f>
        <v>3.0699373468421229</v>
      </c>
      <c r="J88" s="33" cm="1">
        <f t="array" aca="1" ref="J88" ca="1">INDIRECT("'" &amp; $A88 &amp; "'!" &amp; ADDRESS($AN88, COLUMN(I83)+1))</f>
        <v>4.2616735278018441</v>
      </c>
      <c r="K88" s="33" cm="1">
        <f t="array" aca="1" ref="K88" ca="1">INDIRECT("'" &amp; $A88 &amp; "'!" &amp; ADDRESS($AN88, COLUMN(J83)+1))</f>
        <v>6.0507090182523502</v>
      </c>
      <c r="L88" s="33" cm="1">
        <f t="array" aca="1" ref="L88" ca="1">INDIRECT("'" &amp; $A88 &amp; "'!" &amp; ADDRESS($AN88, COLUMN(K83)+1))</f>
        <v>5.6412183130363385</v>
      </c>
      <c r="M88" s="33" cm="1">
        <f t="array" aca="1" ref="M88" ca="1">INDIRECT("'" &amp; $A88 &amp; "'!" &amp; ADDRESS($AN88, COLUMN(L83)+1))</f>
        <v>5.2366657932665737</v>
      </c>
      <c r="N88" s="33" cm="1">
        <f t="array" aca="1" ref="N88" ca="1">INDIRECT("'" &amp; $A88 &amp; "'!" &amp; ADDRESS($AN88, COLUMN(M83)+1))</f>
        <v>4.8931753646219125</v>
      </c>
      <c r="O88" s="33" cm="1">
        <f t="array" aca="1" ref="O88" ca="1">INDIRECT("'" &amp; $A88 &amp; "'!" &amp; ADDRESS($AN88, COLUMN(N83)+1))</f>
        <v>4.5941766688871972</v>
      </c>
      <c r="P88" s="33" cm="1">
        <f t="array" aca="1" ref="P88" ca="1">INDIRECT("'" &amp; $A88 &amp; "'!" &amp; ADDRESS($AN88, COLUMN(O83)+1))</f>
        <v>4.2811512561229232</v>
      </c>
      <c r="Q88" s="33" cm="1">
        <f t="array" aca="1" ref="Q88" ca="1">INDIRECT("'" &amp; $A88 &amp; "'!" &amp; ADDRESS($AN88, COLUMN(P83)+1))</f>
        <v>3.9791573702822061</v>
      </c>
      <c r="R88" s="33" cm="1">
        <f t="array" aca="1" ref="R88" ca="1">INDIRECT("'" &amp; $A88 &amp; "'!" &amp; ADDRESS($AN88, COLUMN(Q83)+1))</f>
        <v>3.6767872044476895</v>
      </c>
      <c r="S88" s="33" cm="1">
        <f t="array" aca="1" ref="S88" ca="1">INDIRECT("'" &amp; $A88 &amp; "'!" &amp; ADDRESS($AN88, COLUMN(R83)+1))</f>
        <v>3.366419609479236</v>
      </c>
      <c r="T88" s="33" cm="1">
        <f t="array" aca="1" ref="T88" ca="1">INDIRECT("'" &amp; $A88 &amp; "'!" &amp; ADDRESS($AN88, COLUMN(S83)+1))</f>
        <v>3.0307093354369763</v>
      </c>
      <c r="U88" s="33" cm="1">
        <f t="array" aca="1" ref="U88" ca="1">INDIRECT("'" &amp; $A88 &amp; "'!" &amp; ADDRESS($AN88, COLUMN(T83)+1))</f>
        <v>2.6957989146369226</v>
      </c>
      <c r="V88" s="33" cm="1">
        <f t="array" aca="1" ref="V88" ca="1">INDIRECT("'" &amp; $A88 &amp; "'!" &amp; ADDRESS($AN88, COLUMN(U83)+1))</f>
        <v>2.3559058213860626</v>
      </c>
      <c r="W88" s="33" cm="1">
        <f t="array" aca="1" ref="W88" ca="1">INDIRECT("'" &amp; $A88 &amp; "'!" &amp; ADDRESS($AN88, COLUMN(V83)+1))</f>
        <v>2.0271137210609265</v>
      </c>
      <c r="X88" s="33" cm="1">
        <f t="array" aca="1" ref="X88" ca="1">INDIRECT("'" &amp; $A88 &amp; "'!" &amp; ADDRESS($AN88, COLUMN(W83)+1))</f>
        <v>1.7085235379096215</v>
      </c>
      <c r="Y88" s="33" cm="1">
        <f t="array" aca="1" ref="Y88" ca="1">INDIRECT("'" &amp; $A88 &amp; "'!" &amp; ADDRESS($AN88, COLUMN(X83)+1))</f>
        <v>1.4166594989420651</v>
      </c>
      <c r="Z88" s="33" cm="1">
        <f t="array" aca="1" ref="Z88" ca="1">INDIRECT("'" &amp; $A88 &amp; "'!" &amp; ADDRESS($AN88, COLUMN(Y83)+1))</f>
        <v>1.1604289020442207</v>
      </c>
      <c r="AA88" s="33" cm="1">
        <f t="array" aca="1" ref="AA88" ca="1">INDIRECT("'" &amp; $A88 &amp; "'!" &amp; ADDRESS($AN88, COLUMN(Z83)+1))</f>
        <v>0.93194491916750655</v>
      </c>
      <c r="AB88" s="33" cm="1">
        <f t="array" aca="1" ref="AB88" ca="1">INDIRECT("'" &amp; $A88 &amp; "'!" &amp; ADDRESS($AN88, COLUMN(AA83)+1))</f>
        <v>0.74158061859080138</v>
      </c>
      <c r="AC88" s="33" cm="1">
        <f t="array" aca="1" ref="AC88" ca="1">INDIRECT("'" &amp; $A88 &amp; "'!" &amp; ADDRESS($AN88, COLUMN(AB83)+1))</f>
        <v>0.58010802157633312</v>
      </c>
      <c r="AD88" s="33" cm="1">
        <f t="array" aca="1" ref="AD88" ca="1">INDIRECT("'" &amp; $A88 &amp; "'!" &amp; ADDRESS($AN88, COLUMN(AC83)+1))</f>
        <v>0.45286185296592185</v>
      </c>
      <c r="AE88" s="33" cm="1">
        <f t="array" aca="1" ref="AE88" ca="1">INDIRECT("'" &amp; $A88 &amp; "'!" &amp; ADDRESS($AN88, COLUMN(AD83)+1))</f>
        <v>0.35171038210571537</v>
      </c>
      <c r="AF88" s="33" cm="1">
        <f t="array" aca="1" ref="AF88" ca="1">INDIRECT("'" &amp; $A88 &amp; "'!" &amp; ADDRESS($AN88, COLUMN(AE83)+1))</f>
        <v>0.27025261646051513</v>
      </c>
      <c r="AG88" s="33" cm="1">
        <f t="array" aca="1" ref="AG88" ca="1">INDIRECT("'" &amp; $A88 &amp; "'!" &amp; ADDRESS($AN88, COLUMN(AF83)+1))</f>
        <v>0.19947783721346077</v>
      </c>
      <c r="AH88" s="33" cm="1">
        <f t="array" aca="1" ref="AH88" ca="1">INDIRECT("'" &amp; $A88 &amp; "'!" &amp; ADDRESS($AN88, COLUMN(AG83)+1))</f>
        <v>0.14177110783389532</v>
      </c>
      <c r="AI88" s="33" cm="1">
        <f t="array" aca="1" ref="AI88" ca="1">INDIRECT("'" &amp; $A88 &amp; "'!" &amp; ADDRESS($AN88, COLUMN(AH83)+1))</f>
        <v>9.8190105789820278E-2</v>
      </c>
      <c r="AJ88" s="33" cm="1">
        <f t="array" aca="1" ref="AJ88" ca="1">INDIRECT("'" &amp; $A88 &amp; "'!" &amp; ADDRESS($AN88, COLUMN(AI83)+1))</f>
        <v>7.164451145105713E-2</v>
      </c>
      <c r="AK88" s="33" cm="1">
        <f t="array" aca="1" ref="AK88" ca="1">INDIRECT("'" &amp; $A88 &amp; "'!" &amp; ADDRESS($AN88, COLUMN(AJ83)+1))</f>
        <v>5.3410871749184907E-2</v>
      </c>
      <c r="AL88" s="33" cm="1">
        <f t="array" aca="1" ref="AL88" ca="1">INDIRECT("'" &amp; $A88 &amp; "'!" &amp; ADDRESS($AN88, COLUMN(AK83)+1))</f>
        <v>4.357663009191988E-2</v>
      </c>
      <c r="AN88">
        <f>C83</f>
        <v>281</v>
      </c>
    </row>
    <row r="89" spans="1:40">
      <c r="A89" t="str">
        <f t="shared" si="6"/>
        <v>Linear100</v>
      </c>
      <c r="B89" s="33" cm="1">
        <f t="array" aca="1" ref="B89" ca="1">INDIRECT("'" &amp; $A89 &amp; "'!" &amp; ADDRESS($AN89, COLUMN(A84)+1))</f>
        <v>5.1826941379881503E-2</v>
      </c>
      <c r="C89" s="33" cm="1">
        <f t="array" aca="1" ref="C89" ca="1">INDIRECT("'" &amp; $A89 &amp; "'!" &amp; ADDRESS($AN89, COLUMN(B84)+1))</f>
        <v>9.7132228937122589E-2</v>
      </c>
      <c r="D89" s="33" cm="1">
        <f t="array" aca="1" ref="D89" ca="1">INDIRECT("'" &amp; $A89 &amp; "'!" &amp; ADDRESS($AN89, COLUMN(C84)+1))</f>
        <v>9.553663053700126E-2</v>
      </c>
      <c r="E89" s="33" cm="1">
        <f t="array" aca="1" ref="E89" ca="1">INDIRECT("'" &amp; $A89 &amp; "'!" &amp; ADDRESS($AN89, COLUMN(D84)+1))</f>
        <v>9.9140682241374053E-2</v>
      </c>
      <c r="F89" s="33" cm="1">
        <f t="array" aca="1" ref="F89" ca="1">INDIRECT("'" &amp; $A89 &amp; "'!" &amp; ADDRESS($AN89, COLUMN(E84)+1))</f>
        <v>0.24845295330989953</v>
      </c>
      <c r="G89" s="33" cm="1">
        <f t="array" aca="1" ref="G89" ca="1">INDIRECT("'" &amp; $A89 &amp; "'!" &amp; ADDRESS($AN89, COLUMN(F84)+1))</f>
        <v>0.84548193103803515</v>
      </c>
      <c r="H89" s="33" cm="1">
        <f t="array" aca="1" ref="H89" ca="1">INDIRECT("'" &amp; $A89 &amp; "'!" &amp; ADDRESS($AN89, COLUMN(G84)+1))</f>
        <v>1.8357455350694658</v>
      </c>
      <c r="I89" s="33" cm="1">
        <f t="array" aca="1" ref="I89" ca="1">INDIRECT("'" &amp; $A89 &amp; "'!" &amp; ADDRESS($AN89, COLUMN(H84)+1))</f>
        <v>3.0699373468421229</v>
      </c>
      <c r="J89" s="33" cm="1">
        <f t="array" aca="1" ref="J89" ca="1">INDIRECT("'" &amp; $A89 &amp; "'!" &amp; ADDRESS($AN89, COLUMN(I84)+1))</f>
        <v>4.2616735278018441</v>
      </c>
      <c r="K89" s="33" cm="1">
        <f t="array" aca="1" ref="K89" ca="1">INDIRECT("'" &amp; $A89 &amp; "'!" &amp; ADDRESS($AN89, COLUMN(J84)+1))</f>
        <v>6.0507090182523502</v>
      </c>
      <c r="L89" s="33" cm="1">
        <f t="array" aca="1" ref="L89" ca="1">INDIRECT("'" &amp; $A89 &amp; "'!" &amp; ADDRESS($AN89, COLUMN(K84)+1))</f>
        <v>7.7906251195975988</v>
      </c>
      <c r="M89" s="33" cm="1">
        <f t="array" aca="1" ref="M89" ca="1">INDIRECT("'" &amp; $A89 &amp; "'!" &amp; ADDRESS($AN89, COLUMN(L84)+1))</f>
        <v>8.46798748423444</v>
      </c>
      <c r="N89" s="33" cm="1">
        <f t="array" aca="1" ref="N89" ca="1">INDIRECT("'" &amp; $A89 &amp; "'!" &amp; ADDRESS($AN89, COLUMN(M84)+1))</f>
        <v>8.7455930770978743</v>
      </c>
      <c r="O89" s="33" cm="1">
        <f t="array" aca="1" ref="O89" ca="1">INDIRECT("'" &amp; $A89 &amp; "'!" &amp; ADDRESS($AN89, COLUMN(N84)+1))</f>
        <v>8.4366065007459454</v>
      </c>
      <c r="P89" s="33" cm="1">
        <f t="array" aca="1" ref="P89" ca="1">INDIRECT("'" &amp; $A89 &amp; "'!" &amp; ADDRESS($AN89, COLUMN(O84)+1))</f>
        <v>8.1362390166939882</v>
      </c>
      <c r="Q89" s="33" cm="1">
        <f t="array" aca="1" ref="Q89" ca="1">INDIRECT("'" &amp; $A89 &amp; "'!" &amp; ADDRESS($AN89, COLUMN(P84)+1))</f>
        <v>7.583323176260393</v>
      </c>
      <c r="R89" s="33" cm="1">
        <f t="array" aca="1" ref="R89" ca="1">INDIRECT("'" &amp; $A89 &amp; "'!" &amp; ADDRESS($AN89, COLUMN(Q84)+1))</f>
        <v>7.0465263785078509</v>
      </c>
      <c r="S89" s="33" cm="1">
        <f t="array" aca="1" ref="S89" ca="1">INDIRECT("'" &amp; $A89 &amp; "'!" &amp; ADDRESS($AN89, COLUMN(R84)+1))</f>
        <v>6.517956728333349</v>
      </c>
      <c r="T89" s="33" cm="1">
        <f t="array" aca="1" ref="T89" ca="1">INDIRECT("'" &amp; $A89 &amp; "'!" &amp; ADDRESS($AN89, COLUMN(S84)+1))</f>
        <v>5.9842048589910926</v>
      </c>
      <c r="U89" s="33" cm="1">
        <f t="array" aca="1" ref="U89" ca="1">INDIRECT("'" &amp; $A89 &amp; "'!" &amp; ADDRESS($AN89, COLUMN(T84)+1))</f>
        <v>5.4332733498176831</v>
      </c>
      <c r="V89" s="33" cm="1">
        <f t="array" aca="1" ref="V89" ca="1">INDIRECT("'" &amp; $A89 &amp; "'!" &amp; ADDRESS($AN89, COLUMN(U84)+1))</f>
        <v>4.8756524062932982</v>
      </c>
      <c r="W89" s="33" cm="1">
        <f t="array" aca="1" ref="W89" ca="1">INDIRECT("'" &amp; $A89 &amp; "'!" &amp; ADDRESS($AN89, COLUMN(V84)+1))</f>
        <v>4.3155037915257299</v>
      </c>
      <c r="X89" s="33" cm="1">
        <f t="array" aca="1" ref="X89" ca="1">INDIRECT("'" &amp; $A89 &amp; "'!" &amp; ADDRESS($AN89, COLUMN(W84)+1))</f>
        <v>3.7653327097946256</v>
      </c>
      <c r="Y89" s="33" cm="1">
        <f t="array" aca="1" ref="Y89" ca="1">INDIRECT("'" &amp; $A89 &amp; "'!" &amp; ADDRESS($AN89, COLUMN(X84)+1))</f>
        <v>3.2283405506793375</v>
      </c>
      <c r="Z89" s="33" cm="1">
        <f t="array" aca="1" ref="Z89" ca="1">INDIRECT("'" &amp; $A89 &amp; "'!" &amp; ADDRESS($AN89, COLUMN(Y84)+1))</f>
        <v>2.726576998860613</v>
      </c>
      <c r="AA89" s="33" cm="1">
        <f t="array" aca="1" ref="AA89" ca="1">INDIRECT("'" &amp; $A89 &amp; "'!" &amp; ADDRESS($AN89, COLUMN(Z84)+1))</f>
        <v>2.2671817287728513</v>
      </c>
      <c r="AB89" s="33" cm="1">
        <f t="array" aca="1" ref="AB89" ca="1">INDIRECT("'" &amp; $A89 &amp; "'!" &amp; ADDRESS($AN89, COLUMN(AA84)+1))</f>
        <v>1.8593270498421075</v>
      </c>
      <c r="AC89" s="33" cm="1">
        <f t="array" aca="1" ref="AC89" ca="1">INDIRECT("'" &amp; $A89 &amp; "'!" &amp; ADDRESS($AN89, COLUMN(AB84)+1))</f>
        <v>1.5041166498365213</v>
      </c>
      <c r="AD89" s="33" cm="1">
        <f t="array" aca="1" ref="AD89" ca="1">INDIRECT("'" &amp; $A89 &amp; "'!" &amp; ADDRESS($AN89, COLUMN(AC84)+1))</f>
        <v>1.1987548282697937</v>
      </c>
      <c r="AE89" s="33" cm="1">
        <f t="array" aca="1" ref="AE89" ca="1">INDIRECT("'" &amp; $A89 &amp; "'!" &amp; ADDRESS($AN89, COLUMN(AD84)+1))</f>
        <v>0.94513817165456837</v>
      </c>
      <c r="AF89" s="33" cm="1">
        <f t="array" aca="1" ref="AF89" ca="1">INDIRECT("'" &amp; $A89 &amp; "'!" &amp; ADDRESS($AN89, COLUMN(AE84)+1))</f>
        <v>0.73759028780439073</v>
      </c>
      <c r="AG89" s="33" cm="1">
        <f t="array" aca="1" ref="AG89" ca="1">INDIRECT("'" &amp; $A89 &amp; "'!" &amp; ADDRESS($AN89, COLUMN(AF84)+1))</f>
        <v>0.57029847082250773</v>
      </c>
      <c r="AH89" s="33" cm="1">
        <f t="array" aca="1" ref="AH89" ca="1">INDIRECT("'" &amp; $A89 &amp; "'!" &amp; ADDRESS($AN89, COLUMN(AG84)+1))</f>
        <v>0.43315278268116547</v>
      </c>
      <c r="AI89" s="33" cm="1">
        <f t="array" aca="1" ref="AI89" ca="1">INDIRECT("'" &amp; $A89 &amp; "'!" &amp; ADDRESS($AN89, COLUMN(AH84)+1))</f>
        <v>0.32214448725750966</v>
      </c>
      <c r="AJ89" s="33" cm="1">
        <f t="array" aca="1" ref="AJ89" ca="1">INDIRECT("'" &amp; $A89 &amp; "'!" &amp; ADDRESS($AN89, COLUMN(AI84)+1))</f>
        <v>0.23613293375428457</v>
      </c>
      <c r="AK89" s="33" cm="1">
        <f t="array" aca="1" ref="AK89" ca="1">INDIRECT("'" &amp; $A89 &amp; "'!" &amp; ADDRESS($AN89, COLUMN(AJ84)+1))</f>
        <v>0.172935426507004</v>
      </c>
      <c r="AL89" s="33" cm="1">
        <f t="array" aca="1" ref="AL89" ca="1">INDIRECT("'" &amp; $A89 &amp; "'!" &amp; ADDRESS($AN89, COLUMN(AK84)+1))</f>
        <v>0.12713367173901782</v>
      </c>
      <c r="AN89">
        <f>C83</f>
        <v>281</v>
      </c>
    </row>
    <row r="90" spans="1:40">
      <c r="A90">
        <f t="shared" si="6"/>
        <v>0</v>
      </c>
    </row>
    <row r="91" spans="1:40">
      <c r="A91">
        <f t="shared" si="6"/>
        <v>0</v>
      </c>
    </row>
    <row r="92" spans="1:40" s="38" customFormat="1">
      <c r="A92" s="38">
        <f t="shared" si="6"/>
        <v>0</v>
      </c>
    </row>
    <row r="94" spans="1:40" s="39" customFormat="1">
      <c r="A94" s="39" t="s">
        <v>55</v>
      </c>
      <c r="B94" s="39" t="s">
        <v>35</v>
      </c>
      <c r="C94" s="39">
        <v>282</v>
      </c>
    </row>
    <row r="95" spans="1:40">
      <c r="A95" s="8" t="s">
        <v>28</v>
      </c>
      <c r="B95" s="8">
        <v>2014</v>
      </c>
      <c r="C95" s="8">
        <v>2015</v>
      </c>
      <c r="D95" s="8">
        <v>2016</v>
      </c>
      <c r="E95" s="8">
        <v>2017</v>
      </c>
      <c r="F95" s="8">
        <v>2018</v>
      </c>
      <c r="G95" s="8">
        <v>2019</v>
      </c>
      <c r="H95" s="8">
        <v>2020</v>
      </c>
      <c r="I95" s="8">
        <v>2021</v>
      </c>
      <c r="J95" s="8">
        <v>2022</v>
      </c>
      <c r="K95" s="8">
        <v>2023</v>
      </c>
      <c r="L95" s="8">
        <v>2024</v>
      </c>
      <c r="M95" s="8">
        <v>2025</v>
      </c>
      <c r="N95" s="8">
        <v>2026</v>
      </c>
      <c r="O95" s="8">
        <v>2027</v>
      </c>
      <c r="P95" s="8">
        <v>2028</v>
      </c>
      <c r="Q95" s="8">
        <v>2029</v>
      </c>
      <c r="R95" s="8">
        <v>2030</v>
      </c>
      <c r="S95" s="8">
        <v>2031</v>
      </c>
      <c r="T95" s="8">
        <v>2032</v>
      </c>
      <c r="U95" s="8">
        <v>2033</v>
      </c>
      <c r="V95" s="8">
        <v>2034</v>
      </c>
      <c r="W95" s="8">
        <v>2035</v>
      </c>
      <c r="X95" s="8">
        <v>2036</v>
      </c>
      <c r="Y95" s="8">
        <v>2037</v>
      </c>
      <c r="Z95" s="8">
        <v>2038</v>
      </c>
      <c r="AA95" s="8">
        <v>2039</v>
      </c>
      <c r="AB95" s="8">
        <v>2040</v>
      </c>
      <c r="AC95" s="8">
        <v>2041</v>
      </c>
      <c r="AD95" s="8">
        <v>2042</v>
      </c>
      <c r="AE95" s="8">
        <v>2043</v>
      </c>
      <c r="AF95" s="8">
        <v>2044</v>
      </c>
      <c r="AG95" s="8">
        <v>2045</v>
      </c>
      <c r="AH95" s="8">
        <v>2046</v>
      </c>
      <c r="AI95" s="8">
        <v>2047</v>
      </c>
      <c r="AJ95" s="8">
        <v>2048</v>
      </c>
      <c r="AK95" s="8">
        <v>2049</v>
      </c>
      <c r="AL95" s="8">
        <v>2050</v>
      </c>
    </row>
    <row r="96" spans="1:40">
      <c r="A96" t="str">
        <f>A85</f>
        <v>S100</v>
      </c>
      <c r="B96" s="33" cm="1">
        <f t="array" aca="1" ref="B96" ca="1">INDIRECT("'" &amp; $A96 &amp; "'!" &amp; ADDRESS($AN96, COLUMN(A91)+1))</f>
        <v>6.0327488604220471E-3</v>
      </c>
      <c r="C96" s="33" cm="1">
        <f t="array" aca="1" ref="C96" ca="1">INDIRECT("'" &amp; $A96 &amp; "'!" &amp; ADDRESS($AN96, COLUMN(B91)+1))</f>
        <v>8.0379585958349244E-3</v>
      </c>
      <c r="D96" s="33" cm="1">
        <f t="array" aca="1" ref="D96" ca="1">INDIRECT("'" &amp; $A96 &amp; "'!" &amp; ADDRESS($AN96, COLUMN(C91)+1))</f>
        <v>1.8405289853427011E-2</v>
      </c>
      <c r="E96" s="33" cm="1">
        <f t="array" aca="1" ref="E96" ca="1">INDIRECT("'" &amp; $A96 &amp; "'!" &amp; ADDRESS($AN96, COLUMN(D91)+1))</f>
        <v>2.8344556309386537E-2</v>
      </c>
      <c r="F96" s="33" cm="1">
        <f t="array" aca="1" ref="F96" ca="1">INDIRECT("'" &amp; $A96 &amp; "'!" &amp; ADDRESS($AN96, COLUMN(E91)+1))</f>
        <v>2.7019373680423824E-2</v>
      </c>
      <c r="G96" s="33" cm="1">
        <f t="array" aca="1" ref="G96" ca="1">INDIRECT("'" &amp; $A96 &amp; "'!" &amp; ADDRESS($AN96, COLUMN(F91)+1))</f>
        <v>0.14081003127436001</v>
      </c>
      <c r="H96" s="33" cm="1">
        <f t="array" aca="1" ref="H96" ca="1">INDIRECT("'" &amp; $A96 &amp; "'!" &amp; ADDRESS($AN96, COLUMN(G91)+1))</f>
        <v>0.47287587076915583</v>
      </c>
      <c r="I96" s="33" cm="1">
        <f t="array" aca="1" ref="I96" ca="1">INDIRECT("'" &amp; $A96 &amp; "'!" &amp; ADDRESS($AN96, COLUMN(H91)+1))</f>
        <v>0.80016520928875168</v>
      </c>
      <c r="J96" s="33" cm="1">
        <f t="array" aca="1" ref="J96" ca="1">INDIRECT("'" &amp; $A96 &amp; "'!" &amp; ADDRESS($AN96, COLUMN(I91)+1))</f>
        <v>0.99292547215039861</v>
      </c>
      <c r="K96" s="33" cm="1">
        <f t="array" aca="1" ref="K96" ca="1">INDIRECT("'" &amp; $A96 &amp; "'!" &amp; ADDRESS($AN96, COLUMN(J91)+1))</f>
        <v>1.1215095937719461</v>
      </c>
      <c r="L96" s="33" cm="1">
        <f t="array" aca="1" ref="L96" ca="1">INDIRECT("'" &amp; $A96 &amp; "'!" &amp; ADDRESS($AN96, COLUMN(K91)+1))</f>
        <v>2.4927323498518996</v>
      </c>
      <c r="M96" s="33" cm="1">
        <f t="array" aca="1" ref="M96" ca="1">INDIRECT("'" &amp; $A96 &amp; "'!" &amp; ADDRESS($AN96, COLUMN(L91)+1))</f>
        <v>3.2980999724519631</v>
      </c>
      <c r="N96" s="33" cm="1">
        <f t="array" aca="1" ref="N96" ca="1">INDIRECT("'" &amp; $A96 &amp; "'!" &amp; ADDRESS($AN96, COLUMN(M91)+1))</f>
        <v>4.5015284297189879</v>
      </c>
      <c r="O96" s="33" cm="1">
        <f t="array" aca="1" ref="O96" ca="1">INDIRECT("'" &amp; $A96 &amp; "'!" &amp; ADDRESS($AN96, COLUMN(N91)+1))</f>
        <v>6.104939526157076</v>
      </c>
      <c r="P96" s="33" cm="1">
        <f t="array" aca="1" ref="P96" ca="1">INDIRECT("'" &amp; $A96 &amp; "'!" &amp; ADDRESS($AN96, COLUMN(O91)+1))</f>
        <v>8.0884084014401925</v>
      </c>
      <c r="Q96" s="33" cm="1">
        <f t="array" aca="1" ref="Q96" ca="1">INDIRECT("'" &amp; $A96 &amp; "'!" &amp; ADDRESS($AN96, COLUMN(P91)+1))</f>
        <v>8.4843069941668521</v>
      </c>
      <c r="R96" s="33" cm="1">
        <f t="array" aca="1" ref="R96" ca="1">INDIRECT("'" &amp; $A96 &amp; "'!" &amp; ADDRESS($AN96, COLUMN(Q91)+1))</f>
        <v>8.8329722426012705</v>
      </c>
      <c r="S96" s="33" cm="1">
        <f t="array" aca="1" ref="S96" ca="1">INDIRECT("'" &amp; $A96 &amp; "'!" &amp; ADDRESS($AN96, COLUMN(R91)+1))</f>
        <v>9.1807398806183187</v>
      </c>
      <c r="T96" s="33" cm="1">
        <f t="array" aca="1" ref="T96" ca="1">INDIRECT("'" &amp; $A96 &amp; "'!" &amp; ADDRESS($AN96, COLUMN(S91)+1))</f>
        <v>9.5138665299389054</v>
      </c>
      <c r="U96" s="33" cm="1">
        <f t="array" aca="1" ref="U96" ca="1">INDIRECT("'" &amp; $A96 &amp; "'!" &amp; ADDRESS($AN96, COLUMN(T91)+1))</f>
        <v>9.3092750673732141</v>
      </c>
      <c r="V96" s="33" cm="1">
        <f t="array" aca="1" ref="V96" ca="1">INDIRECT("'" &amp; $A96 &amp; "'!" &amp; ADDRESS($AN96, COLUMN(U91)+1))</f>
        <v>9.101842171370679</v>
      </c>
      <c r="W96" s="33" cm="1">
        <f t="array" aca="1" ref="W96" ca="1">INDIRECT("'" &amp; $A96 &amp; "'!" &amp; ADDRESS($AN96, COLUMN(V91)+1))</f>
        <v>8.4176280854443739</v>
      </c>
      <c r="X96" s="33" cm="1">
        <f t="array" aca="1" ref="X96" ca="1">INDIRECT("'" &amp; $A96 &amp; "'!" &amp; ADDRESS($AN96, COLUMN(W91)+1))</f>
        <v>7.7457148057185607</v>
      </c>
      <c r="Y96" s="33" cm="1">
        <f t="array" aca="1" ref="Y96" ca="1">INDIRECT("'" &amp; $A96 &amp; "'!" &amp; ADDRESS($AN96, COLUMN(X91)+1))</f>
        <v>7.0674230818902393</v>
      </c>
      <c r="Z96" s="33" cm="1">
        <f t="array" aca="1" ref="Z96" ca="1">INDIRECT("'" &amp; $A96 &amp; "'!" &amp; ADDRESS($AN96, COLUMN(Y91)+1))</f>
        <v>6.401925113547648</v>
      </c>
      <c r="AA96" s="33" cm="1">
        <f t="array" aca="1" ref="AA96" ca="1">INDIRECT("'" &amp; $A96 &amp; "'!" &amp; ADDRESS($AN96, COLUMN(Z91)+1))</f>
        <v>5.738806469738627</v>
      </c>
      <c r="AB96" s="33" cm="1">
        <f t="array" aca="1" ref="AB96" ca="1">INDIRECT("'" &amp; $A96 &amp; "'!" &amp; ADDRESS($AN96, COLUMN(AA91)+1))</f>
        <v>5.0870890879432267</v>
      </c>
      <c r="AC96" s="33" cm="1">
        <f t="array" aca="1" ref="AC96" ca="1">INDIRECT("'" &amp; $A96 &amp; "'!" &amp; ADDRESS($AN96, COLUMN(AB91)+1))</f>
        <v>4.4513322960076822</v>
      </c>
      <c r="AD96" s="33" cm="1">
        <f t="array" aca="1" ref="AD96" ca="1">INDIRECT("'" &amp; $A96 &amp; "'!" &amp; ADDRESS($AN96, COLUMN(AC91)+1))</f>
        <v>3.8443530894601472</v>
      </c>
      <c r="AE96" s="33" cm="1">
        <f t="array" aca="1" ref="AE96" ca="1">INDIRECT("'" &amp; $A96 &amp; "'!" &amp; ADDRESS($AN96, COLUMN(AD91)+1))</f>
        <v>3.2760075596354308</v>
      </c>
      <c r="AF96" s="33" cm="1">
        <f t="array" aca="1" ref="AF96" ca="1">INDIRECT("'" &amp; $A96 &amp; "'!" &amp; ADDRESS($AN96, COLUMN(AE91)+1))</f>
        <v>2.7524168106692124</v>
      </c>
      <c r="AG96" s="33" cm="1">
        <f t="array" aca="1" ref="AG96" ca="1">INDIRECT("'" &amp; $A96 &amp; "'!" &amp; ADDRESS($AN96, COLUMN(AF91)+1))</f>
        <v>2.2821145617777927</v>
      </c>
      <c r="AH96" s="33" cm="1">
        <f t="array" aca="1" ref="AH96" ca="1">INDIRECT("'" &amp; $A96 &amp; "'!" &amp; ADDRESS($AN96, COLUMN(AG91)+1))</f>
        <v>1.8643088529300793</v>
      </c>
      <c r="AI96" s="33" cm="1">
        <f t="array" aca="1" ref="AI96" ca="1">INDIRECT("'" &amp; $A96 &amp; "'!" &amp; ADDRESS($AN96, COLUMN(AH91)+1))</f>
        <v>1.5056655713371869</v>
      </c>
      <c r="AJ96" s="33" cm="1">
        <f t="array" aca="1" ref="AJ96" ca="1">INDIRECT("'" &amp; $A96 &amp; "'!" &amp; ADDRESS($AN96, COLUMN(AI91)+1))</f>
        <v>1.2020097154844884</v>
      </c>
      <c r="AK96" s="33" cm="1">
        <f t="array" aca="1" ref="AK96" ca="1">INDIRECT("'" &amp; $A96 &amp; "'!" &amp; ADDRESS($AN96, COLUMN(AJ91)+1))</f>
        <v>0.95149770049270266</v>
      </c>
      <c r="AL96" s="33" cm="1">
        <f t="array" aca="1" ref="AL96" ca="1">INDIRECT("'" &amp; $A96 &amp; "'!" &amp; ADDRESS($AN96, COLUMN(AK91)+1))</f>
        <v>0.73771473055266412</v>
      </c>
      <c r="AN96">
        <f>C94</f>
        <v>282</v>
      </c>
    </row>
    <row r="97" spans="1:40">
      <c r="A97" t="str">
        <f t="shared" ref="A97:A103" si="7">A86</f>
        <v>L100</v>
      </c>
      <c r="B97" s="33" cm="1">
        <f t="array" aca="1" ref="B97" ca="1">INDIRECT("'" &amp; $A97 &amp; "'!" &amp; ADDRESS($AN97, COLUMN(A92)+1))</f>
        <v>6.0327488604220471E-3</v>
      </c>
      <c r="C97" s="33" cm="1">
        <f t="array" aca="1" ref="C97" ca="1">INDIRECT("'" &amp; $A97 &amp; "'!" &amp; ADDRESS($AN97, COLUMN(B92)+1))</f>
        <v>8.0379585958349244E-3</v>
      </c>
      <c r="D97" s="33" cm="1">
        <f t="array" aca="1" ref="D97" ca="1">INDIRECT("'" &amp; $A97 &amp; "'!" &amp; ADDRESS($AN97, COLUMN(C92)+1))</f>
        <v>1.8405289853427011E-2</v>
      </c>
      <c r="E97" s="33" cm="1">
        <f t="array" aca="1" ref="E97" ca="1">INDIRECT("'" &amp; $A97 &amp; "'!" &amp; ADDRESS($AN97, COLUMN(D92)+1))</f>
        <v>2.8344556309386537E-2</v>
      </c>
      <c r="F97" s="33" cm="1">
        <f t="array" aca="1" ref="F97" ca="1">INDIRECT("'" &amp; $A97 &amp; "'!" &amp; ADDRESS($AN97, COLUMN(E92)+1))</f>
        <v>2.7019373680423824E-2</v>
      </c>
      <c r="G97" s="33" cm="1">
        <f t="array" aca="1" ref="G97" ca="1">INDIRECT("'" &amp; $A97 &amp; "'!" &amp; ADDRESS($AN97, COLUMN(F92)+1))</f>
        <v>0.14081003127436001</v>
      </c>
      <c r="H97" s="33" cm="1">
        <f t="array" aca="1" ref="H97" ca="1">INDIRECT("'" &amp; $A97 &amp; "'!" &amp; ADDRESS($AN97, COLUMN(G92)+1))</f>
        <v>0.47287587076915583</v>
      </c>
      <c r="I97" s="33" cm="1">
        <f t="array" aca="1" ref="I97" ca="1">INDIRECT("'" &amp; $A97 &amp; "'!" &amp; ADDRESS($AN97, COLUMN(H92)+1))</f>
        <v>0.80016520928875168</v>
      </c>
      <c r="J97" s="33" cm="1">
        <f t="array" aca="1" ref="J97" ca="1">INDIRECT("'" &amp; $A97 &amp; "'!" &amp; ADDRESS($AN97, COLUMN(I92)+1))</f>
        <v>0.99292547215039861</v>
      </c>
      <c r="K97" s="33" cm="1">
        <f t="array" aca="1" ref="K97" ca="1">INDIRECT("'" &amp; $A97 &amp; "'!" &amp; ADDRESS($AN97, COLUMN(J92)+1))</f>
        <v>1.1215095937719461</v>
      </c>
      <c r="L97" s="33" cm="1">
        <f t="array" aca="1" ref="L97" ca="1">INDIRECT("'" &amp; $A97 &amp; "'!" &amp; ADDRESS($AN97, COLUMN(K92)+1))</f>
        <v>2.4927323498518996</v>
      </c>
      <c r="M97" s="33" cm="1">
        <f t="array" aca="1" ref="M97" ca="1">INDIRECT("'" &amp; $A97 &amp; "'!" &amp; ADDRESS($AN97, COLUMN(L92)+1))</f>
        <v>3.2980999724519631</v>
      </c>
      <c r="N97" s="33" cm="1">
        <f t="array" aca="1" ref="N97" ca="1">INDIRECT("'" &amp; $A97 &amp; "'!" &amp; ADDRESS($AN97, COLUMN(M92)+1))</f>
        <v>7.3817047721458682</v>
      </c>
      <c r="O97" s="33" cm="1">
        <f t="array" aca="1" ref="O97" ca="1">INDIRECT("'" &amp; $A97 &amp; "'!" &amp; ADDRESS($AN97, COLUMN(N92)+1))</f>
        <v>11.686422356079442</v>
      </c>
      <c r="P97" s="33" cm="1">
        <f t="array" aca="1" ref="P97" ca="1">INDIRECT("'" &amp; $A97 &amp; "'!" &amp; ADDRESS($AN97, COLUMN(O92)+1))</f>
        <v>15.656085295833904</v>
      </c>
      <c r="Q97" s="33" cm="1">
        <f t="array" aca="1" ref="Q97" ca="1">INDIRECT("'" &amp; $A97 &amp; "'!" &amp; ADDRESS($AN97, COLUMN(P92)+1))</f>
        <v>19.787278705739265</v>
      </c>
      <c r="R97" s="33" cm="1">
        <f t="array" aca="1" ref="R97" ca="1">INDIRECT("'" &amp; $A97 &amp; "'!" &amp; ADDRESS($AN97, COLUMN(Q92)+1))</f>
        <v>24.623370503842636</v>
      </c>
      <c r="S97" s="33" cm="1">
        <f t="array" aca="1" ref="S97" ca="1">INDIRECT("'" &amp; $A97 &amp; "'!" &amp; ADDRESS($AN97, COLUMN(R92)+1))</f>
        <v>29.595195131875506</v>
      </c>
      <c r="T97" s="33" cm="1">
        <f t="array" aca="1" ref="T97" ca="1">INDIRECT("'" &amp; $A97 &amp; "'!" &amp; ADDRESS($AN97, COLUMN(S92)+1))</f>
        <v>34.675722296181114</v>
      </c>
      <c r="U97" s="33" cm="1">
        <f t="array" aca="1" ref="U97" ca="1">INDIRECT("'" &amp; $A97 &amp; "'!" &amp; ADDRESS($AN97, COLUMN(T92)+1))</f>
        <v>39.380903425534015</v>
      </c>
      <c r="V97" s="33" cm="1">
        <f t="array" aca="1" ref="V97" ca="1">INDIRECT("'" &amp; $A97 &amp; "'!" &amp; ADDRESS($AN97, COLUMN(U92)+1))</f>
        <v>45.636289912841306</v>
      </c>
      <c r="W97" s="33" cm="1">
        <f t="array" aca="1" ref="W97" ca="1">INDIRECT("'" &amp; $A97 &amp; "'!" &amp; ADDRESS($AN97, COLUMN(V92)+1))</f>
        <v>51.410080226414202</v>
      </c>
      <c r="X97" s="33" cm="1">
        <f t="array" aca="1" ref="X97" ca="1">INDIRECT("'" &amp; $A97 &amp; "'!" &amp; ADDRESS($AN97, COLUMN(W92)+1))</f>
        <v>47.775660030786348</v>
      </c>
      <c r="Y97" s="33" cm="1">
        <f t="array" aca="1" ref="Y97" ca="1">INDIRECT("'" &amp; $A97 &amp; "'!" &amp; ADDRESS($AN97, COLUMN(X92)+1))</f>
        <v>44.216008741303938</v>
      </c>
      <c r="Z97" s="33" cm="1">
        <f t="array" aca="1" ref="Z97" ca="1">INDIRECT("'" &amp; $A97 &amp; "'!" &amp; ADDRESS($AN97, COLUMN(Y92)+1))</f>
        <v>40.969625004221392</v>
      </c>
      <c r="AA97" s="33" cm="1">
        <f t="array" aca="1" ref="AA97" ca="1">INDIRECT("'" &amp; $A97 &amp; "'!" &amp; ADDRESS($AN97, COLUMN(Z92)+1))</f>
        <v>37.851943427170987</v>
      </c>
      <c r="AB97" s="33" cm="1">
        <f t="array" aca="1" ref="AB97" ca="1">INDIRECT("'" &amp; $A97 &amp; "'!" &amp; ADDRESS($AN97, COLUMN(AA92)+1))</f>
        <v>34.665172052429739</v>
      </c>
      <c r="AC97" s="33" cm="1">
        <f t="array" aca="1" ref="AC97" ca="1">INDIRECT("'" &amp; $A97 &amp; "'!" &amp; ADDRESS($AN97, COLUMN(AB92)+1))</f>
        <v>31.549533728128797</v>
      </c>
      <c r="AD97" s="33" cm="1">
        <f t="array" aca="1" ref="AD97" ca="1">INDIRECT("'" &amp; $A97 &amp; "'!" &amp; ADDRESS($AN97, COLUMN(AC92)+1))</f>
        <v>28.471615313080697</v>
      </c>
      <c r="AE97" s="33" cm="1">
        <f t="array" aca="1" ref="AE97" ca="1">INDIRECT("'" &amp; $A97 &amp; "'!" &amp; ADDRESS($AN97, COLUMN(AD92)+1))</f>
        <v>25.400228888617928</v>
      </c>
      <c r="AF97" s="33" cm="1">
        <f t="array" aca="1" ref="AF97" ca="1">INDIRECT("'" &amp; $A97 &amp; "'!" &amp; ADDRESS($AN97, COLUMN(AE92)+1))</f>
        <v>22.326668892102159</v>
      </c>
      <c r="AG97" s="33" cm="1">
        <f t="array" aca="1" ref="AG97" ca="1">INDIRECT("'" &amp; $A97 &amp; "'!" &amp; ADDRESS($AN97, COLUMN(AF92)+1))</f>
        <v>19.380531169442094</v>
      </c>
      <c r="AH97" s="33" cm="1">
        <f t="array" aca="1" ref="AH97" ca="1">INDIRECT("'" &amp; $A97 &amp; "'!" &amp; ADDRESS($AN97, COLUMN(AG92)+1))</f>
        <v>16.572519537009573</v>
      </c>
      <c r="AI97" s="33" cm="1">
        <f t="array" aca="1" ref="AI97" ca="1">INDIRECT("'" &amp; $A97 &amp; "'!" &amp; ADDRESS($AN97, COLUMN(AH92)+1))</f>
        <v>13.969658708528609</v>
      </c>
      <c r="AJ97" s="33" cm="1">
        <f t="array" aca="1" ref="AJ97" ca="1">INDIRECT("'" &amp; $A97 &amp; "'!" &amp; ADDRESS($AN97, COLUMN(AI92)+1))</f>
        <v>11.570703668359387</v>
      </c>
      <c r="AK97" s="33" cm="1">
        <f t="array" aca="1" ref="AK97" ca="1">INDIRECT("'" &amp; $A97 &amp; "'!" &amp; ADDRESS($AN97, COLUMN(AJ92)+1))</f>
        <v>9.4558824484886728</v>
      </c>
      <c r="AL97" s="33" cm="1">
        <f t="array" aca="1" ref="AL97" ca="1">INDIRECT("'" &amp; $A97 &amp; "'!" &amp; ADDRESS($AN97, COLUMN(AK92)+1))</f>
        <v>7.6271166316116963</v>
      </c>
      <c r="AN97">
        <f>C94</f>
        <v>282</v>
      </c>
    </row>
    <row r="98" spans="1:40">
      <c r="A98" t="str">
        <f t="shared" si="7"/>
        <v>S80</v>
      </c>
      <c r="B98" s="33" cm="1">
        <f t="array" aca="1" ref="B98" ca="1">INDIRECT("'" &amp; $A98 &amp; "'!" &amp; ADDRESS($AN98, COLUMN(A93)+1))</f>
        <v>6.0327488604220471E-3</v>
      </c>
      <c r="C98" s="33" cm="1">
        <f t="array" aca="1" ref="C98" ca="1">INDIRECT("'" &amp; $A98 &amp; "'!" &amp; ADDRESS($AN98, COLUMN(B93)+1))</f>
        <v>8.0379585958349244E-3</v>
      </c>
      <c r="D98" s="33" cm="1">
        <f t="array" aca="1" ref="D98" ca="1">INDIRECT("'" &amp; $A98 &amp; "'!" &amp; ADDRESS($AN98, COLUMN(C93)+1))</f>
        <v>1.8405289853427011E-2</v>
      </c>
      <c r="E98" s="33" cm="1">
        <f t="array" aca="1" ref="E98" ca="1">INDIRECT("'" &amp; $A98 &amp; "'!" &amp; ADDRESS($AN98, COLUMN(D93)+1))</f>
        <v>2.8344556309386537E-2</v>
      </c>
      <c r="F98" s="33" cm="1">
        <f t="array" aca="1" ref="F98" ca="1">INDIRECT("'" &amp; $A98 &amp; "'!" &amp; ADDRESS($AN98, COLUMN(E93)+1))</f>
        <v>2.7019373680423824E-2</v>
      </c>
      <c r="G98" s="33" cm="1">
        <f t="array" aca="1" ref="G98" ca="1">INDIRECT("'" &amp; $A98 &amp; "'!" &amp; ADDRESS($AN98, COLUMN(F93)+1))</f>
        <v>0.14081003127436001</v>
      </c>
      <c r="H98" s="33" cm="1">
        <f t="array" aca="1" ref="H98" ca="1">INDIRECT("'" &amp; $A98 &amp; "'!" &amp; ADDRESS($AN98, COLUMN(G93)+1))</f>
        <v>0.47287587076915583</v>
      </c>
      <c r="I98" s="33" cm="1">
        <f t="array" aca="1" ref="I98" ca="1">INDIRECT("'" &amp; $A98 &amp; "'!" &amp; ADDRESS($AN98, COLUMN(H93)+1))</f>
        <v>0.80016520928875168</v>
      </c>
      <c r="J98" s="33" cm="1">
        <f t="array" aca="1" ref="J98" ca="1">INDIRECT("'" &amp; $A98 &amp; "'!" &amp; ADDRESS($AN98, COLUMN(I93)+1))</f>
        <v>0.99292547215039861</v>
      </c>
      <c r="K98" s="33" cm="1">
        <f t="array" aca="1" ref="K98" ca="1">INDIRECT("'" &amp; $A98 &amp; "'!" &amp; ADDRESS($AN98, COLUMN(J93)+1))</f>
        <v>1.1215095937719461</v>
      </c>
      <c r="L98" s="33" cm="1">
        <f t="array" aca="1" ref="L98" ca="1">INDIRECT("'" &amp; $A98 &amp; "'!" &amp; ADDRESS($AN98, COLUMN(K93)+1))</f>
        <v>2.4927323498518996</v>
      </c>
      <c r="M98" s="33" cm="1">
        <f t="array" aca="1" ref="M98" ca="1">INDIRECT("'" &amp; $A98 &amp; "'!" &amp; ADDRESS($AN98, COLUMN(L93)+1))</f>
        <v>3.7792247868289479</v>
      </c>
      <c r="N98" s="33" cm="1">
        <f t="array" aca="1" ref="N98" ca="1">INDIRECT("'" &amp; $A98 &amp; "'!" &amp; ADDRESS($AN98, COLUMN(M93)+1))</f>
        <v>4.4738421049500108</v>
      </c>
      <c r="O98" s="33" cm="1">
        <f t="array" aca="1" ref="O98" ca="1">INDIRECT("'" &amp; $A98 &amp; "'!" &amp; ADDRESS($AN98, COLUMN(N93)+1))</f>
        <v>5.1094978413265801</v>
      </c>
      <c r="P98" s="33" cm="1">
        <f t="array" aca="1" ref="P98" ca="1">INDIRECT("'" &amp; $A98 &amp; "'!" &amp; ADDRESS($AN98, COLUMN(O93)+1))</f>
        <v>5.724882320109633</v>
      </c>
      <c r="Q98" s="33" cm="1">
        <f t="array" aca="1" ref="Q98" ca="1">INDIRECT("'" &amp; $A98 &amp; "'!" &amp; ADDRESS($AN98, COLUMN(P93)+1))</f>
        <v>6.294525747892826</v>
      </c>
      <c r="R98" s="33" cm="1">
        <f t="array" aca="1" ref="R98" ca="1">INDIRECT("'" &amp; $A98 &amp; "'!" &amp; ADDRESS($AN98, COLUMN(Q93)+1))</f>
        <v>6.3375013751141385</v>
      </c>
      <c r="S98" s="33" cm="1">
        <f t="array" aca="1" ref="S98" ca="1">INDIRECT("'" &amp; $A98 &amp; "'!" &amp; ADDRESS($AN98, COLUMN(R93)+1))</f>
        <v>6.370266055121081</v>
      </c>
      <c r="T98" s="33" cm="1">
        <f t="array" aca="1" ref="T98" ca="1">INDIRECT("'" &amp; $A98 &amp; "'!" &amp; ADDRESS($AN98, COLUMN(S93)+1))</f>
        <v>5.9313636315343317</v>
      </c>
      <c r="U98" s="33" cm="1">
        <f t="array" aca="1" ref="U98" ca="1">INDIRECT("'" &amp; $A98 &amp; "'!" &amp; ADDRESS($AN98, COLUMN(T93)+1))</f>
        <v>5.4987717776528386</v>
      </c>
      <c r="V98" s="33" cm="1">
        <f t="array" aca="1" ref="V98" ca="1">INDIRECT("'" &amp; $A98 &amp; "'!" &amp; ADDRESS($AN98, COLUMN(U93)+1))</f>
        <v>5.0743344748214785</v>
      </c>
      <c r="W98" s="33" cm="1">
        <f t="array" aca="1" ref="W98" ca="1">INDIRECT("'" &amp; $A98 &amp; "'!" &amp; ADDRESS($AN98, COLUMN(V93)+1))</f>
        <v>4.6577788484348277</v>
      </c>
      <c r="X98" s="33" cm="1">
        <f t="array" aca="1" ref="X98" ca="1">INDIRECT("'" &amp; $A98 &amp; "'!" &amp; ADDRESS($AN98, COLUMN(W93)+1))</f>
        <v>4.2382443556973621</v>
      </c>
      <c r="Y98" s="33" cm="1">
        <f t="array" aca="1" ref="Y98" ca="1">INDIRECT("'" &amp; $A98 &amp; "'!" &amp; ADDRESS($AN98, COLUMN(X93)+1))</f>
        <v>3.8162990535874797</v>
      </c>
      <c r="Z98" s="33" cm="1">
        <f t="array" aca="1" ref="Z98" ca="1">INDIRECT("'" &amp; $A98 &amp; "'!" &amp; ADDRESS($AN98, COLUMN(Y93)+1))</f>
        <v>3.3896755210969003</v>
      </c>
      <c r="AA98" s="33" cm="1">
        <f t="array" aca="1" ref="AA98" ca="1">INDIRECT("'" &amp; $A98 &amp; "'!" &amp; ADDRESS($AN98, COLUMN(Z93)+1))</f>
        <v>2.9755060584105029</v>
      </c>
      <c r="AB98" s="33" cm="1">
        <f t="array" aca="1" ref="AB98" ca="1">INDIRECT("'" &amp; $A98 &amp; "'!" &amp; ADDRESS($AN98, COLUMN(AA93)+1))</f>
        <v>2.5732832238176018</v>
      </c>
      <c r="AC98" s="33" cm="1">
        <f t="array" aca="1" ref="AC98" ca="1">INDIRECT("'" &amp; $A98 &amp; "'!" &amp; ADDRESS($AN98, COLUMN(AB93)+1))</f>
        <v>2.1966863732672159</v>
      </c>
      <c r="AD98" s="33" cm="1">
        <f t="array" aca="1" ref="AD98" ca="1">INDIRECT("'" &amp; $A98 &amp; "'!" &amp; ADDRESS($AN98, COLUMN(AC93)+1))</f>
        <v>1.8434508345108465</v>
      </c>
      <c r="AE98" s="33" cm="1">
        <f t="array" aca="1" ref="AE98" ca="1">INDIRECT("'" &amp; $A98 &amp; "'!" &amp; ADDRESS($AN98, COLUMN(AD93)+1))</f>
        <v>1.522541663381201</v>
      </c>
      <c r="AF98" s="33" cm="1">
        <f t="array" aca="1" ref="AF98" ca="1">INDIRECT("'" &amp; $A98 &amp; "'!" &amp; ADDRESS($AN98, COLUMN(AE93)+1))</f>
        <v>1.2400855796159127</v>
      </c>
      <c r="AG98" s="33" cm="1">
        <f t="array" aca="1" ref="AG98" ca="1">INDIRECT("'" &amp; $A98 &amp; "'!" &amp; ADDRESS($AN98, COLUMN(AF93)+1))</f>
        <v>0.9997591613702943</v>
      </c>
      <c r="AH98" s="33" cm="1">
        <f t="array" aca="1" ref="AH98" ca="1">INDIRECT("'" &amp; $A98 &amp; "'!" &amp; ADDRESS($AN98, COLUMN(AG93)+1))</f>
        <v>0.79810155385637194</v>
      </c>
      <c r="AI98" s="33" cm="1">
        <f t="array" aca="1" ref="AI98" ca="1">INDIRECT("'" &amp; $A98 &amp; "'!" &amp; ADDRESS($AN98, COLUMN(AH93)+1))</f>
        <v>0.62621547300827651</v>
      </c>
      <c r="AJ98" s="33" cm="1">
        <f t="array" aca="1" ref="AJ98" ca="1">INDIRECT("'" &amp; $A98 &amp; "'!" &amp; ADDRESS($AN98, COLUMN(AI93)+1))</f>
        <v>0.48399740990537682</v>
      </c>
      <c r="AK98" s="33" cm="1">
        <f t="array" aca="1" ref="AK98" ca="1">INDIRECT("'" &amp; $A98 &amp; "'!" &amp; ADDRESS($AN98, COLUMN(AJ93)+1))</f>
        <v>0.37016512317363182</v>
      </c>
      <c r="AL98" s="33" cm="1">
        <f t="array" aca="1" ref="AL98" ca="1">INDIRECT("'" &amp; $A98 &amp; "'!" &amp; ADDRESS($AN98, COLUMN(AK93)+1))</f>
        <v>0.28081997261370828</v>
      </c>
      <c r="AN98">
        <f>C94</f>
        <v>282</v>
      </c>
    </row>
    <row r="99" spans="1:40">
      <c r="A99" t="str">
        <f t="shared" si="7"/>
        <v>D100</v>
      </c>
      <c r="B99" s="33" cm="1">
        <f t="array" aca="1" ref="B99" ca="1">INDIRECT("'" &amp; $A99 &amp; "'!" &amp; ADDRESS($AN99, COLUMN(A94)+1))</f>
        <v>6.0327488604220471E-3</v>
      </c>
      <c r="C99" s="33" cm="1">
        <f t="array" aca="1" ref="C99" ca="1">INDIRECT("'" &amp; $A99 &amp; "'!" &amp; ADDRESS($AN99, COLUMN(B94)+1))</f>
        <v>8.0379585958349244E-3</v>
      </c>
      <c r="D99" s="33" cm="1">
        <f t="array" aca="1" ref="D99" ca="1">INDIRECT("'" &amp; $A99 &amp; "'!" &amp; ADDRESS($AN99, COLUMN(C94)+1))</f>
        <v>1.8405289853427011E-2</v>
      </c>
      <c r="E99" s="33" cm="1">
        <f t="array" aca="1" ref="E99" ca="1">INDIRECT("'" &amp; $A99 &amp; "'!" &amp; ADDRESS($AN99, COLUMN(D94)+1))</f>
        <v>2.8344556309386537E-2</v>
      </c>
      <c r="F99" s="33" cm="1">
        <f t="array" aca="1" ref="F99" ca="1">INDIRECT("'" &amp; $A99 &amp; "'!" &amp; ADDRESS($AN99, COLUMN(E94)+1))</f>
        <v>2.7019373680423824E-2</v>
      </c>
      <c r="G99" s="33" cm="1">
        <f t="array" aca="1" ref="G99" ca="1">INDIRECT("'" &amp; $A99 &amp; "'!" &amp; ADDRESS($AN99, COLUMN(F94)+1))</f>
        <v>0.14081003127436001</v>
      </c>
      <c r="H99" s="33" cm="1">
        <f t="array" aca="1" ref="H99" ca="1">INDIRECT("'" &amp; $A99 &amp; "'!" &amp; ADDRESS($AN99, COLUMN(G94)+1))</f>
        <v>0.47287587076915583</v>
      </c>
      <c r="I99" s="33" cm="1">
        <f t="array" aca="1" ref="I99" ca="1">INDIRECT("'" &amp; $A99 &amp; "'!" &amp; ADDRESS($AN99, COLUMN(H94)+1))</f>
        <v>0.80016520928875168</v>
      </c>
      <c r="J99" s="33" cm="1">
        <f t="array" aca="1" ref="J99" ca="1">INDIRECT("'" &amp; $A99 &amp; "'!" &amp; ADDRESS($AN99, COLUMN(I94)+1))</f>
        <v>0.99292547215039861</v>
      </c>
      <c r="K99" s="33" cm="1">
        <f t="array" aca="1" ref="K99" ca="1">INDIRECT("'" &amp; $A99 &amp; "'!" &amp; ADDRESS($AN99, COLUMN(J94)+1))</f>
        <v>1.1215095937719461</v>
      </c>
      <c r="L99" s="33" cm="1">
        <f t="array" aca="1" ref="L99" ca="1">INDIRECT("'" &amp; $A99 &amp; "'!" &amp; ADDRESS($AN99, COLUMN(K94)+1))</f>
        <v>1.0460716348034313</v>
      </c>
      <c r="M99" s="33" cm="1">
        <f t="array" aca="1" ref="M99" ca="1">INDIRECT("'" &amp; $A99 &amp; "'!" &amp; ADDRESS($AN99, COLUMN(L94)+1))</f>
        <v>0.97573146555023904</v>
      </c>
      <c r="N99" s="33" cm="1">
        <f t="array" aca="1" ref="N99" ca="1">INDIRECT("'" &amp; $A99 &amp; "'!" &amp; ADDRESS($AN99, COLUMN(M94)+1))</f>
        <v>0.91270986432747858</v>
      </c>
      <c r="O99" s="33" cm="1">
        <f t="array" aca="1" ref="O99" ca="1">INDIRECT("'" &amp; $A99 &amp; "'!" &amp; ADDRESS($AN99, COLUMN(N94)+1))</f>
        <v>0.85510628581518211</v>
      </c>
      <c r="P99" s="33" cm="1">
        <f t="array" aca="1" ref="P99" ca="1">INDIRECT("'" &amp; $A99 &amp; "'!" &amp; ADDRESS($AN99, COLUMN(O94)+1))</f>
        <v>0.79798451419708649</v>
      </c>
      <c r="Q99" s="33" cm="1">
        <f t="array" aca="1" ref="Q99" ca="1">INDIRECT("'" &amp; $A99 &amp; "'!" &amp; ADDRESS($AN99, COLUMN(P94)+1))</f>
        <v>0.74060797747128215</v>
      </c>
      <c r="R99" s="33" cm="1">
        <f t="array" aca="1" ref="R99" ca="1">INDIRECT("'" &amp; $A99 &amp; "'!" &amp; ADDRESS($AN99, COLUMN(Q94)+1))</f>
        <v>0.68148404376617688</v>
      </c>
      <c r="S99" s="33" cm="1">
        <f t="array" aca="1" ref="S99" ca="1">INDIRECT("'" &amp; $A99 &amp; "'!" &amp; ADDRESS($AN99, COLUMN(R94)+1))</f>
        <v>0.62007291010277743</v>
      </c>
      <c r="T99" s="33" cm="1">
        <f t="array" aca="1" ref="T99" ca="1">INDIRECT("'" &amp; $A99 &amp; "'!" &amp; ADDRESS($AN99, COLUMN(S94)+1))</f>
        <v>0.5558905753103266</v>
      </c>
      <c r="U99" s="33" cm="1">
        <f t="array" aca="1" ref="U99" ca="1">INDIRECT("'" &amp; $A99 &amp; "'!" &amp; ADDRESS($AN99, COLUMN(T94)+1))</f>
        <v>0.49066207425352032</v>
      </c>
      <c r="V99" s="33" cm="1">
        <f t="array" aca="1" ref="V99" ca="1">INDIRECT("'" &amp; $A99 &amp; "'!" &amp; ADDRESS($AN99, COLUMN(U94)+1))</f>
        <v>0.42503264765145665</v>
      </c>
      <c r="W99" s="33" cm="1">
        <f t="array" aca="1" ref="W99" ca="1">INDIRECT("'" &amp; $A99 &amp; "'!" &amp; ADDRESS($AN99, COLUMN(V94)+1))</f>
        <v>0.36234459467924418</v>
      </c>
      <c r="X99" s="33" cm="1">
        <f t="array" aca="1" ref="X99" ca="1">INDIRECT("'" &amp; $A99 &amp; "'!" &amp; ADDRESS($AN99, COLUMN(W94)+1))</f>
        <v>0.30343039267359867</v>
      </c>
      <c r="Y99" s="33" cm="1">
        <f t="array" aca="1" ref="Y99" ca="1">INDIRECT("'" &amp; $A99 &amp; "'!" &amp; ADDRESS($AN99, COLUMN(X94)+1))</f>
        <v>0.25021378107164616</v>
      </c>
      <c r="Z99" s="33" cm="1">
        <f t="array" aca="1" ref="Z99" ca="1">INDIRECT("'" &amp; $A99 &amp; "'!" &amp; ADDRESS($AN99, COLUMN(Y94)+1))</f>
        <v>0.20293567882508518</v>
      </c>
      <c r="AA99" s="33" cm="1">
        <f t="array" aca="1" ref="AA99" ca="1">INDIRECT("'" &amp; $A99 &amp; "'!" &amp; ADDRESS($AN99, COLUMN(Z94)+1))</f>
        <v>0.16152818909269953</v>
      </c>
      <c r="AB99" s="33" cm="1">
        <f t="array" aca="1" ref="AB99" ca="1">INDIRECT("'" &amp; $A99 &amp; "'!" &amp; ADDRESS($AN99, COLUMN(AA94)+1))</f>
        <v>0.12750135700749629</v>
      </c>
      <c r="AC99" s="33" cm="1">
        <f t="array" aca="1" ref="AC99" ca="1">INDIRECT("'" &amp; $A99 &amp; "'!" &amp; ADDRESS($AN99, COLUMN(AB94)+1))</f>
        <v>0.10015003935701761</v>
      </c>
      <c r="AD99" s="33" cm="1">
        <f t="array" aca="1" ref="AD99" ca="1">INDIRECT("'" &amp; $A99 &amp; "'!" &amp; ADDRESS($AN99, COLUMN(AC94)+1))</f>
        <v>7.8498312637873477E-2</v>
      </c>
      <c r="AE99" s="33" cm="1">
        <f t="array" aca="1" ref="AE99" ca="1">INDIRECT("'" &amp; $A99 &amp; "'!" &amp; ADDRESS($AN99, COLUMN(AD94)+1))</f>
        <v>6.0517515777744141E-2</v>
      </c>
      <c r="AF99" s="33" cm="1">
        <f t="array" aca="1" ref="AF99" ca="1">INDIRECT("'" &amp; $A99 &amp; "'!" &amp; ADDRESS($AN99, COLUMN(AE94)+1))</f>
        <v>4.5306736671951113E-2</v>
      </c>
      <c r="AG99" s="33" cm="1">
        <f t="array" aca="1" ref="AG99" ca="1">INDIRECT("'" &amp; $A99 &amp; "'!" &amp; ADDRESS($AN99, COLUMN(AF94)+1))</f>
        <v>3.2726802408611921E-2</v>
      </c>
      <c r="AH99" s="33" cm="1">
        <f t="array" aca="1" ref="AH99" ca="1">INDIRECT("'" &amp; $A99 &amp; "'!" &amp; ADDRESS($AN99, COLUMN(AG94)+1))</f>
        <v>2.2995267951515495E-2</v>
      </c>
      <c r="AI99" s="33" cm="1">
        <f t="array" aca="1" ref="AI99" ca="1">INDIRECT("'" &amp; $A99 &amp; "'!" &amp; ADDRESS($AN99, COLUMN(AH94)+1))</f>
        <v>1.6088158214286486E-2</v>
      </c>
      <c r="AJ99" s="33" cm="1">
        <f t="array" aca="1" ref="AJ99" ca="1">INDIRECT("'" &amp; $A99 &amp; "'!" &amp; ADDRESS($AN99, COLUMN(AI94)+1))</f>
        <v>1.1794358061113669E-2</v>
      </c>
      <c r="AK99" s="33" cm="1">
        <f t="array" aca="1" ref="AK99" ca="1">INDIRECT("'" &amp; $A99 &amp; "'!" &amp; ADDRESS($AN99, COLUMN(AJ94)+1))</f>
        <v>9.2914600599177822E-3</v>
      </c>
      <c r="AL99" s="33" cm="1">
        <f t="array" aca="1" ref="AL99" ca="1">INDIRECT("'" &amp; $A99 &amp; "'!" &amp; ADDRESS($AN99, COLUMN(AK94)+1))</f>
        <v>8.027840932393393E-3</v>
      </c>
      <c r="AN99">
        <f>C94</f>
        <v>282</v>
      </c>
    </row>
    <row r="100" spans="1:40">
      <c r="A100" t="str">
        <f t="shared" si="7"/>
        <v>Linear100</v>
      </c>
      <c r="B100" s="33" cm="1">
        <f t="array" aca="1" ref="B100" ca="1">INDIRECT("'" &amp; $A100 &amp; "'!" &amp; ADDRESS($AN100, COLUMN(A95)+1))</f>
        <v>6.0327488604220471E-3</v>
      </c>
      <c r="C100" s="33" cm="1">
        <f t="array" aca="1" ref="C100" ca="1">INDIRECT("'" &amp; $A100 &amp; "'!" &amp; ADDRESS($AN100, COLUMN(B95)+1))</f>
        <v>8.0379585958349244E-3</v>
      </c>
      <c r="D100" s="33" cm="1">
        <f t="array" aca="1" ref="D100" ca="1">INDIRECT("'" &amp; $A100 &amp; "'!" &amp; ADDRESS($AN100, COLUMN(C95)+1))</f>
        <v>1.8405289853427011E-2</v>
      </c>
      <c r="E100" s="33" cm="1">
        <f t="array" aca="1" ref="E100" ca="1">INDIRECT("'" &amp; $A100 &amp; "'!" &amp; ADDRESS($AN100, COLUMN(D95)+1))</f>
        <v>2.8344556309386537E-2</v>
      </c>
      <c r="F100" s="33" cm="1">
        <f t="array" aca="1" ref="F100" ca="1">INDIRECT("'" &amp; $A100 &amp; "'!" &amp; ADDRESS($AN100, COLUMN(E95)+1))</f>
        <v>2.7019373680423824E-2</v>
      </c>
      <c r="G100" s="33" cm="1">
        <f t="array" aca="1" ref="G100" ca="1">INDIRECT("'" &amp; $A100 &amp; "'!" &amp; ADDRESS($AN100, COLUMN(F95)+1))</f>
        <v>0.14081003127436001</v>
      </c>
      <c r="H100" s="33" cm="1">
        <f t="array" aca="1" ref="H100" ca="1">INDIRECT("'" &amp; $A100 &amp; "'!" &amp; ADDRESS($AN100, COLUMN(G95)+1))</f>
        <v>0.47287587076915583</v>
      </c>
      <c r="I100" s="33" cm="1">
        <f t="array" aca="1" ref="I100" ca="1">INDIRECT("'" &amp; $A100 &amp; "'!" &amp; ADDRESS($AN100, COLUMN(H95)+1))</f>
        <v>0.80016520928875168</v>
      </c>
      <c r="J100" s="33" cm="1">
        <f t="array" aca="1" ref="J100" ca="1">INDIRECT("'" &amp; $A100 &amp; "'!" &amp; ADDRESS($AN100, COLUMN(I95)+1))</f>
        <v>0.99292547215039861</v>
      </c>
      <c r="K100" s="33" cm="1">
        <f t="array" aca="1" ref="K100" ca="1">INDIRECT("'" &amp; $A100 &amp; "'!" &amp; ADDRESS($AN100, COLUMN(J95)+1))</f>
        <v>1.1215095937719461</v>
      </c>
      <c r="L100" s="33" cm="1">
        <f t="array" aca="1" ref="L100" ca="1">INDIRECT("'" &amp; $A100 &amp; "'!" &amp; ADDRESS($AN100, COLUMN(K95)+1))</f>
        <v>2.4927323498518996</v>
      </c>
      <c r="M100" s="33" cm="1">
        <f t="array" aca="1" ref="M100" ca="1">INDIRECT("'" &amp; $A100 &amp; "'!" &amp; ADDRESS($AN100, COLUMN(L95)+1))</f>
        <v>3.2980999724519631</v>
      </c>
      <c r="N100" s="33" cm="1">
        <f t="array" aca="1" ref="N100" ca="1">INDIRECT("'" &amp; $A100 &amp; "'!" &amp; ADDRESS($AN100, COLUMN(M95)+1))</f>
        <v>4.5015284297189879</v>
      </c>
      <c r="O100" s="33" cm="1">
        <f t="array" aca="1" ref="O100" ca="1">INDIRECT("'" &amp; $A100 &amp; "'!" &amp; ADDRESS($AN100, COLUMN(N95)+1))</f>
        <v>6.104939526157076</v>
      </c>
      <c r="P100" s="33" cm="1">
        <f t="array" aca="1" ref="P100" ca="1">INDIRECT("'" &amp; $A100 &amp; "'!" &amp; ADDRESS($AN100, COLUMN(O95)+1))</f>
        <v>8.0884084014401925</v>
      </c>
      <c r="Q100" s="33" cm="1">
        <f t="array" aca="1" ref="Q100" ca="1">INDIRECT("'" &amp; $A100 &amp; "'!" &amp; ADDRESS($AN100, COLUMN(P95)+1))</f>
        <v>8.4843069941668521</v>
      </c>
      <c r="R100" s="33" cm="1">
        <f t="array" aca="1" ref="R100" ca="1">INDIRECT("'" &amp; $A100 &amp; "'!" &amp; ADDRESS($AN100, COLUMN(Q95)+1))</f>
        <v>8.8329722426012705</v>
      </c>
      <c r="S100" s="33" cm="1">
        <f t="array" aca="1" ref="S100" ca="1">INDIRECT("'" &amp; $A100 &amp; "'!" &amp; ADDRESS($AN100, COLUMN(R95)+1))</f>
        <v>9.1807398806183187</v>
      </c>
      <c r="T100" s="33" cm="1">
        <f t="array" aca="1" ref="T100" ca="1">INDIRECT("'" &amp; $A100 &amp; "'!" &amp; ADDRESS($AN100, COLUMN(S95)+1))</f>
        <v>9.5138665299389054</v>
      </c>
      <c r="U100" s="33" cm="1">
        <f t="array" aca="1" ref="U100" ca="1">INDIRECT("'" &amp; $A100 &amp; "'!" &amp; ADDRESS($AN100, COLUMN(T95)+1))</f>
        <v>9.3092750673732141</v>
      </c>
      <c r="V100" s="33" cm="1">
        <f t="array" aca="1" ref="V100" ca="1">INDIRECT("'" &amp; $A100 &amp; "'!" &amp; ADDRESS($AN100, COLUMN(U95)+1))</f>
        <v>9.101842171370679</v>
      </c>
      <c r="W100" s="33" cm="1">
        <f t="array" aca="1" ref="W100" ca="1">INDIRECT("'" &amp; $A100 &amp; "'!" &amp; ADDRESS($AN100, COLUMN(V95)+1))</f>
        <v>8.4176280854443739</v>
      </c>
      <c r="X100" s="33" cm="1">
        <f t="array" aca="1" ref="X100" ca="1">INDIRECT("'" &amp; $A100 &amp; "'!" &amp; ADDRESS($AN100, COLUMN(W95)+1))</f>
        <v>7.7457148057185607</v>
      </c>
      <c r="Y100" s="33" cm="1">
        <f t="array" aca="1" ref="Y100" ca="1">INDIRECT("'" &amp; $A100 &amp; "'!" &amp; ADDRESS($AN100, COLUMN(X95)+1))</f>
        <v>7.0674230818902393</v>
      </c>
      <c r="Z100" s="33" cm="1">
        <f t="array" aca="1" ref="Z100" ca="1">INDIRECT("'" &amp; $A100 &amp; "'!" &amp; ADDRESS($AN100, COLUMN(Y95)+1))</f>
        <v>6.401925113547648</v>
      </c>
      <c r="AA100" s="33" cm="1">
        <f t="array" aca="1" ref="AA100" ca="1">INDIRECT("'" &amp; $A100 &amp; "'!" &amp; ADDRESS($AN100, COLUMN(Z95)+1))</f>
        <v>5.738806469738627</v>
      </c>
      <c r="AB100" s="33" cm="1">
        <f t="array" aca="1" ref="AB100" ca="1">INDIRECT("'" &amp; $A100 &amp; "'!" &amp; ADDRESS($AN100, COLUMN(AA95)+1))</f>
        <v>5.0870890879432267</v>
      </c>
      <c r="AC100" s="33" cm="1">
        <f t="array" aca="1" ref="AC100" ca="1">INDIRECT("'" &amp; $A100 &amp; "'!" &amp; ADDRESS($AN100, COLUMN(AB95)+1))</f>
        <v>4.4513322960076822</v>
      </c>
      <c r="AD100" s="33" cm="1">
        <f t="array" aca="1" ref="AD100" ca="1">INDIRECT("'" &amp; $A100 &amp; "'!" &amp; ADDRESS($AN100, COLUMN(AC95)+1))</f>
        <v>3.8443530894601472</v>
      </c>
      <c r="AE100" s="33" cm="1">
        <f t="array" aca="1" ref="AE100" ca="1">INDIRECT("'" &amp; $A100 &amp; "'!" &amp; ADDRESS($AN100, COLUMN(AD95)+1))</f>
        <v>3.2760075596354308</v>
      </c>
      <c r="AF100" s="33" cm="1">
        <f t="array" aca="1" ref="AF100" ca="1">INDIRECT("'" &amp; $A100 &amp; "'!" &amp; ADDRESS($AN100, COLUMN(AE95)+1))</f>
        <v>2.7524168106692124</v>
      </c>
      <c r="AG100" s="33" cm="1">
        <f t="array" aca="1" ref="AG100" ca="1">INDIRECT("'" &amp; $A100 &amp; "'!" &amp; ADDRESS($AN100, COLUMN(AF95)+1))</f>
        <v>2.2821145617777927</v>
      </c>
      <c r="AH100" s="33" cm="1">
        <f t="array" aca="1" ref="AH100" ca="1">INDIRECT("'" &amp; $A100 &amp; "'!" &amp; ADDRESS($AN100, COLUMN(AG95)+1))</f>
        <v>1.8643088529300793</v>
      </c>
      <c r="AI100" s="33" cm="1">
        <f t="array" aca="1" ref="AI100" ca="1">INDIRECT("'" &amp; $A100 &amp; "'!" &amp; ADDRESS($AN100, COLUMN(AH95)+1))</f>
        <v>1.5056655713371869</v>
      </c>
      <c r="AJ100" s="33" cm="1">
        <f t="array" aca="1" ref="AJ100" ca="1">INDIRECT("'" &amp; $A100 &amp; "'!" &amp; ADDRESS($AN100, COLUMN(AI95)+1))</f>
        <v>1.2020097154844884</v>
      </c>
      <c r="AK100" s="33" cm="1">
        <f t="array" aca="1" ref="AK100" ca="1">INDIRECT("'" &amp; $A100 &amp; "'!" &amp; ADDRESS($AN100, COLUMN(AJ95)+1))</f>
        <v>0.95149770049270266</v>
      </c>
      <c r="AL100" s="33" cm="1">
        <f t="array" aca="1" ref="AL100" ca="1">INDIRECT("'" &amp; $A100 &amp; "'!" &amp; ADDRESS($AN100, COLUMN(AK95)+1))</f>
        <v>0.73771473055266412</v>
      </c>
      <c r="AN100">
        <f>C94</f>
        <v>282</v>
      </c>
    </row>
    <row r="101" spans="1:40">
      <c r="A101">
        <f t="shared" si="7"/>
        <v>0</v>
      </c>
    </row>
    <row r="102" spans="1:40">
      <c r="A102">
        <f t="shared" si="7"/>
        <v>0</v>
      </c>
    </row>
    <row r="103" spans="1:40" s="38" customFormat="1">
      <c r="A103" s="38">
        <f t="shared" si="7"/>
        <v>0</v>
      </c>
    </row>
    <row r="105" spans="1:40" s="40" customFormat="1">
      <c r="A105" s="40" t="s">
        <v>59</v>
      </c>
      <c r="C105" s="40">
        <v>253</v>
      </c>
    </row>
    <row r="106" spans="1:40">
      <c r="A106" s="8" t="s">
        <v>28</v>
      </c>
      <c r="B106" s="8">
        <v>2014</v>
      </c>
      <c r="C106" s="8">
        <v>2015</v>
      </c>
      <c r="D106" s="8">
        <v>2016</v>
      </c>
      <c r="E106" s="8">
        <v>2017</v>
      </c>
      <c r="F106" s="8">
        <v>2018</v>
      </c>
      <c r="G106" s="8">
        <v>2019</v>
      </c>
      <c r="H106" s="8">
        <v>2020</v>
      </c>
      <c r="I106" s="8">
        <v>2021</v>
      </c>
      <c r="J106" s="8">
        <v>2022</v>
      </c>
      <c r="K106" s="8">
        <v>2023</v>
      </c>
      <c r="L106" s="8">
        <v>2024</v>
      </c>
      <c r="M106" s="8">
        <v>2025</v>
      </c>
      <c r="N106" s="8">
        <v>2026</v>
      </c>
      <c r="O106" s="8">
        <v>2027</v>
      </c>
      <c r="P106" s="8">
        <v>2028</v>
      </c>
      <c r="Q106" s="8">
        <v>2029</v>
      </c>
      <c r="R106" s="8">
        <v>2030</v>
      </c>
      <c r="S106" s="8">
        <v>2031</v>
      </c>
      <c r="T106" s="8">
        <v>2032</v>
      </c>
      <c r="U106" s="8">
        <v>2033</v>
      </c>
      <c r="V106" s="8">
        <v>2034</v>
      </c>
      <c r="W106" s="8">
        <v>2035</v>
      </c>
      <c r="X106" s="8">
        <v>2036</v>
      </c>
      <c r="Y106" s="8">
        <v>2037</v>
      </c>
      <c r="Z106" s="8">
        <v>2038</v>
      </c>
      <c r="AA106" s="8">
        <v>2039</v>
      </c>
      <c r="AB106" s="8">
        <v>2040</v>
      </c>
      <c r="AC106" s="8">
        <v>2041</v>
      </c>
      <c r="AD106" s="8">
        <v>2042</v>
      </c>
      <c r="AE106" s="8">
        <v>2043</v>
      </c>
      <c r="AF106" s="8">
        <v>2044</v>
      </c>
      <c r="AG106" s="8">
        <v>2045</v>
      </c>
      <c r="AH106" s="8">
        <v>2046</v>
      </c>
      <c r="AI106" s="8">
        <v>2047</v>
      </c>
      <c r="AJ106" s="8">
        <v>2048</v>
      </c>
      <c r="AK106" s="8">
        <v>2049</v>
      </c>
      <c r="AL106" s="8">
        <v>2050</v>
      </c>
    </row>
    <row r="107" spans="1:40">
      <c r="A107" t="str">
        <f>A96</f>
        <v>S100</v>
      </c>
      <c r="B107" s="33" cm="1">
        <f t="array" aca="1" ref="B107" ca="1">INDIRECT("'" &amp; $A107 &amp; "'!" &amp; ADDRESS($AN107, COLUMN(A102)+1))</f>
        <v>556187.12880947813</v>
      </c>
      <c r="C107" s="33" cm="1">
        <f t="array" aca="1" ref="C107" ca="1">INDIRECT("'" &amp; $A107 &amp; "'!" &amp; ADDRESS($AN107, COLUMN(B102)+1))</f>
        <v>573692.71205006656</v>
      </c>
      <c r="D107" s="33" cm="1">
        <f t="array" aca="1" ref="D107" ca="1">INDIRECT("'" &amp; $A107 &amp; "'!" &amp; ADDRESS($AN107, COLUMN(C102)+1))</f>
        <v>589904.22255272476</v>
      </c>
      <c r="E107" s="33" cm="1">
        <f t="array" aca="1" ref="E107" ca="1">INDIRECT("'" &amp; $A107 &amp; "'!" &amp; ADDRESS($AN107, COLUMN(D102)+1))</f>
        <v>600530.7168397631</v>
      </c>
      <c r="F107" s="33" cm="1">
        <f t="array" aca="1" ref="F107" ca="1">INDIRECT("'" &amp; $A107 &amp; "'!" &amp; ADDRESS($AN107, COLUMN(E102)+1))</f>
        <v>608337.78899418295</v>
      </c>
      <c r="G107" s="33" cm="1">
        <f t="array" aca="1" ref="G107" ca="1">INDIRECT("'" &amp; $A107 &amp; "'!" &amp; ADDRESS($AN107, COLUMN(F102)+1))</f>
        <v>616915.90042208228</v>
      </c>
      <c r="H107" s="33" cm="1">
        <f t="array" aca="1" ref="H107" ca="1">INDIRECT("'" &amp; $A107 &amp; "'!" &amp; ADDRESS($AN107, COLUMN(G102)+1))</f>
        <v>621614.90949397371</v>
      </c>
      <c r="I107" s="33" cm="1">
        <f t="array" aca="1" ref="I107" ca="1">INDIRECT("'" &amp; $A107 &amp; "'!" &amp; ADDRESS($AN107, COLUMN(H102)+1))</f>
        <v>604561.40411005262</v>
      </c>
      <c r="J107" s="33" cm="1">
        <f t="array" aca="1" ref="J107" ca="1">INDIRECT("'" &amp; $A107 &amp; "'!" &amp; ADDRESS($AN107, COLUMN(I102)+1))</f>
        <v>588394.09426781058</v>
      </c>
      <c r="K107" s="33" cm="1">
        <f t="array" aca="1" ref="K107" ca="1">INDIRECT("'" &amp; $A107 &amp; "'!" &amp; ADDRESS($AN107, COLUMN(J102)+1))</f>
        <v>579820.18414364301</v>
      </c>
      <c r="L107" s="33" cm="1">
        <f t="array" aca="1" ref="L107" ca="1">INDIRECT("'" &amp; $A107 &amp; "'!" &amp; ADDRESS($AN107, COLUMN(K102)+1))</f>
        <v>576689.31903487397</v>
      </c>
      <c r="M107" s="33" cm="1">
        <f t="array" aca="1" ref="M107" ca="1">INDIRECT("'" &amp; $A107 &amp; "'!" &amp; ADDRESS($AN107, COLUMN(L102)+1))</f>
        <v>574518.65753555624</v>
      </c>
      <c r="N107" s="33" cm="1">
        <f t="array" aca="1" ref="N107" ca="1">INDIRECT("'" &amp; $A107 &amp; "'!" &amp; ADDRESS($AN107, COLUMN(M102)+1))</f>
        <v>572300.5568239314</v>
      </c>
      <c r="O107" s="33" cm="1">
        <f t="array" aca="1" ref="O107" ca="1">INDIRECT("'" &amp; $A107 &amp; "'!" &amp; ADDRESS($AN107, COLUMN(N102)+1))</f>
        <v>568398.08207777806</v>
      </c>
      <c r="P107" s="33" cm="1">
        <f t="array" aca="1" ref="P107" ca="1">INDIRECT("'" &amp; $A107 &amp; "'!" &amp; ADDRESS($AN107, COLUMN(O102)+1))</f>
        <v>565320.29009081237</v>
      </c>
      <c r="Q107" s="33" cm="1">
        <f t="array" aca="1" ref="Q107" ca="1">INDIRECT("'" &amp; $A107 &amp; "'!" &amp; ADDRESS($AN107, COLUMN(P102)+1))</f>
        <v>562245.69396177959</v>
      </c>
      <c r="R107" s="33" cm="1">
        <f t="array" aca="1" ref="R107" ca="1">INDIRECT("'" &amp; $A107 &amp; "'!" &amp; ADDRESS($AN107, COLUMN(Q102)+1))</f>
        <v>560170.52358904202</v>
      </c>
      <c r="S107" s="33" cm="1">
        <f t="array" aca="1" ref="S107" ca="1">INDIRECT("'" &amp; $A107 &amp; "'!" &amp; ADDRESS($AN107, COLUMN(R102)+1))</f>
        <v>559856.12714834814</v>
      </c>
      <c r="T107" s="33" cm="1">
        <f t="array" aca="1" ref="T107" ca="1">INDIRECT("'" &amp; $A107 &amp; "'!" &amp; ADDRESS($AN107, COLUMN(S102)+1))</f>
        <v>560631.44310752873</v>
      </c>
      <c r="U107" s="33" cm="1">
        <f t="array" aca="1" ref="U107" ca="1">INDIRECT("'" &amp; $A107 &amp; "'!" &amp; ADDRESS($AN107, COLUMN(T102)+1))</f>
        <v>561764.97513773153</v>
      </c>
      <c r="V107" s="33" cm="1">
        <f t="array" aca="1" ref="V107" ca="1">INDIRECT("'" &amp; $A107 &amp; "'!" &amp; ADDRESS($AN107, COLUMN(U102)+1))</f>
        <v>563154.92651602463</v>
      </c>
      <c r="W107" s="33" cm="1">
        <f t="array" aca="1" ref="W107" ca="1">INDIRECT("'" &amp; $A107 &amp; "'!" &amp; ADDRESS($AN107, COLUMN(V102)+1))</f>
        <v>564551.67606063874</v>
      </c>
      <c r="X107" s="33" cm="1">
        <f t="array" aca="1" ref="X107" ca="1">INDIRECT("'" &amp; $A107 &amp; "'!" &amp; ADDRESS($AN107, COLUMN(W102)+1))</f>
        <v>565890.94661005144</v>
      </c>
      <c r="Y107" s="33" cm="1">
        <f t="array" aca="1" ref="Y107" ca="1">INDIRECT("'" &amp; $A107 &amp; "'!" &amp; ADDRESS($AN107, COLUMN(X102)+1))</f>
        <v>567134.56460554851</v>
      </c>
      <c r="Z107" s="33" cm="1">
        <f t="array" aca="1" ref="Z107" ca="1">INDIRECT("'" &amp; $A107 &amp; "'!" &amp; ADDRESS($AN107, COLUMN(Y102)+1))</f>
        <v>568444.49199329887</v>
      </c>
      <c r="AA107" s="33" cm="1">
        <f t="array" aca="1" ref="AA107" ca="1">INDIRECT("'" &amp; $A107 &amp; "'!" &amp; ADDRESS($AN107, COLUMN(Z102)+1))</f>
        <v>569735.64919060608</v>
      </c>
      <c r="AB107" s="33" cm="1">
        <f t="array" aca="1" ref="AB107" ca="1">INDIRECT("'" &amp; $A107 &amp; "'!" &amp; ADDRESS($AN107, COLUMN(AA102)+1))</f>
        <v>570895.21999663569</v>
      </c>
      <c r="AC107" s="33" cm="1">
        <f t="array" aca="1" ref="AC107" ca="1">INDIRECT("'" &amp; $A107 &amp; "'!" &amp; ADDRESS($AN107, COLUMN(AB102)+1))</f>
        <v>571890.75236389495</v>
      </c>
      <c r="AD107" s="33" cm="1">
        <f t="array" aca="1" ref="AD107" ca="1">INDIRECT("'" &amp; $A107 &amp; "'!" &amp; ADDRESS($AN107, COLUMN(AC102)+1))</f>
        <v>572755.29995987739</v>
      </c>
      <c r="AE107" s="33" cm="1">
        <f t="array" aca="1" ref="AE107" ca="1">INDIRECT("'" &amp; $A107 &amp; "'!" &amp; ADDRESS($AN107, COLUMN(AD102)+1))</f>
        <v>573519.07856840279</v>
      </c>
      <c r="AF107" s="33" cm="1">
        <f t="array" aca="1" ref="AF107" ca="1">INDIRECT("'" &amp; $A107 &amp; "'!" &amp; ADDRESS($AN107, COLUMN(AE102)+1))</f>
        <v>574245.28585564927</v>
      </c>
      <c r="AG107" s="33" cm="1">
        <f t="array" aca="1" ref="AG107" ca="1">INDIRECT("'" &amp; $A107 &amp; "'!" &amp; ADDRESS($AN107, COLUMN(AF102)+1))</f>
        <v>574934.68730885722</v>
      </c>
      <c r="AH107" s="33" cm="1">
        <f t="array" aca="1" ref="AH107" ca="1">INDIRECT("'" &amp; $A107 &amp; "'!" &amp; ADDRESS($AN107, COLUMN(AG102)+1))</f>
        <v>575520.80734209577</v>
      </c>
      <c r="AI107" s="33" cm="1">
        <f t="array" aca="1" ref="AI107" ca="1">INDIRECT("'" &amp; $A107 &amp; "'!" &amp; ADDRESS($AN107, COLUMN(AH102)+1))</f>
        <v>575927.00358169724</v>
      </c>
      <c r="AJ107" s="33" cm="1">
        <f t="array" aca="1" ref="AJ107" ca="1">INDIRECT("'" &amp; $A107 &amp; "'!" &amp; ADDRESS($AN107, COLUMN(AI102)+1))</f>
        <v>576268.7538070241</v>
      </c>
      <c r="AK107" s="33" cm="1">
        <f t="array" aca="1" ref="AK107" ca="1">INDIRECT("'" &amp; $A107 &amp; "'!" &amp; ADDRESS($AN107, COLUMN(AJ102)+1))</f>
        <v>576489.69695211831</v>
      </c>
      <c r="AL107" s="33" cm="1">
        <f t="array" aca="1" ref="AL107" ca="1">INDIRECT("'" &amp; $A107 &amp; "'!" &amp; ADDRESS($AN107, COLUMN(AK102)+1))</f>
        <v>576630.83772276877</v>
      </c>
      <c r="AN107">
        <f>C105</f>
        <v>253</v>
      </c>
    </row>
    <row r="108" spans="1:40">
      <c r="A108" t="str">
        <f t="shared" ref="A108:A114" si="8">A97</f>
        <v>L100</v>
      </c>
      <c r="B108" s="33" cm="1">
        <f t="array" aca="1" ref="B108" ca="1">INDIRECT("'" &amp; $A108 &amp; "'!" &amp; ADDRESS($AN108, COLUMN(A103)+1))</f>
        <v>556187.12880947813</v>
      </c>
      <c r="C108" s="33" cm="1">
        <f t="array" aca="1" ref="C108" ca="1">INDIRECT("'" &amp; $A108 &amp; "'!" &amp; ADDRESS($AN108, COLUMN(B103)+1))</f>
        <v>573692.71205006656</v>
      </c>
      <c r="D108" s="33" cm="1">
        <f t="array" aca="1" ref="D108" ca="1">INDIRECT("'" &amp; $A108 &amp; "'!" &amp; ADDRESS($AN108, COLUMN(C103)+1))</f>
        <v>589904.22255272476</v>
      </c>
      <c r="E108" s="33" cm="1">
        <f t="array" aca="1" ref="E108" ca="1">INDIRECT("'" &amp; $A108 &amp; "'!" &amp; ADDRESS($AN108, COLUMN(D103)+1))</f>
        <v>600530.7168397631</v>
      </c>
      <c r="F108" s="33" cm="1">
        <f t="array" aca="1" ref="F108" ca="1">INDIRECT("'" &amp; $A108 &amp; "'!" &amp; ADDRESS($AN108, COLUMN(E103)+1))</f>
        <v>608337.78899418295</v>
      </c>
      <c r="G108" s="33" cm="1">
        <f t="array" aca="1" ref="G108" ca="1">INDIRECT("'" &amp; $A108 &amp; "'!" &amp; ADDRESS($AN108, COLUMN(F103)+1))</f>
        <v>616915.90042208228</v>
      </c>
      <c r="H108" s="33" cm="1">
        <f t="array" aca="1" ref="H108" ca="1">INDIRECT("'" &amp; $A108 &amp; "'!" &amp; ADDRESS($AN108, COLUMN(G103)+1))</f>
        <v>621614.90949397371</v>
      </c>
      <c r="I108" s="33" cm="1">
        <f t="array" aca="1" ref="I108" ca="1">INDIRECT("'" &amp; $A108 &amp; "'!" &amp; ADDRESS($AN108, COLUMN(H103)+1))</f>
        <v>604561.40411005262</v>
      </c>
      <c r="J108" s="33" cm="1">
        <f t="array" aca="1" ref="J108" ca="1">INDIRECT("'" &amp; $A108 &amp; "'!" &amp; ADDRESS($AN108, COLUMN(I103)+1))</f>
        <v>588394.09426781058</v>
      </c>
      <c r="K108" s="33" cm="1">
        <f t="array" aca="1" ref="K108" ca="1">INDIRECT("'" &amp; $A108 &amp; "'!" &amp; ADDRESS($AN108, COLUMN(J103)+1))</f>
        <v>579820.18414364301</v>
      </c>
      <c r="L108" s="33" cm="1">
        <f t="array" aca="1" ref="L108" ca="1">INDIRECT("'" &amp; $A108 &amp; "'!" &amp; ADDRESS($AN108, COLUMN(K103)+1))</f>
        <v>576191.24245071062</v>
      </c>
      <c r="M108" s="33" cm="1">
        <f t="array" aca="1" ref="M108" ca="1">INDIRECT("'" &amp; $A108 &amp; "'!" &amp; ADDRESS($AN108, COLUMN(L103)+1))</f>
        <v>572938.66864699312</v>
      </c>
      <c r="N108" s="33" cm="1">
        <f t="array" aca="1" ref="N108" ca="1">INDIRECT("'" &amp; $A108 &amp; "'!" &amp; ADDRESS($AN108, COLUMN(M103)+1))</f>
        <v>571228.59870720154</v>
      </c>
      <c r="O108" s="33" cm="1">
        <f t="array" aca="1" ref="O108" ca="1">INDIRECT("'" &amp; $A108 &amp; "'!" &amp; ADDRESS($AN108, COLUMN(N103)+1))</f>
        <v>569931.28614090825</v>
      </c>
      <c r="P108" s="33" cm="1">
        <f t="array" aca="1" ref="P108" ca="1">INDIRECT("'" &amp; $A108 &amp; "'!" &amp; ADDRESS($AN108, COLUMN(O103)+1))</f>
        <v>568601.74070457253</v>
      </c>
      <c r="Q108" s="33" cm="1">
        <f t="array" aca="1" ref="Q108" ca="1">INDIRECT("'" &amp; $A108 &amp; "'!" &amp; ADDRESS($AN108, COLUMN(P103)+1))</f>
        <v>567445.10391263326</v>
      </c>
      <c r="R108" s="33" cm="1">
        <f t="array" aca="1" ref="R108" ca="1">INDIRECT("'" &amp; $A108 &amp; "'!" &amp; ADDRESS($AN108, COLUMN(Q103)+1))</f>
        <v>566925.13836846186</v>
      </c>
      <c r="S108" s="33" cm="1">
        <f t="array" aca="1" ref="S108" ca="1">INDIRECT("'" &amp; $A108 &amp; "'!" &amp; ADDRESS($AN108, COLUMN(R103)+1))</f>
        <v>566046.84735957358</v>
      </c>
      <c r="T108" s="33" cm="1">
        <f t="array" aca="1" ref="T108" ca="1">INDIRECT("'" &amp; $A108 &amp; "'!" &amp; ADDRESS($AN108, COLUMN(S103)+1))</f>
        <v>565162.82905557076</v>
      </c>
      <c r="U108" s="33" cm="1">
        <f t="array" aca="1" ref="U108" ca="1">INDIRECT("'" &amp; $A108 &amp; "'!" &amp; ADDRESS($AN108, COLUMN(T103)+1))</f>
        <v>564694.66516005294</v>
      </c>
      <c r="V108" s="33" cm="1">
        <f t="array" aca="1" ref="V108" ca="1">INDIRECT("'" &amp; $A108 &amp; "'!" &amp; ADDRESS($AN108, COLUMN(U103)+1))</f>
        <v>565412.72377663711</v>
      </c>
      <c r="W108" s="33" cm="1">
        <f t="array" aca="1" ref="W108" ca="1">INDIRECT("'" &amp; $A108 &amp; "'!" &amp; ADDRESS($AN108, COLUMN(V103)+1))</f>
        <v>565940.16742158972</v>
      </c>
      <c r="X108" s="33" cm="1">
        <f t="array" aca="1" ref="X108" ca="1">INDIRECT("'" &amp; $A108 &amp; "'!" &amp; ADDRESS($AN108, COLUMN(W103)+1))</f>
        <v>567190.15718989994</v>
      </c>
      <c r="Y108" s="33" cm="1">
        <f t="array" aca="1" ref="Y108" ca="1">INDIRECT("'" &amp; $A108 &amp; "'!" &amp; ADDRESS($AN108, COLUMN(X103)+1))</f>
        <v>568341.2196429543</v>
      </c>
      <c r="Z108" s="33" cm="1">
        <f t="array" aca="1" ref="Z108" ca="1">INDIRECT("'" &amp; $A108 &amp; "'!" &amp; ADDRESS($AN108, COLUMN(Y103)+1))</f>
        <v>569530.90014278493</v>
      </c>
      <c r="AA108" s="33" cm="1">
        <f t="array" aca="1" ref="AA108" ca="1">INDIRECT("'" &amp; $A108 &amp; "'!" &amp; ADDRESS($AN108, COLUMN(Z103)+1))</f>
        <v>570659.16183168348</v>
      </c>
      <c r="AB108" s="33" cm="1">
        <f t="array" aca="1" ref="AB108" ca="1">INDIRECT("'" &amp; $A108 &amp; "'!" &amp; ADDRESS($AN108, COLUMN(AA103)+1))</f>
        <v>571638.52400477324</v>
      </c>
      <c r="AC108" s="33" cm="1">
        <f t="array" aca="1" ref="AC108" ca="1">INDIRECT("'" &amp; $A108 &amp; "'!" &amp; ADDRESS($AN108, COLUMN(AB103)+1))</f>
        <v>572447.10748476081</v>
      </c>
      <c r="AD108" s="33" cm="1">
        <f t="array" aca="1" ref="AD108" ca="1">INDIRECT("'" &amp; $A108 &amp; "'!" &amp; ADDRESS($AN108, COLUMN(AC103)+1))</f>
        <v>573136.95819059561</v>
      </c>
      <c r="AE108" s="33" cm="1">
        <f t="array" aca="1" ref="AE108" ca="1">INDIRECT("'" &amp; $A108 &amp; "'!" &amp; ADDRESS($AN108, COLUMN(AD103)+1))</f>
        <v>573736.7428050196</v>
      </c>
      <c r="AF108" s="33" cm="1">
        <f t="array" aca="1" ref="AF108" ca="1">INDIRECT("'" &amp; $A108 &amp; "'!" &amp; ADDRESS($AN108, COLUMN(AE103)+1))</f>
        <v>574332.67411021097</v>
      </c>
      <c r="AG108" s="33" cm="1">
        <f t="array" aca="1" ref="AG108" ca="1">INDIRECT("'" &amp; $A108 &amp; "'!" &amp; ADDRESS($AN108, COLUMN(AF103)+1))</f>
        <v>574916.90667756752</v>
      </c>
      <c r="AH108" s="33" cm="1">
        <f t="array" aca="1" ref="AH108" ca="1">INDIRECT("'" &amp; $A108 &amp; "'!" &amp; ADDRESS($AN108, COLUMN(AG103)+1))</f>
        <v>575429.89038976701</v>
      </c>
      <c r="AI108" s="33" cm="1">
        <f t="array" aca="1" ref="AI108" ca="1">INDIRECT("'" &amp; $A108 &amp; "'!" &amp; ADDRESS($AN108, COLUMN(AH103)+1))</f>
        <v>575793.03620153992</v>
      </c>
      <c r="AJ108" s="33" cm="1">
        <f t="array" aca="1" ref="AJ108" ca="1">INDIRECT("'" &amp; $A108 &amp; "'!" &amp; ADDRESS($AN108, COLUMN(AI103)+1))</f>
        <v>576118.88409786532</v>
      </c>
      <c r="AK108" s="33" cm="1">
        <f t="array" aca="1" ref="AK108" ca="1">INDIRECT("'" &amp; $A108 &amp; "'!" &amp; ADDRESS($AN108, COLUMN(AJ103)+1))</f>
        <v>576342.74165353249</v>
      </c>
      <c r="AL108" s="33" cm="1">
        <f t="array" aca="1" ref="AL108" ca="1">INDIRECT("'" &amp; $A108 &amp; "'!" &amp; ADDRESS($AN108, COLUMN(AK103)+1))</f>
        <v>576494.1240521596</v>
      </c>
      <c r="AN108">
        <f>C105</f>
        <v>253</v>
      </c>
    </row>
    <row r="109" spans="1:40">
      <c r="A109" t="str">
        <f t="shared" si="8"/>
        <v>S80</v>
      </c>
      <c r="B109" s="33" cm="1">
        <f t="array" aca="1" ref="B109" ca="1">INDIRECT("'" &amp; $A109 &amp; "'!" &amp; ADDRESS($AN109, COLUMN(A104)+1))</f>
        <v>556187.12880947813</v>
      </c>
      <c r="C109" s="33" cm="1">
        <f t="array" aca="1" ref="C109" ca="1">INDIRECT("'" &amp; $A109 &amp; "'!" &amp; ADDRESS($AN109, COLUMN(B104)+1))</f>
        <v>573692.71205006656</v>
      </c>
      <c r="D109" s="33" cm="1">
        <f t="array" aca="1" ref="D109" ca="1">INDIRECT("'" &amp; $A109 &amp; "'!" &amp; ADDRESS($AN109, COLUMN(C104)+1))</f>
        <v>589904.22255272476</v>
      </c>
      <c r="E109" s="33" cm="1">
        <f t="array" aca="1" ref="E109" ca="1">INDIRECT("'" &amp; $A109 &amp; "'!" &amp; ADDRESS($AN109, COLUMN(D104)+1))</f>
        <v>600530.7168397631</v>
      </c>
      <c r="F109" s="33" cm="1">
        <f t="array" aca="1" ref="F109" ca="1">INDIRECT("'" &amp; $A109 &amp; "'!" &amp; ADDRESS($AN109, COLUMN(E104)+1))</f>
        <v>608337.78899418295</v>
      </c>
      <c r="G109" s="33" cm="1">
        <f t="array" aca="1" ref="G109" ca="1">INDIRECT("'" &amp; $A109 &amp; "'!" &amp; ADDRESS($AN109, COLUMN(F104)+1))</f>
        <v>616915.90042208228</v>
      </c>
      <c r="H109" s="33" cm="1">
        <f t="array" aca="1" ref="H109" ca="1">INDIRECT("'" &amp; $A109 &amp; "'!" &amp; ADDRESS($AN109, COLUMN(G104)+1))</f>
        <v>621614.90949397371</v>
      </c>
      <c r="I109" s="33" cm="1">
        <f t="array" aca="1" ref="I109" ca="1">INDIRECT("'" &amp; $A109 &amp; "'!" &amp; ADDRESS($AN109, COLUMN(H104)+1))</f>
        <v>604561.40411005262</v>
      </c>
      <c r="J109" s="33" cm="1">
        <f t="array" aca="1" ref="J109" ca="1">INDIRECT("'" &amp; $A109 &amp; "'!" &amp; ADDRESS($AN109, COLUMN(I104)+1))</f>
        <v>588394.09426781058</v>
      </c>
      <c r="K109" s="33" cm="1">
        <f t="array" aca="1" ref="K109" ca="1">INDIRECT("'" &amp; $A109 &amp; "'!" &amp; ADDRESS($AN109, COLUMN(J104)+1))</f>
        <v>579820.18414364301</v>
      </c>
      <c r="L109" s="33" cm="1">
        <f t="array" aca="1" ref="L109" ca="1">INDIRECT("'" &amp; $A109 &amp; "'!" &amp; ADDRESS($AN109, COLUMN(K104)+1))</f>
        <v>576718.16329457168</v>
      </c>
      <c r="M109" s="33" cm="1">
        <f t="array" aca="1" ref="M109" ca="1">INDIRECT("'" &amp; $A109 &amp; "'!" &amp; ADDRESS($AN109, COLUMN(L104)+1))</f>
        <v>575268.3510531981</v>
      </c>
      <c r="N109" s="33" cm="1">
        <f t="array" aca="1" ref="N109" ca="1">INDIRECT("'" &amp; $A109 &amp; "'!" &amp; ADDRESS($AN109, COLUMN(M104)+1))</f>
        <v>568083.11587196949</v>
      </c>
      <c r="O109" s="33" cm="1">
        <f t="array" aca="1" ref="O109" ca="1">INDIRECT("'" &amp; $A109 &amp; "'!" &amp; ADDRESS($AN109, COLUMN(N104)+1))</f>
        <v>559446.9908661549</v>
      </c>
      <c r="P109" s="33" cm="1">
        <f t="array" aca="1" ref="P109" ca="1">INDIRECT("'" &amp; $A109 &amp; "'!" &amp; ADDRESS($AN109, COLUMN(O104)+1))</f>
        <v>551552.60997969459</v>
      </c>
      <c r="Q109" s="33" cm="1">
        <f t="array" aca="1" ref="Q109" ca="1">INDIRECT("'" &amp; $A109 &amp; "'!" &amp; ADDRESS($AN109, COLUMN(P104)+1))</f>
        <v>544154.15493620629</v>
      </c>
      <c r="R109" s="33" cm="1">
        <f t="array" aca="1" ref="R109" ca="1">INDIRECT("'" &amp; $A109 &amp; "'!" &amp; ADDRESS($AN109, COLUMN(Q104)+1))</f>
        <v>539388.79224693659</v>
      </c>
      <c r="S109" s="33" cm="1">
        <f t="array" aca="1" ref="S109" ca="1">INDIRECT("'" &amp; $A109 &amp; "'!" &amp; ADDRESS($AN109, COLUMN(R104)+1))</f>
        <v>537792.51156844618</v>
      </c>
      <c r="T109" s="33" cm="1">
        <f t="array" aca="1" ref="T109" ca="1">INDIRECT("'" &amp; $A109 &amp; "'!" &amp; ADDRESS($AN109, COLUMN(S104)+1))</f>
        <v>537531.29739880713</v>
      </c>
      <c r="U109" s="33" cm="1">
        <f t="array" aca="1" ref="U109" ca="1">INDIRECT("'" &amp; $A109 &amp; "'!" &amp; ADDRESS($AN109, COLUMN(T104)+1))</f>
        <v>539394.28084794735</v>
      </c>
      <c r="V109" s="33" cm="1">
        <f t="array" aca="1" ref="V109" ca="1">INDIRECT("'" &amp; $A109 &amp; "'!" &amp; ADDRESS($AN109, COLUMN(U104)+1))</f>
        <v>541501.05360169115</v>
      </c>
      <c r="W109" s="33" cm="1">
        <f t="array" aca="1" ref="W109" ca="1">INDIRECT("'" &amp; $A109 &amp; "'!" &amp; ADDRESS($AN109, COLUMN(V104)+1))</f>
        <v>543647.05611137697</v>
      </c>
      <c r="X109" s="33" cm="1">
        <f t="array" aca="1" ref="X109" ca="1">INDIRECT("'" &amp; $A109 &amp; "'!" &amp; ADDRESS($AN109, COLUMN(W104)+1))</f>
        <v>545649.88800522336</v>
      </c>
      <c r="Y109" s="33" cm="1">
        <f t="array" aca="1" ref="Y109" ca="1">INDIRECT("'" &amp; $A109 &amp; "'!" &amp; ADDRESS($AN109, COLUMN(X104)+1))</f>
        <v>547685.30485883425</v>
      </c>
      <c r="Z109" s="33" cm="1">
        <f t="array" aca="1" ref="Z109" ca="1">INDIRECT("'" &amp; $A109 &amp; "'!" &amp; ADDRESS($AN109, COLUMN(Y104)+1))</f>
        <v>549890.33329180651</v>
      </c>
      <c r="AA109" s="33" cm="1">
        <f t="array" aca="1" ref="AA109" ca="1">INDIRECT("'" &amp; $A109 &amp; "'!" &amp; ADDRESS($AN109, COLUMN(Z104)+1))</f>
        <v>552200.6547767166</v>
      </c>
      <c r="AB109" s="33" cm="1">
        <f t="array" aca="1" ref="AB109" ca="1">INDIRECT("'" &amp; $A109 &amp; "'!" &amp; ADDRESS($AN109, COLUMN(AA104)+1))</f>
        <v>554488.82764190715</v>
      </c>
      <c r="AC109" s="33" cm="1">
        <f t="array" aca="1" ref="AC109" ca="1">INDIRECT("'" &amp; $A109 &amp; "'!" &amp; ADDRESS($AN109, COLUMN(AB104)+1))</f>
        <v>556671.02592247457</v>
      </c>
      <c r="AD109" s="33" cm="1">
        <f t="array" aca="1" ref="AD109" ca="1">INDIRECT("'" &amp; $A109 &amp; "'!" &amp; ADDRESS($AN109, COLUMN(AC104)+1))</f>
        <v>558742.66323361965</v>
      </c>
      <c r="AE109" s="33" cm="1">
        <f t="array" aca="1" ref="AE109" ca="1">INDIRECT("'" &amp; $A109 &amp; "'!" &amp; ADDRESS($AN109, COLUMN(AD104)+1))</f>
        <v>560677.85251036496</v>
      </c>
      <c r="AF109" s="33" cm="1">
        <f t="array" aca="1" ref="AF109" ca="1">INDIRECT("'" &amp; $A109 &amp; "'!" &amp; ADDRESS($AN109, COLUMN(AE104)+1))</f>
        <v>562516.14010929049</v>
      </c>
      <c r="AG109" s="33" cm="1">
        <f t="array" aca="1" ref="AG109" ca="1">INDIRECT("'" &amp; $A109 &amp; "'!" &amp; ADDRESS($AN109, COLUMN(AF104)+1))</f>
        <v>564234.58117634396</v>
      </c>
      <c r="AH109" s="33" cm="1">
        <f t="array" aca="1" ref="AH109" ca="1">INDIRECT("'" &amp; $A109 &amp; "'!" &amp; ADDRESS($AN109, COLUMN(AG104)+1))</f>
        <v>565729.73519265873</v>
      </c>
      <c r="AI109" s="33" cm="1">
        <f t="array" aca="1" ref="AI109" ca="1">INDIRECT("'" &amp; $A109 &amp; "'!" &amp; ADDRESS($AN109, COLUMN(AH104)+1))</f>
        <v>566900.16472920449</v>
      </c>
      <c r="AJ109" s="33" cm="1">
        <f t="array" aca="1" ref="AJ109" ca="1">INDIRECT("'" &amp; $A109 &amp; "'!" &amp; ADDRESS($AN109, COLUMN(AI104)+1))</f>
        <v>567877.59868213325</v>
      </c>
      <c r="AK109" s="33" cm="1">
        <f t="array" aca="1" ref="AK109" ca="1">INDIRECT("'" &amp; $A109 &amp; "'!" &amp; ADDRESS($AN109, COLUMN(AJ104)+1))</f>
        <v>568619.57359204174</v>
      </c>
      <c r="AL109" s="33" cm="1">
        <f t="array" aca="1" ref="AL109" ca="1">INDIRECT("'" &amp; $A109 &amp; "'!" &amp; ADDRESS($AN109, COLUMN(AK104)+1))</f>
        <v>569202.33420553966</v>
      </c>
      <c r="AN109">
        <f>C105</f>
        <v>253</v>
      </c>
    </row>
    <row r="110" spans="1:40">
      <c r="A110" t="str">
        <f t="shared" si="8"/>
        <v>D100</v>
      </c>
      <c r="B110" s="33" cm="1">
        <f t="array" aca="1" ref="B110" ca="1">INDIRECT("'" &amp; $A110 &amp; "'!" &amp; ADDRESS($AN110, COLUMN(A105)+1))</f>
        <v>556187.12880947813</v>
      </c>
      <c r="C110" s="33" cm="1">
        <f t="array" aca="1" ref="C110" ca="1">INDIRECT("'" &amp; $A110 &amp; "'!" &amp; ADDRESS($AN110, COLUMN(B105)+1))</f>
        <v>573692.71205006656</v>
      </c>
      <c r="D110" s="33" cm="1">
        <f t="array" aca="1" ref="D110" ca="1">INDIRECT("'" &amp; $A110 &amp; "'!" &amp; ADDRESS($AN110, COLUMN(C105)+1))</f>
        <v>589904.22255272476</v>
      </c>
      <c r="E110" s="33" cm="1">
        <f t="array" aca="1" ref="E110" ca="1">INDIRECT("'" &amp; $A110 &amp; "'!" &amp; ADDRESS($AN110, COLUMN(D105)+1))</f>
        <v>600530.7168397631</v>
      </c>
      <c r="F110" s="33" cm="1">
        <f t="array" aca="1" ref="F110" ca="1">INDIRECT("'" &amp; $A110 &amp; "'!" &amp; ADDRESS($AN110, COLUMN(E105)+1))</f>
        <v>608337.78899418295</v>
      </c>
      <c r="G110" s="33" cm="1">
        <f t="array" aca="1" ref="G110" ca="1">INDIRECT("'" &amp; $A110 &amp; "'!" &amp; ADDRESS($AN110, COLUMN(F105)+1))</f>
        <v>616915.90042208228</v>
      </c>
      <c r="H110" s="33" cm="1">
        <f t="array" aca="1" ref="H110" ca="1">INDIRECT("'" &amp; $A110 &amp; "'!" &amp; ADDRESS($AN110, COLUMN(G105)+1))</f>
        <v>621614.90949397371</v>
      </c>
      <c r="I110" s="33" cm="1">
        <f t="array" aca="1" ref="I110" ca="1">INDIRECT("'" &amp; $A110 &amp; "'!" &amp; ADDRESS($AN110, COLUMN(H105)+1))</f>
        <v>604561.40411005262</v>
      </c>
      <c r="J110" s="33" cm="1">
        <f t="array" aca="1" ref="J110" ca="1">INDIRECT("'" &amp; $A110 &amp; "'!" &amp; ADDRESS($AN110, COLUMN(I105)+1))</f>
        <v>588394.09426781058</v>
      </c>
      <c r="K110" s="33" cm="1">
        <f t="array" aca="1" ref="K110" ca="1">INDIRECT("'" &amp; $A110 &amp; "'!" &amp; ADDRESS($AN110, COLUMN(J105)+1))</f>
        <v>579820.18414364301</v>
      </c>
      <c r="L110" s="33" cm="1">
        <f t="array" aca="1" ref="L110" ca="1">INDIRECT("'" &amp; $A110 &amp; "'!" &amp; ADDRESS($AN110, COLUMN(K105)+1))</f>
        <v>577311.91476507834</v>
      </c>
      <c r="M110" s="33" cm="1">
        <f t="array" aca="1" ref="M110" ca="1">INDIRECT("'" &amp; $A110 &amp; "'!" &amp; ADDRESS($AN110, COLUMN(L105)+1))</f>
        <v>575092.80325330049</v>
      </c>
      <c r="N110" s="33" cm="1">
        <f t="array" aca="1" ref="N110" ca="1">INDIRECT("'" &amp; $A110 &amp; "'!" &amp; ADDRESS($AN110, COLUMN(M105)+1))</f>
        <v>573189.18084069469</v>
      </c>
      <c r="O110" s="33" cm="1">
        <f t="array" aca="1" ref="O110" ca="1">INDIRECT("'" &amp; $A110 &amp; "'!" &amp; ADDRESS($AN110, COLUMN(N105)+1))</f>
        <v>571701.1354877163</v>
      </c>
      <c r="P110" s="33" cm="1">
        <f t="array" aca="1" ref="P110" ca="1">INDIRECT("'" &amp; $A110 &amp; "'!" &amp; ADDRESS($AN110, COLUMN(O105)+1))</f>
        <v>570603.79489990824</v>
      </c>
      <c r="Q110" s="33" cm="1">
        <f t="array" aca="1" ref="Q110" ca="1">INDIRECT("'" &amp; $A110 &amp; "'!" &amp; ADDRESS($AN110, COLUMN(P105)+1))</f>
        <v>569668.42267316999</v>
      </c>
      <c r="R110" s="33" cm="1">
        <f t="array" aca="1" ref="R110" ca="1">INDIRECT("'" &amp; $A110 &amp; "'!" &amp; ADDRESS($AN110, COLUMN(Q105)+1))</f>
        <v>568930.39645972499</v>
      </c>
      <c r="S110" s="33" cm="1">
        <f t="array" aca="1" ref="S110" ca="1">INDIRECT("'" &amp; $A110 &amp; "'!" &amp; ADDRESS($AN110, COLUMN(R105)+1))</f>
        <v>568613.75272571424</v>
      </c>
      <c r="T110" s="33" cm="1">
        <f t="array" aca="1" ref="T110" ca="1">INDIRECT("'" &amp; $A110 &amp; "'!" &amp; ADDRESS($AN110, COLUMN(S105)+1))</f>
        <v>568638.72936413088</v>
      </c>
      <c r="U110" s="33" cm="1">
        <f t="array" aca="1" ref="U110" ca="1">INDIRECT("'" &amp; $A110 &amp; "'!" &amp; ADDRESS($AN110, COLUMN(T105)+1))</f>
        <v>568983.69224374997</v>
      </c>
      <c r="V110" s="33" cm="1">
        <f t="array" aca="1" ref="V110" ca="1">INDIRECT("'" &amp; $A110 &amp; "'!" &amp; ADDRESS($AN110, COLUMN(U105)+1))</f>
        <v>569671.56920055719</v>
      </c>
      <c r="W110" s="33" cm="1">
        <f t="array" aca="1" ref="W110" ca="1">INDIRECT("'" &amp; $A110 &amp; "'!" &amp; ADDRESS($AN110, COLUMN(V105)+1))</f>
        <v>570544.19258676935</v>
      </c>
      <c r="X110" s="33" cm="1">
        <f t="array" aca="1" ref="X110" ca="1">INDIRECT("'" &amp; $A110 &amp; "'!" &amp; ADDRESS($AN110, COLUMN(W105)+1))</f>
        <v>571377.24889774749</v>
      </c>
      <c r="Y110" s="33" cm="1">
        <f t="array" aca="1" ref="Y110" ca="1">INDIRECT("'" &amp; $A110 &amp; "'!" &amp; ADDRESS($AN110, COLUMN(X105)+1))</f>
        <v>572129.52456771047</v>
      </c>
      <c r="Z110" s="33" cm="1">
        <f t="array" aca="1" ref="Z110" ca="1">INDIRECT("'" &amp; $A110 &amp; "'!" &amp; ADDRESS($AN110, COLUMN(Y105)+1))</f>
        <v>572946.16869768105</v>
      </c>
      <c r="AA110" s="33" cm="1">
        <f t="array" aca="1" ref="AA110" ca="1">INDIRECT("'" &amp; $A110 &amp; "'!" &amp; ADDRESS($AN110, COLUMN(Z105)+1))</f>
        <v>573749.12014520657</v>
      </c>
      <c r="AB110" s="33" cm="1">
        <f t="array" aca="1" ref="AB110" ca="1">INDIRECT("'" &amp; $A110 &amp; "'!" &amp; ADDRESS($AN110, COLUMN(AA105)+1))</f>
        <v>574416.97290406749</v>
      </c>
      <c r="AC110" s="33" cm="1">
        <f t="array" aca="1" ref="AC110" ca="1">INDIRECT("'" &amp; $A110 &amp; "'!" &amp; ADDRESS($AN110, COLUMN(AB105)+1))</f>
        <v>574932.1226324091</v>
      </c>
      <c r="AD110" s="33" cm="1">
        <f t="array" aca="1" ref="AD110" ca="1">INDIRECT("'" &amp; $A110 &amp; "'!" &amp; ADDRESS($AN110, COLUMN(AC105)+1))</f>
        <v>575338.08103646489</v>
      </c>
      <c r="AE110" s="33" cm="1">
        <f t="array" aca="1" ref="AE110" ca="1">INDIRECT("'" &amp; $A110 &amp; "'!" &amp; ADDRESS($AN110, COLUMN(AD105)+1))</f>
        <v>575672.55879138119</v>
      </c>
      <c r="AF110" s="33" cm="1">
        <f t="array" aca="1" ref="AF110" ca="1">INDIRECT("'" &amp; $A110 &amp; "'!" &amp; ADDRESS($AN110, COLUMN(AE105)+1))</f>
        <v>576013.89325974684</v>
      </c>
      <c r="AG110" s="33" cm="1">
        <f t="array" aca="1" ref="AG110" ca="1">INDIRECT("'" &amp; $A110 &amp; "'!" &amp; ADDRESS($AN110, COLUMN(AF105)+1))</f>
        <v>576361.58859553025</v>
      </c>
      <c r="AH110" s="33" cm="1">
        <f t="array" aca="1" ref="AH110" ca="1">INDIRECT("'" &amp; $A110 &amp; "'!" &amp; ADDRESS($AN110, COLUMN(AG105)+1))</f>
        <v>576651.59681768843</v>
      </c>
      <c r="AI110" s="33" cm="1">
        <f t="array" aca="1" ref="AI110" ca="1">INDIRECT("'" &amp; $A110 &amp; "'!" &amp; ADDRESS($AN110, COLUMN(AH105)+1))</f>
        <v>576808.60564742074</v>
      </c>
      <c r="AJ110" s="33" cm="1">
        <f t="array" aca="1" ref="AJ110" ca="1">INDIRECT("'" &amp; $A110 &amp; "'!" &amp; ADDRESS($AN110, COLUMN(AI105)+1))</f>
        <v>576948.48352014937</v>
      </c>
      <c r="AK110" s="33" cm="1">
        <f t="array" aca="1" ref="AK110" ca="1">INDIRECT("'" &amp; $A110 &amp; "'!" &amp; ADDRESS($AN110, COLUMN(AJ105)+1))</f>
        <v>577009.03421491489</v>
      </c>
      <c r="AL110" s="33" cm="1">
        <f t="array" aca="1" ref="AL110" ca="1">INDIRECT("'" &amp; $A110 &amp; "'!" &amp; ADDRESS($AN110, COLUMN(AK105)+1))</f>
        <v>577022.08808552288</v>
      </c>
      <c r="AN110">
        <f>C105</f>
        <v>253</v>
      </c>
    </row>
    <row r="111" spans="1:40">
      <c r="A111" t="str">
        <f t="shared" si="8"/>
        <v>Linear100</v>
      </c>
      <c r="B111" s="33" cm="1">
        <f t="array" aca="1" ref="B111" ca="1">INDIRECT("'" &amp; $A111 &amp; "'!" &amp; ADDRESS($AN111, COLUMN(A106)+1))</f>
        <v>556187.12880947813</v>
      </c>
      <c r="C111" s="33" cm="1">
        <f t="array" aca="1" ref="C111" ca="1">INDIRECT("'" &amp; $A111 &amp; "'!" &amp; ADDRESS($AN111, COLUMN(B106)+1))</f>
        <v>573692.71205006656</v>
      </c>
      <c r="D111" s="33" cm="1">
        <f t="array" aca="1" ref="D111" ca="1">INDIRECT("'" &amp; $A111 &amp; "'!" &amp; ADDRESS($AN111, COLUMN(C106)+1))</f>
        <v>589904.22255272476</v>
      </c>
      <c r="E111" s="33" cm="1">
        <f t="array" aca="1" ref="E111" ca="1">INDIRECT("'" &amp; $A111 &amp; "'!" &amp; ADDRESS($AN111, COLUMN(D106)+1))</f>
        <v>600530.7168397631</v>
      </c>
      <c r="F111" s="33" cm="1">
        <f t="array" aca="1" ref="F111" ca="1">INDIRECT("'" &amp; $A111 &amp; "'!" &amp; ADDRESS($AN111, COLUMN(E106)+1))</f>
        <v>608337.78899418295</v>
      </c>
      <c r="G111" s="33" cm="1">
        <f t="array" aca="1" ref="G111" ca="1">INDIRECT("'" &amp; $A111 &amp; "'!" &amp; ADDRESS($AN111, COLUMN(F106)+1))</f>
        <v>616915.90042208228</v>
      </c>
      <c r="H111" s="33" cm="1">
        <f t="array" aca="1" ref="H111" ca="1">INDIRECT("'" &amp; $A111 &amp; "'!" &amp; ADDRESS($AN111, COLUMN(G106)+1))</f>
        <v>621614.90949397371</v>
      </c>
      <c r="I111" s="33" cm="1">
        <f t="array" aca="1" ref="I111" ca="1">INDIRECT("'" &amp; $A111 &amp; "'!" &amp; ADDRESS($AN111, COLUMN(H106)+1))</f>
        <v>604561.40411005262</v>
      </c>
      <c r="J111" s="33" cm="1">
        <f t="array" aca="1" ref="J111" ca="1">INDIRECT("'" &amp; $A111 &amp; "'!" &amp; ADDRESS($AN111, COLUMN(I106)+1))</f>
        <v>588394.09426781058</v>
      </c>
      <c r="K111" s="33" cm="1">
        <f t="array" aca="1" ref="K111" ca="1">INDIRECT("'" &amp; $A111 &amp; "'!" &amp; ADDRESS($AN111, COLUMN(J106)+1))</f>
        <v>579820.18414364301</v>
      </c>
      <c r="L111" s="33" cm="1">
        <f t="array" aca="1" ref="L111" ca="1">INDIRECT("'" &amp; $A111 &amp; "'!" &amp; ADDRESS($AN111, COLUMN(K106)+1))</f>
        <v>576564.79988883319</v>
      </c>
      <c r="M111" s="33" cm="1">
        <f t="array" aca="1" ref="M111" ca="1">INDIRECT("'" &amp; $A111 &amp; "'!" &amp; ADDRESS($AN111, COLUMN(L106)+1))</f>
        <v>572329.33941896691</v>
      </c>
      <c r="N111" s="33" cm="1">
        <f t="array" aca="1" ref="N111" ca="1">INDIRECT("'" &amp; $A111 &amp; "'!" &amp; ADDRESS($AN111, COLUMN(M106)+1))</f>
        <v>568003.299221211</v>
      </c>
      <c r="O111" s="33" cm="1">
        <f t="array" aca="1" ref="O111" ca="1">INDIRECT("'" &amp; $A111 &amp; "'!" &amp; ADDRESS($AN111, COLUMN(N106)+1))</f>
        <v>563366.39178479009</v>
      </c>
      <c r="P111" s="33" cm="1">
        <f t="array" aca="1" ref="P111" ca="1">INDIRECT("'" &amp; $A111 &amp; "'!" &amp; ADDRESS($AN111, COLUMN(O106)+1))</f>
        <v>560301.37732273724</v>
      </c>
      <c r="Q111" s="33" cm="1">
        <f t="array" aca="1" ref="Q111" ca="1">INDIRECT("'" &amp; $A111 &amp; "'!" &amp; ADDRESS($AN111, COLUMN(P106)+1))</f>
        <v>556619.23699258361</v>
      </c>
      <c r="R111" s="33" cm="1">
        <f t="array" aca="1" ref="R111" ca="1">INDIRECT("'" &amp; $A111 &amp; "'!" &amp; ADDRESS($AN111, COLUMN(Q106)+1))</f>
        <v>554628.2281154322</v>
      </c>
      <c r="S111" s="33" cm="1">
        <f t="array" aca="1" ref="S111" ca="1">INDIRECT("'" &amp; $A111 &amp; "'!" &amp; ADDRESS($AN111, COLUMN(R106)+1))</f>
        <v>553706.99812638457</v>
      </c>
      <c r="T111" s="33" cm="1">
        <f t="array" aca="1" ref="T111" ca="1">INDIRECT("'" &amp; $A111 &amp; "'!" &amp; ADDRESS($AN111, COLUMN(S106)+1))</f>
        <v>553707.56927563145</v>
      </c>
      <c r="U111" s="33" cm="1">
        <f t="array" aca="1" ref="U111" ca="1">INDIRECT("'" &amp; $A111 &amp; "'!" &amp; ADDRESS($AN111, COLUMN(T106)+1))</f>
        <v>554166.91055666539</v>
      </c>
      <c r="V111" s="33" cm="1">
        <f t="array" aca="1" ref="V111" ca="1">INDIRECT("'" &amp; $A111 &amp; "'!" &amp; ADDRESS($AN111, COLUMN(U106)+1))</f>
        <v>556290.46853652457</v>
      </c>
      <c r="W111" s="33" cm="1">
        <f t="array" aca="1" ref="W111" ca="1">INDIRECT("'" &amp; $A111 &amp; "'!" &amp; ADDRESS($AN111, COLUMN(V106)+1))</f>
        <v>558317.01199687994</v>
      </c>
      <c r="X111" s="33" cm="1">
        <f t="array" aca="1" ref="X111" ca="1">INDIRECT("'" &amp; $A111 &amp; "'!" &amp; ADDRESS($AN111, COLUMN(W106)+1))</f>
        <v>560227.99991937354</v>
      </c>
      <c r="Y111" s="33" cm="1">
        <f t="array" aca="1" ref="Y111" ca="1">INDIRECT("'" &amp; $A111 &amp; "'!" &amp; ADDRESS($AN111, COLUMN(X106)+1))</f>
        <v>562006.34217506193</v>
      </c>
      <c r="Z111" s="33" cm="1">
        <f t="array" aca="1" ref="Z111" ca="1">INDIRECT("'" &amp; $A111 &amp; "'!" &amp; ADDRESS($AN111, COLUMN(Y106)+1))</f>
        <v>563852.66039815382</v>
      </c>
      <c r="AA111" s="33" cm="1">
        <f t="array" aca="1" ref="AA111" ca="1">INDIRECT("'" &amp; $A111 &amp; "'!" &amp; ADDRESS($AN111, COLUMN(Z106)+1))</f>
        <v>565652.35248930333</v>
      </c>
      <c r="AB111" s="33" cm="1">
        <f t="array" aca="1" ref="AB111" ca="1">INDIRECT("'" &amp; $A111 &amp; "'!" &amp; ADDRESS($AN111, COLUMN(AA106)+1))</f>
        <v>567296.43643311446</v>
      </c>
      <c r="AC111" s="33" cm="1">
        <f t="array" aca="1" ref="AC111" ca="1">INDIRECT("'" &amp; $A111 &amp; "'!" &amp; ADDRESS($AN111, COLUMN(AB106)+1))</f>
        <v>568750.88814652513</v>
      </c>
      <c r="AD111" s="33" cm="1">
        <f t="array" aca="1" ref="AD111" ca="1">INDIRECT("'" &amp; $A111 &amp; "'!" &amp; ADDRESS($AN111, COLUMN(AC106)+1))</f>
        <v>570056.22537009104</v>
      </c>
      <c r="AE111" s="33" cm="1">
        <f t="array" aca="1" ref="AE111" ca="1">INDIRECT("'" &amp; $A111 &amp; "'!" &amp; ADDRESS($AN111, COLUMN(AD106)+1))</f>
        <v>571227.31398429954</v>
      </c>
      <c r="AF111" s="33" cm="1">
        <f t="array" aca="1" ref="AF111" ca="1">INDIRECT("'" &amp; $A111 &amp; "'!" &amp; ADDRESS($AN111, COLUMN(AE106)+1))</f>
        <v>572329.92269283114</v>
      </c>
      <c r="AG111" s="33" cm="1">
        <f t="array" aca="1" ref="AG111" ca="1">INDIRECT("'" &amp; $A111 &amp; "'!" &amp; ADDRESS($AN111, COLUMN(AF106)+1))</f>
        <v>573357.06513580622</v>
      </c>
      <c r="AH111" s="33" cm="1">
        <f t="array" aca="1" ref="AH111" ca="1">INDIRECT("'" &amp; $A111 &amp; "'!" &amp; ADDRESS($AN111, COLUMN(AG106)+1))</f>
        <v>574236.25921543525</v>
      </c>
      <c r="AI111" s="33" cm="1">
        <f t="array" aca="1" ref="AI111" ca="1">INDIRECT("'" &amp; $A111 &amp; "'!" &amp; ADDRESS($AN111, COLUMN(AH106)+1))</f>
        <v>574894.59014265728</v>
      </c>
      <c r="AJ111" s="33" cm="1">
        <f t="array" aca="1" ref="AJ111" ca="1">INDIRECT("'" &amp; $A111 &amp; "'!" &amp; ADDRESS($AN111, COLUMN(AI106)+1))</f>
        <v>575451.86496267898</v>
      </c>
      <c r="AK111" s="33" cm="1">
        <f t="array" aca="1" ref="AK111" ca="1">INDIRECT("'" &amp; $A111 &amp; "'!" &amp; ADDRESS($AN111, COLUMN(AJ106)+1))</f>
        <v>575861.52284273691</v>
      </c>
      <c r="AL111" s="33" cm="1">
        <f t="array" aca="1" ref="AL111" ca="1">INDIRECT("'" &amp; $A111 &amp; "'!" &amp; ADDRESS($AN111, COLUMN(AK106)+1))</f>
        <v>576156.33597916889</v>
      </c>
      <c r="AN111">
        <f>C105</f>
        <v>253</v>
      </c>
    </row>
    <row r="112" spans="1:40">
      <c r="A112">
        <f t="shared" si="8"/>
        <v>0</v>
      </c>
    </row>
    <row r="113" spans="1:40">
      <c r="A113">
        <f t="shared" si="8"/>
        <v>0</v>
      </c>
    </row>
    <row r="114" spans="1:40" s="38" customFormat="1">
      <c r="A114" s="38">
        <f t="shared" si="8"/>
        <v>0</v>
      </c>
    </row>
    <row r="116" spans="1:40" s="40" customFormat="1">
      <c r="A116" s="40" t="s">
        <v>55</v>
      </c>
      <c r="C116" s="40">
        <v>288</v>
      </c>
    </row>
    <row r="117" spans="1:40">
      <c r="A117" s="8" t="s">
        <v>28</v>
      </c>
      <c r="B117" s="8">
        <v>2014</v>
      </c>
      <c r="C117" s="8">
        <v>2015</v>
      </c>
      <c r="D117" s="8">
        <v>2016</v>
      </c>
      <c r="E117" s="8">
        <v>2017</v>
      </c>
      <c r="F117" s="8">
        <v>2018</v>
      </c>
      <c r="G117" s="8">
        <v>2019</v>
      </c>
      <c r="H117" s="8">
        <v>2020</v>
      </c>
      <c r="I117" s="8">
        <v>2021</v>
      </c>
      <c r="J117" s="8">
        <v>2022</v>
      </c>
      <c r="K117" s="8">
        <v>2023</v>
      </c>
      <c r="L117" s="8">
        <v>2024</v>
      </c>
      <c r="M117" s="8">
        <v>2025</v>
      </c>
      <c r="N117" s="8">
        <v>2026</v>
      </c>
      <c r="O117" s="8">
        <v>2027</v>
      </c>
      <c r="P117" s="8">
        <v>2028</v>
      </c>
      <c r="Q117" s="8">
        <v>2029</v>
      </c>
      <c r="R117" s="8">
        <v>2030</v>
      </c>
      <c r="S117" s="8">
        <v>2031</v>
      </c>
      <c r="T117" s="8">
        <v>2032</v>
      </c>
      <c r="U117" s="8">
        <v>2033</v>
      </c>
      <c r="V117" s="8">
        <v>2034</v>
      </c>
      <c r="W117" s="8">
        <v>2035</v>
      </c>
      <c r="X117" s="8">
        <v>2036</v>
      </c>
      <c r="Y117" s="8">
        <v>2037</v>
      </c>
      <c r="Z117" s="8">
        <v>2038</v>
      </c>
      <c r="AA117" s="8">
        <v>2039</v>
      </c>
      <c r="AB117" s="8">
        <v>2040</v>
      </c>
      <c r="AC117" s="8">
        <v>2041</v>
      </c>
      <c r="AD117" s="8">
        <v>2042</v>
      </c>
      <c r="AE117" s="8">
        <v>2043</v>
      </c>
      <c r="AF117" s="8">
        <v>2044</v>
      </c>
      <c r="AG117" s="8">
        <v>2045</v>
      </c>
      <c r="AH117" s="8">
        <v>2046</v>
      </c>
      <c r="AI117" s="8">
        <v>2047</v>
      </c>
      <c r="AJ117" s="8">
        <v>2048</v>
      </c>
      <c r="AK117" s="8">
        <v>2049</v>
      </c>
      <c r="AL117" s="8">
        <v>2050</v>
      </c>
    </row>
    <row r="118" spans="1:40">
      <c r="A118" t="str">
        <f>A107</f>
        <v>S100</v>
      </c>
      <c r="B118" s="33" cm="1">
        <f t="array" aca="1" ref="B118" ca="1">INDIRECT("'" &amp; $A118 &amp; "'!" &amp; ADDRESS($AN118, COLUMN(A113)+1))</f>
        <v>419.5469020697297</v>
      </c>
      <c r="C118" s="33" cm="1">
        <f t="array" aca="1" ref="C118" ca="1">INDIRECT("'" &amp; $A118 &amp; "'!" &amp; ADDRESS($AN118, COLUMN(B113)+1))</f>
        <v>425.39749704078616</v>
      </c>
      <c r="D118" s="33" cm="1">
        <f t="array" aca="1" ref="D118" ca="1">INDIRECT("'" &amp; $A118 &amp; "'!" &amp; ADDRESS($AN118, COLUMN(C113)+1))</f>
        <v>431.25667012000065</v>
      </c>
      <c r="E118" s="33" cm="1">
        <f t="array" aca="1" ref="E118" ca="1">INDIRECT("'" &amp; $A118 &amp; "'!" &amp; ADDRESS($AN118, COLUMN(D113)+1))</f>
        <v>434.778349870363</v>
      </c>
      <c r="F118" s="33" cm="1">
        <f t="array" aca="1" ref="F118" ca="1">INDIRECT("'" &amp; $A118 &amp; "'!" &amp; ADDRESS($AN118, COLUMN(E113)+1))</f>
        <v>436.58552520565667</v>
      </c>
      <c r="G118" s="33" cm="1">
        <f t="array" aca="1" ref="G118" ca="1">INDIRECT("'" &amp; $A118 &amp; "'!" &amp; ADDRESS($AN118, COLUMN(F113)+1))</f>
        <v>438.72440791491698</v>
      </c>
      <c r="H118" s="33" cm="1">
        <f t="array" aca="1" ref="H118" ca="1">INDIRECT("'" &amp; $A118 &amp; "'!" &amp; ADDRESS($AN118, COLUMN(G113)+1))</f>
        <v>437.02872727396687</v>
      </c>
      <c r="I118" s="33" cm="1">
        <f t="array" aca="1" ref="I118" ca="1">INDIRECT("'" &amp; $A118 &amp; "'!" &amp; ADDRESS($AN118, COLUMN(H113)+1))</f>
        <v>416.43232785980018</v>
      </c>
      <c r="J118" s="33" cm="1">
        <f t="array" aca="1" ref="J118" ca="1">INDIRECT("'" &amp; $A118 &amp; "'!" &amp; ADDRESS($AN118, COLUMN(I113)+1))</f>
        <v>397.01429611320356</v>
      </c>
      <c r="K118" s="33" cm="1">
        <f t="array" aca="1" ref="K118" ca="1">INDIRECT("'" &amp; $A118 &amp; "'!" &amp; ADDRESS($AN118, COLUMN(J113)+1))</f>
        <v>381.78769080306932</v>
      </c>
      <c r="L118" s="33" cm="1">
        <f t="array" aca="1" ref="L118" ca="1">INDIRECT("'" &amp; $A118 &amp; "'!" &amp; ADDRESS($AN118, COLUMN(K113)+1))</f>
        <v>369.9729534471407</v>
      </c>
      <c r="M118" s="33" cm="1">
        <f t="array" aca="1" ref="M118" ca="1">INDIRECT("'" &amp; $A118 &amp; "'!" &amp; ADDRESS($AN118, COLUMN(L113)+1))</f>
        <v>358.66085878846536</v>
      </c>
      <c r="N118" s="33" cm="1">
        <f t="array" aca="1" ref="N118" ca="1">INDIRECT("'" &amp; $A118 &amp; "'!" &amp; ADDRESS($AN118, COLUMN(M113)+1))</f>
        <v>346.96644381280288</v>
      </c>
      <c r="O118" s="33" cm="1">
        <f t="array" aca="1" ref="O118" ca="1">INDIRECT("'" &amp; $A118 &amp; "'!" &amp; ADDRESS($AN118, COLUMN(N113)+1))</f>
        <v>334.40491898965843</v>
      </c>
      <c r="P118" s="33" cm="1">
        <f t="array" aca="1" ref="P118" ca="1">INDIRECT("'" &amp; $A118 &amp; "'!" &amp; ADDRESS($AN118, COLUMN(O113)+1))</f>
        <v>321.37714057887774</v>
      </c>
      <c r="Q118" s="33" cm="1">
        <f t="array" aca="1" ref="Q118" ca="1">INDIRECT("'" &amp; $A118 &amp; "'!" &amp; ADDRESS($AN118, COLUMN(P113)+1))</f>
        <v>306.68542153963938</v>
      </c>
      <c r="R118" s="33" cm="1">
        <f t="array" aca="1" ref="R118" ca="1">INDIRECT("'" &amp; $A118 &amp; "'!" &amp; ADDRESS($AN118, COLUMN(Q113)+1))</f>
        <v>290.95429954735505</v>
      </c>
      <c r="S118" s="33" cm="1">
        <f t="array" aca="1" ref="S118" ca="1">INDIRECT("'" &amp; $A118 &amp; "'!" &amp; ADDRESS($AN118, COLUMN(R113)+1))</f>
        <v>274.55416036100075</v>
      </c>
      <c r="T118" s="33" cm="1">
        <f t="array" aca="1" ref="T118" ca="1">INDIRECT("'" &amp; $A118 &amp; "'!" &amp; ADDRESS($AN118, COLUMN(S113)+1))</f>
        <v>257.24844781410275</v>
      </c>
      <c r="U118" s="33" cm="1">
        <f t="array" aca="1" ref="U118" ca="1">INDIRECT("'" &amp; $A118 &amp; "'!" &amp; ADDRESS($AN118, COLUMN(T113)+1))</f>
        <v>239.78864846000118</v>
      </c>
      <c r="V118" s="33" cm="1">
        <f t="array" aca="1" ref="V118" ca="1">INDIRECT("'" &amp; $A118 &amp; "'!" &amp; ADDRESS($AN118, COLUMN(U113)+1))</f>
        <v>223.12584413769326</v>
      </c>
      <c r="W118" s="33" cm="1">
        <f t="array" aca="1" ref="W118" ca="1">INDIRECT("'" &amp; $A118 &amp; "'!" &amp; ADDRESS($AN118, COLUMN(V113)+1))</f>
        <v>207.37432983565961</v>
      </c>
      <c r="X118" s="33" cm="1">
        <f t="array" aca="1" ref="X118" ca="1">INDIRECT("'" &amp; $A118 &amp; "'!" &amp; ADDRESS($AN118, COLUMN(W113)+1))</f>
        <v>192.93376984444373</v>
      </c>
      <c r="Y118" s="33" cm="1">
        <f t="array" aca="1" ref="Y118" ca="1">INDIRECT("'" &amp; $A118 &amp; "'!" &amp; ADDRESS($AN118, COLUMN(X113)+1))</f>
        <v>179.67336881169712</v>
      </c>
      <c r="Z118" s="33" cm="1">
        <f t="array" aca="1" ref="Z118" ca="1">INDIRECT("'" &amp; $A118 &amp; "'!" &amp; ADDRESS($AN118, COLUMN(Y113)+1))</f>
        <v>167.67145370890427</v>
      </c>
      <c r="AA118" s="33" cm="1">
        <f t="array" aca="1" ref="AA118" ca="1">INDIRECT("'" &amp; $A118 &amp; "'!" &amp; ADDRESS($AN118, COLUMN(Z113)+1))</f>
        <v>156.82844376330911</v>
      </c>
      <c r="AB118" s="33" cm="1">
        <f t="array" aca="1" ref="AB118" ca="1">INDIRECT("'" &amp; $A118 &amp; "'!" &amp; ADDRESS($AN118, COLUMN(AA113)+1))</f>
        <v>147.0320580186505</v>
      </c>
      <c r="AC118" s="33" cm="1">
        <f t="array" aca="1" ref="AC118" ca="1">INDIRECT("'" &amp; $A118 &amp; "'!" &amp; ADDRESS($AN118, COLUMN(AB113)+1))</f>
        <v>138.23578372132735</v>
      </c>
      <c r="AD118" s="33" cm="1">
        <f t="array" aca="1" ref="AD118" ca="1">INDIRECT("'" &amp; $A118 &amp; "'!" &amp; ADDRESS($AN118, COLUMN(AC113)+1))</f>
        <v>130.44443891658145</v>
      </c>
      <c r="AE118" s="33" cm="1">
        <f t="array" aca="1" ref="AE118" ca="1">INDIRECT("'" &amp; $A118 &amp; "'!" &amp; ADDRESS($AN118, COLUMN(AD113)+1))</f>
        <v>123.63797355726319</v>
      </c>
      <c r="AF118" s="33" cm="1">
        <f t="array" aca="1" ref="AF118" ca="1">INDIRECT("'" &amp; $A118 &amp; "'!" &amp; ADDRESS($AN118, COLUMN(AE113)+1))</f>
        <v>117.81173564795391</v>
      </c>
      <c r="AG118" s="33" cm="1">
        <f t="array" aca="1" ref="AG118" ca="1">INDIRECT("'" &amp; $A118 &amp; "'!" &amp; ADDRESS($AN118, COLUMN(AF113)+1))</f>
        <v>112.9013634924934</v>
      </c>
      <c r="AH118" s="33" cm="1">
        <f t="array" aca="1" ref="AH118" ca="1">INDIRECT("'" &amp; $A118 &amp; "'!" &amp; ADDRESS($AN118, COLUMN(AG113)+1))</f>
        <v>108.783524126584</v>
      </c>
      <c r="AI118" s="33" cm="1">
        <f t="array" aca="1" ref="AI118" ca="1">INDIRECT("'" &amp; $A118 &amp; "'!" &amp; ADDRESS($AN118, COLUMN(AH113)+1))</f>
        <v>105.30823933389321</v>
      </c>
      <c r="AJ118" s="33" cm="1">
        <f t="array" aca="1" ref="AJ118" ca="1">INDIRECT("'" &amp; $A118 &amp; "'!" &amp; ADDRESS($AN118, COLUMN(AI113)+1))</f>
        <v>102.45531290048507</v>
      </c>
      <c r="AK118" s="33" cm="1">
        <f t="array" aca="1" ref="AK118" ca="1">INDIRECT("'" &amp; $A118 &amp; "'!" &amp; ADDRESS($AN118, COLUMN(AJ113)+1))</f>
        <v>100.08133174301244</v>
      </c>
      <c r="AL118" s="33" cm="1">
        <f t="array" aca="1" ref="AL118" ca="1">INDIRECT("'" &amp; $A118 &amp; "'!" &amp; ADDRESS($AN118, COLUMN(AK113)+1))</f>
        <v>98.120742841069358</v>
      </c>
      <c r="AN118">
        <f>C116</f>
        <v>288</v>
      </c>
    </row>
    <row r="119" spans="1:40">
      <c r="A119" t="str">
        <f t="shared" ref="A119:A125" si="9">A108</f>
        <v>L100</v>
      </c>
      <c r="B119" s="33" cm="1">
        <f t="array" aca="1" ref="B119" ca="1">INDIRECT("'" &amp; $A119 &amp; "'!" &amp; ADDRESS($AN119, COLUMN(A114)+1))</f>
        <v>419.5469020697297</v>
      </c>
      <c r="C119" s="33" cm="1">
        <f t="array" aca="1" ref="C119" ca="1">INDIRECT("'" &amp; $A119 &amp; "'!" &amp; ADDRESS($AN119, COLUMN(B114)+1))</f>
        <v>425.39749704078616</v>
      </c>
      <c r="D119" s="33" cm="1">
        <f t="array" aca="1" ref="D119" ca="1">INDIRECT("'" &amp; $A119 &amp; "'!" &amp; ADDRESS($AN119, COLUMN(C114)+1))</f>
        <v>431.25667012000065</v>
      </c>
      <c r="E119" s="33" cm="1">
        <f t="array" aca="1" ref="E119" ca="1">INDIRECT("'" &amp; $A119 &amp; "'!" &amp; ADDRESS($AN119, COLUMN(D114)+1))</f>
        <v>434.778349870363</v>
      </c>
      <c r="F119" s="33" cm="1">
        <f t="array" aca="1" ref="F119" ca="1">INDIRECT("'" &amp; $A119 &amp; "'!" &amp; ADDRESS($AN119, COLUMN(E114)+1))</f>
        <v>436.58552520565667</v>
      </c>
      <c r="G119" s="33" cm="1">
        <f t="array" aca="1" ref="G119" ca="1">INDIRECT("'" &amp; $A119 &amp; "'!" &amp; ADDRESS($AN119, COLUMN(F114)+1))</f>
        <v>438.72440791491698</v>
      </c>
      <c r="H119" s="33" cm="1">
        <f t="array" aca="1" ref="H119" ca="1">INDIRECT("'" &amp; $A119 &amp; "'!" &amp; ADDRESS($AN119, COLUMN(G114)+1))</f>
        <v>437.02872727396687</v>
      </c>
      <c r="I119" s="33" cm="1">
        <f t="array" aca="1" ref="I119" ca="1">INDIRECT("'" &amp; $A119 &amp; "'!" &amp; ADDRESS($AN119, COLUMN(H114)+1))</f>
        <v>416.43232785980018</v>
      </c>
      <c r="J119" s="33" cm="1">
        <f t="array" aca="1" ref="J119" ca="1">INDIRECT("'" &amp; $A119 &amp; "'!" &amp; ADDRESS($AN119, COLUMN(I114)+1))</f>
        <v>397.01429611320356</v>
      </c>
      <c r="K119" s="33" cm="1">
        <f t="array" aca="1" ref="K119" ca="1">INDIRECT("'" &amp; $A119 &amp; "'!" &amp; ADDRESS($AN119, COLUMN(J114)+1))</f>
        <v>381.78769080306932</v>
      </c>
      <c r="L119" s="33" cm="1">
        <f t="array" aca="1" ref="L119" ca="1">INDIRECT("'" &amp; $A119 &amp; "'!" &amp; ADDRESS($AN119, COLUMN(K114)+1))</f>
        <v>370.31210594184506</v>
      </c>
      <c r="M119" s="33" cm="1">
        <f t="array" aca="1" ref="M119" ca="1">INDIRECT("'" &amp; $A119 &amp; "'!" &amp; ADDRESS($AN119, COLUMN(L114)+1))</f>
        <v>359.44679648439046</v>
      </c>
      <c r="N119" s="33" cm="1">
        <f t="array" aca="1" ref="N119" ca="1">INDIRECT("'" &amp; $A119 &amp; "'!" &amp; ADDRESS($AN119, COLUMN(M114)+1))</f>
        <v>349.6549199006372</v>
      </c>
      <c r="O119" s="33" cm="1">
        <f t="array" aca="1" ref="O119" ca="1">INDIRECT("'" &amp; $A119 &amp; "'!" &amp; ADDRESS($AN119, COLUMN(N114)+1))</f>
        <v>340.21474962639041</v>
      </c>
      <c r="P119" s="33" cm="1">
        <f t="array" aca="1" ref="P119" ca="1">INDIRECT("'" &amp; $A119 &amp; "'!" &amp; ADDRESS($AN119, COLUMN(O114)+1))</f>
        <v>331.31390752622292</v>
      </c>
      <c r="Q119" s="33" cm="1">
        <f t="array" aca="1" ref="Q119" ca="1">INDIRECT("'" &amp; $A119 &amp; "'!" &amp; ADDRESS($AN119, COLUMN(P114)+1))</f>
        <v>322.91868244525534</v>
      </c>
      <c r="R119" s="33" cm="1">
        <f t="array" aca="1" ref="R119" ca="1">INDIRECT("'" &amp; $A119 &amp; "'!" &amp; ADDRESS($AN119, COLUMN(Q114)+1))</f>
        <v>315.56511749808908</v>
      </c>
      <c r="S119" s="33" cm="1">
        <f t="array" aca="1" ref="S119" ca="1">INDIRECT("'" &amp; $A119 &amp; "'!" &amp; ADDRESS($AN119, COLUMN(R114)+1))</f>
        <v>308.75521965355858</v>
      </c>
      <c r="T119" s="33" cm="1">
        <f t="array" aca="1" ref="T119" ca="1">INDIRECT("'" &amp; $A119 &amp; "'!" &amp; ADDRESS($AN119, COLUMN(S114)+1))</f>
        <v>302.61068133849608</v>
      </c>
      <c r="U119" s="33" cm="1">
        <f t="array" aca="1" ref="U119" ca="1">INDIRECT("'" &amp; $A119 &amp; "'!" &amp; ADDRESS($AN119, COLUMN(T114)+1))</f>
        <v>297.22714680848702</v>
      </c>
      <c r="V119" s="33" cm="1">
        <f t="array" aca="1" ref="V119" ca="1">INDIRECT("'" &amp; $A119 &amp; "'!" &amp; ADDRESS($AN119, COLUMN(U114)+1))</f>
        <v>293.02195572111185</v>
      </c>
      <c r="W119" s="33" cm="1">
        <f t="array" aca="1" ref="W119" ca="1">INDIRECT("'" &amp; $A119 &amp; "'!" &amp; ADDRESS($AN119, COLUMN(V114)+1))</f>
        <v>289.07269670226839</v>
      </c>
      <c r="X119" s="33" cm="1">
        <f t="array" aca="1" ref="X119" ca="1">INDIRECT("'" &amp; $A119 &amp; "'!" &amp; ADDRESS($AN119, COLUMN(W114)+1))</f>
        <v>269.67549756842436</v>
      </c>
      <c r="Y119" s="33" cm="1">
        <f t="array" aca="1" ref="Y119" ca="1">INDIRECT("'" &amp; $A119 &amp; "'!" &amp; ADDRESS($AN119, COLUMN(X114)+1))</f>
        <v>251.56003397516042</v>
      </c>
      <c r="Z119" s="33" cm="1">
        <f t="array" aca="1" ref="Z119" ca="1">INDIRECT("'" &amp; $A119 &amp; "'!" &amp; ADDRESS($AN119, COLUMN(Y114)+1))</f>
        <v>235.15298281417219</v>
      </c>
      <c r="AA119" s="33" cm="1">
        <f t="array" aca="1" ref="AA119" ca="1">INDIRECT("'" &amp; $A119 &amp; "'!" &amp; ADDRESS($AN119, COLUMN(Z114)+1))</f>
        <v>220.07316101138562</v>
      </c>
      <c r="AB119" s="33" cm="1">
        <f t="array" aca="1" ref="AB119" ca="1">INDIRECT("'" &amp; $A119 &amp; "'!" &amp; ADDRESS($AN119, COLUMN(AA114)+1))</f>
        <v>205.8264305114169</v>
      </c>
      <c r="AC119" s="33" cm="1">
        <f t="array" aca="1" ref="AC119" ca="1">INDIRECT("'" &amp; $A119 &amp; "'!" &amp; ADDRESS($AN119, COLUMN(AB114)+1))</f>
        <v>192.55718778999383</v>
      </c>
      <c r="AD119" s="33" cm="1">
        <f t="array" aca="1" ref="AD119" ca="1">INDIRECT("'" &amp; $A119 &amp; "'!" &amp; ADDRESS($AN119, COLUMN(AC114)+1))</f>
        <v>180.18806343782319</v>
      </c>
      <c r="AE119" s="33" cm="1">
        <f t="array" aca="1" ref="AE119" ca="1">INDIRECT("'" &amp; $A119 &amp; "'!" &amp; ADDRESS($AN119, COLUMN(AD114)+1))</f>
        <v>168.64033627857026</v>
      </c>
      <c r="AF119" s="33" cm="1">
        <f t="array" aca="1" ref="AF119" ca="1">INDIRECT("'" &amp; $A119 &amp; "'!" &amp; ADDRESS($AN119, COLUMN(AE114)+1))</f>
        <v>157.88921119524414</v>
      </c>
      <c r="AG119" s="33" cm="1">
        <f t="array" aca="1" ref="AG119" ca="1">INDIRECT("'" &amp; $A119 &amp; "'!" &amp; ADDRESS($AN119, COLUMN(AF114)+1))</f>
        <v>148.11656447484921</v>
      </c>
      <c r="AH119" s="33" cm="1">
        <f t="array" aca="1" ref="AH119" ca="1">INDIRECT("'" &amp; $A119 &amp; "'!" &amp; ADDRESS($AN119, COLUMN(AG114)+1))</f>
        <v>139.21532371187055</v>
      </c>
      <c r="AI119" s="33" cm="1">
        <f t="array" aca="1" ref="AI119" ca="1">INDIRECT("'" &amp; $A119 &amp; "'!" &amp; ADDRESS($AN119, COLUMN(AH114)+1))</f>
        <v>131.19220157635283</v>
      </c>
      <c r="AJ119" s="33" cm="1">
        <f t="array" aca="1" ref="AJ119" ca="1">INDIRECT("'" &amp; $A119 &amp; "'!" &amp; ADDRESS($AN119, COLUMN(AI114)+1))</f>
        <v>124.07041964952725</v>
      </c>
      <c r="AK119" s="33" cm="1">
        <f t="array" aca="1" ref="AK119" ca="1">INDIRECT("'" &amp; $A119 &amp; "'!" &amp; ADDRESS($AN119, COLUMN(AJ114)+1))</f>
        <v>117.87895071711529</v>
      </c>
      <c r="AL119" s="33" cm="1">
        <f t="array" aca="1" ref="AL119" ca="1">INDIRECT("'" &amp; $A119 &amp; "'!" &amp; ADDRESS($AN119, COLUMN(AK114)+1))</f>
        <v>112.59962894076634</v>
      </c>
      <c r="AN119">
        <f>C116</f>
        <v>288</v>
      </c>
    </row>
    <row r="120" spans="1:40">
      <c r="A120" t="str">
        <f t="shared" si="9"/>
        <v>S80</v>
      </c>
      <c r="B120" s="33" cm="1">
        <f t="array" aca="1" ref="B120" ca="1">INDIRECT("'" &amp; $A120 &amp; "'!" &amp; ADDRESS($AN120, COLUMN(A115)+1))</f>
        <v>419.5469020697297</v>
      </c>
      <c r="C120" s="33" cm="1">
        <f t="array" aca="1" ref="C120" ca="1">INDIRECT("'" &amp; $A120 &amp; "'!" &amp; ADDRESS($AN120, COLUMN(B115)+1))</f>
        <v>425.39749704078616</v>
      </c>
      <c r="D120" s="33" cm="1">
        <f t="array" aca="1" ref="D120" ca="1">INDIRECT("'" &amp; $A120 &amp; "'!" &amp; ADDRESS($AN120, COLUMN(C115)+1))</f>
        <v>431.25667012000065</v>
      </c>
      <c r="E120" s="33" cm="1">
        <f t="array" aca="1" ref="E120" ca="1">INDIRECT("'" &amp; $A120 &amp; "'!" &amp; ADDRESS($AN120, COLUMN(D115)+1))</f>
        <v>434.778349870363</v>
      </c>
      <c r="F120" s="33" cm="1">
        <f t="array" aca="1" ref="F120" ca="1">INDIRECT("'" &amp; $A120 &amp; "'!" &amp; ADDRESS($AN120, COLUMN(E115)+1))</f>
        <v>436.58552520565667</v>
      </c>
      <c r="G120" s="33" cm="1">
        <f t="array" aca="1" ref="G120" ca="1">INDIRECT("'" &amp; $A120 &amp; "'!" &amp; ADDRESS($AN120, COLUMN(F115)+1))</f>
        <v>438.72440791491698</v>
      </c>
      <c r="H120" s="33" cm="1">
        <f t="array" aca="1" ref="H120" ca="1">INDIRECT("'" &amp; $A120 &amp; "'!" &amp; ADDRESS($AN120, COLUMN(G115)+1))</f>
        <v>437.02872727396687</v>
      </c>
      <c r="I120" s="33" cm="1">
        <f t="array" aca="1" ref="I120" ca="1">INDIRECT("'" &amp; $A120 &amp; "'!" &amp; ADDRESS($AN120, COLUMN(H115)+1))</f>
        <v>416.43232785980018</v>
      </c>
      <c r="J120" s="33" cm="1">
        <f t="array" aca="1" ref="J120" ca="1">INDIRECT("'" &amp; $A120 &amp; "'!" &amp; ADDRESS($AN120, COLUMN(I115)+1))</f>
        <v>397.01429611320356</v>
      </c>
      <c r="K120" s="33" cm="1">
        <f t="array" aca="1" ref="K120" ca="1">INDIRECT("'" &amp; $A120 &amp; "'!" &amp; ADDRESS($AN120, COLUMN(J115)+1))</f>
        <v>381.78769080306932</v>
      </c>
      <c r="L120" s="33" cm="1">
        <f t="array" aca="1" ref="L120" ca="1">INDIRECT("'" &amp; $A120 &amp; "'!" &amp; ADDRESS($AN120, COLUMN(K115)+1))</f>
        <v>370.40042795917174</v>
      </c>
      <c r="M120" s="33" cm="1">
        <f t="array" aca="1" ref="M120" ca="1">INDIRECT("'" &amp; $A120 &amp; "'!" &amp; ADDRESS($AN120, COLUMN(L115)+1))</f>
        <v>360.18795378392861</v>
      </c>
      <c r="N120" s="33" cm="1">
        <f t="array" aca="1" ref="N120" ca="1">INDIRECT("'" &amp; $A120 &amp; "'!" &amp; ADDRESS($AN120, COLUMN(M115)+1))</f>
        <v>346.15441403573817</v>
      </c>
      <c r="O120" s="33" cm="1">
        <f t="array" aca="1" ref="O120" ca="1">INDIRECT("'" &amp; $A120 &amp; "'!" &amp; ADDRESS($AN120, COLUMN(N115)+1))</f>
        <v>330.99163322760808</v>
      </c>
      <c r="P120" s="33" cm="1">
        <f t="array" aca="1" ref="P120" ca="1">INDIRECT("'" &amp; $A120 &amp; "'!" &amp; ADDRESS($AN120, COLUMN(O115)+1))</f>
        <v>315.84522961034321</v>
      </c>
      <c r="Q120" s="33" cm="1">
        <f t="array" aca="1" ref="Q120" ca="1">INDIRECT("'" &amp; $A120 &amp; "'!" &amp; ADDRESS($AN120, COLUMN(P115)+1))</f>
        <v>300.46446945772942</v>
      </c>
      <c r="R120" s="33" cm="1">
        <f t="array" aca="1" ref="R120" ca="1">INDIRECT("'" &amp; $A120 &amp; "'!" &amp; ADDRESS($AN120, COLUMN(Q115)+1))</f>
        <v>285.28215977162125</v>
      </c>
      <c r="S120" s="33" cm="1">
        <f t="array" aca="1" ref="S120" ca="1">INDIRECT("'" &amp; $A120 &amp; "'!" &amp; ADDRESS($AN120, COLUMN(R115)+1))</f>
        <v>270.8683398465194</v>
      </c>
      <c r="T120" s="33" cm="1">
        <f t="array" aca="1" ref="T120" ca="1">INDIRECT("'" &amp; $A120 &amp; "'!" &amp; ADDRESS($AN120, COLUMN(S115)+1))</f>
        <v>256.20168380637051</v>
      </c>
      <c r="U120" s="33" cm="1">
        <f t="array" aca="1" ref="U120" ca="1">INDIRECT("'" &amp; $A120 &amp; "'!" &amp; ADDRESS($AN120, COLUMN(T115)+1))</f>
        <v>242.8289952975575</v>
      </c>
      <c r="V120" s="33" cm="1">
        <f t="array" aca="1" ref="V120" ca="1">INDIRECT("'" &amp; $A120 &amp; "'!" &amp; ADDRESS($AN120, COLUMN(U115)+1))</f>
        <v>229.35374712742367</v>
      </c>
      <c r="W120" s="33" cm="1">
        <f t="array" aca="1" ref="W120" ca="1">INDIRECT("'" &amp; $A120 &amp; "'!" &amp; ADDRESS($AN120, COLUMN(V115)+1))</f>
        <v>216.54157878116553</v>
      </c>
      <c r="X120" s="33" cm="1">
        <f t="array" aca="1" ref="X120" ca="1">INDIRECT("'" &amp; $A120 &amp; "'!" &amp; ADDRESS($AN120, COLUMN(W115)+1))</f>
        <v>204.36078182805272</v>
      </c>
      <c r="Y120" s="33" cm="1">
        <f t="array" aca="1" ref="Y120" ca="1">INDIRECT("'" &amp; $A120 &amp; "'!" &amp; ADDRESS($AN120, COLUMN(X115)+1))</f>
        <v>193.31741941387025</v>
      </c>
      <c r="Z120" s="33" cm="1">
        <f t="array" aca="1" ref="Z120" ca="1">INDIRECT("'" &amp; $A120 &amp; "'!" &amp; ADDRESS($AN120, COLUMN(Y115)+1))</f>
        <v>183.45432507533911</v>
      </c>
      <c r="AA120" s="33" cm="1">
        <f t="array" aca="1" ref="AA120" ca="1">INDIRECT("'" &amp; $A120 &amp; "'!" &amp; ADDRESS($AN120, COLUMN(Z115)+1))</f>
        <v>174.68805464898486</v>
      </c>
      <c r="AB120" s="33" cm="1">
        <f t="array" aca="1" ref="AB120" ca="1">INDIRECT("'" &amp; $A120 &amp; "'!" &amp; ADDRESS($AN120, COLUMN(AA115)+1))</f>
        <v>166.87868533172099</v>
      </c>
      <c r="AC120" s="33" cm="1">
        <f t="array" aca="1" ref="AC120" ca="1">INDIRECT("'" &amp; $A120 &amp; "'!" &amp; ADDRESS($AN120, COLUMN(AB115)+1))</f>
        <v>159.94829146215767</v>
      </c>
      <c r="AD120" s="33" cm="1">
        <f t="array" aca="1" ref="AD120" ca="1">INDIRECT("'" &amp; $A120 &amp; "'!" &amp; ADDRESS($AN120, COLUMN(AC115)+1))</f>
        <v>153.8603942448288</v>
      </c>
      <c r="AE120" s="33" cm="1">
        <f t="array" aca="1" ref="AE120" ca="1">INDIRECT("'" &amp; $A120 &amp; "'!" &amp; ADDRESS($AN120, COLUMN(AD115)+1))</f>
        <v>148.57462459992684</v>
      </c>
      <c r="AF120" s="33" cm="1">
        <f t="array" aca="1" ref="AF120" ca="1">INDIRECT("'" &amp; $A120 &amp; "'!" &amp; ADDRESS($AN120, COLUMN(AE115)+1))</f>
        <v>144.07817655532477</v>
      </c>
      <c r="AG120" s="33" cm="1">
        <f t="array" aca="1" ref="AG120" ca="1">INDIRECT("'" &amp; $A120 &amp; "'!" &amp; ADDRESS($AN120, COLUMN(AF115)+1))</f>
        <v>140.31355717150751</v>
      </c>
      <c r="AH120" s="33" cm="1">
        <f t="array" aca="1" ref="AH120" ca="1">INDIRECT("'" &amp; $A120 &amp; "'!" &amp; ADDRESS($AN120, COLUMN(AG115)+1))</f>
        <v>137.14769875122616</v>
      </c>
      <c r="AI120" s="33" cm="1">
        <f t="array" aca="1" ref="AI120" ca="1">INDIRECT("'" &amp; $A120 &amp; "'!" &amp; ADDRESS($AN120, COLUMN(AH115)+1))</f>
        <v>134.43628206868226</v>
      </c>
      <c r="AJ120" s="33" cm="1">
        <f t="array" aca="1" ref="AJ120" ca="1">INDIRECT("'" &amp; $A120 &amp; "'!" &amp; ADDRESS($AN120, COLUMN(AI115)+1))</f>
        <v>132.1908784145451</v>
      </c>
      <c r="AK120" s="33" cm="1">
        <f t="array" aca="1" ref="AK120" ca="1">INDIRECT("'" &amp; $A120 &amp; "'!" &amp; ADDRESS($AN120, COLUMN(AJ115)+1))</f>
        <v>130.2969066497044</v>
      </c>
      <c r="AL120" s="33" cm="1">
        <f t="array" aca="1" ref="AL120" ca="1">INDIRECT("'" &amp; $A120 &amp; "'!" &amp; ADDRESS($AN120, COLUMN(AK115)+1))</f>
        <v>128.73018074120515</v>
      </c>
      <c r="AN120">
        <f>C116</f>
        <v>288</v>
      </c>
    </row>
    <row r="121" spans="1:40">
      <c r="A121" t="str">
        <f t="shared" si="9"/>
        <v>D100</v>
      </c>
      <c r="B121" s="33" cm="1">
        <f t="array" aca="1" ref="B121" ca="1">INDIRECT("'" &amp; $A121 &amp; "'!" &amp; ADDRESS($AN121, COLUMN(A116)+1))</f>
        <v>419.5469020697297</v>
      </c>
      <c r="C121" s="33" cm="1">
        <f t="array" aca="1" ref="C121" ca="1">INDIRECT("'" &amp; $A121 &amp; "'!" &amp; ADDRESS($AN121, COLUMN(B116)+1))</f>
        <v>425.39749704078616</v>
      </c>
      <c r="D121" s="33" cm="1">
        <f t="array" aca="1" ref="D121" ca="1">INDIRECT("'" &amp; $A121 &amp; "'!" &amp; ADDRESS($AN121, COLUMN(C116)+1))</f>
        <v>431.25667012000065</v>
      </c>
      <c r="E121" s="33" cm="1">
        <f t="array" aca="1" ref="E121" ca="1">INDIRECT("'" &amp; $A121 &amp; "'!" &amp; ADDRESS($AN121, COLUMN(D116)+1))</f>
        <v>434.778349870363</v>
      </c>
      <c r="F121" s="33" cm="1">
        <f t="array" aca="1" ref="F121" ca="1">INDIRECT("'" &amp; $A121 &amp; "'!" &amp; ADDRESS($AN121, COLUMN(E116)+1))</f>
        <v>436.58552520565667</v>
      </c>
      <c r="G121" s="33" cm="1">
        <f t="array" aca="1" ref="G121" ca="1">INDIRECT("'" &amp; $A121 &amp; "'!" &amp; ADDRESS($AN121, COLUMN(F116)+1))</f>
        <v>438.72440791491698</v>
      </c>
      <c r="H121" s="33" cm="1">
        <f t="array" aca="1" ref="H121" ca="1">INDIRECT("'" &amp; $A121 &amp; "'!" &amp; ADDRESS($AN121, COLUMN(G116)+1))</f>
        <v>437.02872727396687</v>
      </c>
      <c r="I121" s="33" cm="1">
        <f t="array" aca="1" ref="I121" ca="1">INDIRECT("'" &amp; $A121 &amp; "'!" &amp; ADDRESS($AN121, COLUMN(H116)+1))</f>
        <v>416.43232785980018</v>
      </c>
      <c r="J121" s="33" cm="1">
        <f t="array" aca="1" ref="J121" ca="1">INDIRECT("'" &amp; $A121 &amp; "'!" &amp; ADDRESS($AN121, COLUMN(I116)+1))</f>
        <v>397.01429611320356</v>
      </c>
      <c r="K121" s="33" cm="1">
        <f t="array" aca="1" ref="K121" ca="1">INDIRECT("'" &amp; $A121 &amp; "'!" &amp; ADDRESS($AN121, COLUMN(J116)+1))</f>
        <v>381.78769080306932</v>
      </c>
      <c r="L121" s="33" cm="1">
        <f t="array" aca="1" ref="L121" ca="1">INDIRECT("'" &amp; $A121 &amp; "'!" &amp; ADDRESS($AN121, COLUMN(K116)+1))</f>
        <v>352.8161072276443</v>
      </c>
      <c r="M121" s="33" cm="1">
        <f t="array" aca="1" ref="M121" ca="1">INDIRECT("'" &amp; $A121 &amp; "'!" &amp; ADDRESS($AN121, COLUMN(L116)+1))</f>
        <v>325.68094899906043</v>
      </c>
      <c r="N121" s="33" cm="1">
        <f t="array" aca="1" ref="N121" ca="1">INDIRECT("'" &amp; $A121 &amp; "'!" &amp; ADDRESS($AN121, COLUMN(M116)+1))</f>
        <v>300.69543872982121</v>
      </c>
      <c r="O121" s="33" cm="1">
        <f t="array" aca="1" ref="O121" ca="1">INDIRECT("'" &amp; $A121 &amp; "'!" &amp; ADDRESS($AN121, COLUMN(N116)+1))</f>
        <v>277.56232790136113</v>
      </c>
      <c r="P121" s="33" cm="1">
        <f t="array" aca="1" ref="P121" ca="1">INDIRECT("'" &amp; $A121 &amp; "'!" &amp; ADDRESS($AN121, COLUMN(O116)+1))</f>
        <v>255.79622429627744</v>
      </c>
      <c r="Q121" s="33" cm="1">
        <f t="array" aca="1" ref="Q121" ca="1">INDIRECT("'" &amp; $A121 &amp; "'!" &amp; ADDRESS($AN121, COLUMN(P116)+1))</f>
        <v>235.55566515570746</v>
      </c>
      <c r="R121" s="33" cm="1">
        <f t="array" aca="1" ref="R121" ca="1">INDIRECT("'" &amp; $A121 &amp; "'!" &amp; ADDRESS($AN121, COLUMN(Q116)+1))</f>
        <v>216.80226700760429</v>
      </c>
      <c r="S121" s="33" cm="1">
        <f t="array" aca="1" ref="S121" ca="1">INDIRECT("'" &amp; $A121 &amp; "'!" &amp; ADDRESS($AN121, COLUMN(R116)+1))</f>
        <v>199.56649935989114</v>
      </c>
      <c r="T121" s="33" cm="1">
        <f t="array" aca="1" ref="T121" ca="1">INDIRECT("'" &amp; $A121 &amp; "'!" &amp; ADDRESS($AN121, COLUMN(S116)+1))</f>
        <v>183.704414572237</v>
      </c>
      <c r="U121" s="33" cm="1">
        <f t="array" aca="1" ref="U121" ca="1">INDIRECT("'" &amp; $A121 &amp; "'!" &amp; ADDRESS($AN121, COLUMN(T116)+1))</f>
        <v>169.44947079444361</v>
      </c>
      <c r="V121" s="33" cm="1">
        <f t="array" aca="1" ref="V121" ca="1">INDIRECT("'" &amp; $A121 &amp; "'!" &amp; ADDRESS($AN121, COLUMN(U116)+1))</f>
        <v>156.76921033785305</v>
      </c>
      <c r="W121" s="33" cm="1">
        <f t="array" aca="1" ref="W121" ca="1">INDIRECT("'" &amp; $A121 &amp; "'!" &amp; ADDRESS($AN121, COLUMN(V116)+1))</f>
        <v>145.65912602156607</v>
      </c>
      <c r="X121" s="33" cm="1">
        <f t="array" aca="1" ref="X121" ca="1">INDIRECT("'" &amp; $A121 &amp; "'!" &amp; ADDRESS($AN121, COLUMN(W116)+1))</f>
        <v>135.97178431859072</v>
      </c>
      <c r="Y121" s="33" cm="1">
        <f t="array" aca="1" ref="Y121" ca="1">INDIRECT("'" &amp; $A121 &amp; "'!" &amp; ADDRESS($AN121, COLUMN(X116)+1))</f>
        <v>127.68149911795363</v>
      </c>
      <c r="Z121" s="33" cm="1">
        <f t="array" aca="1" ref="Z121" ca="1">INDIRECT("'" &amp; $A121 &amp; "'!" &amp; ADDRESS($AN121, COLUMN(Y116)+1))</f>
        <v>120.82563421202033</v>
      </c>
      <c r="AA121" s="33" cm="1">
        <f t="array" aca="1" ref="AA121" ca="1">INDIRECT("'" &amp; $A121 &amp; "'!" &amp; ADDRESS($AN121, COLUMN(Z116)+1))</f>
        <v>115.14824216450162</v>
      </c>
      <c r="AB121" s="33" cm="1">
        <f t="array" aca="1" ref="AB121" ca="1">INDIRECT("'" &amp; $A121 &amp; "'!" &amp; ADDRESS($AN121, COLUMN(AA116)+1))</f>
        <v>110.48517214898635</v>
      </c>
      <c r="AC121" s="33" cm="1">
        <f t="array" aca="1" ref="AC121" ca="1">INDIRECT("'" &amp; $A121 &amp; "'!" &amp; ADDRESS($AN121, COLUMN(AB116)+1))</f>
        <v>106.63342419713115</v>
      </c>
      <c r="AD121" s="33" cm="1">
        <f t="array" aca="1" ref="AD121" ca="1">INDIRECT("'" &amp; $A121 &amp; "'!" &amp; ADDRESS($AN121, COLUMN(AC116)+1))</f>
        <v>103.56226780465229</v>
      </c>
      <c r="AE121" s="33" cm="1">
        <f t="array" aca="1" ref="AE121" ca="1">INDIRECT("'" &amp; $A121 &amp; "'!" &amp; ADDRESS($AN121, COLUMN(AD116)+1))</f>
        <v>101.12232439400343</v>
      </c>
      <c r="AF121" s="33" cm="1">
        <f t="array" aca="1" ref="AF121" ca="1">INDIRECT("'" &amp; $A121 &amp; "'!" &amp; ADDRESS($AN121, COLUMN(AE116)+1))</f>
        <v>99.20744570970389</v>
      </c>
      <c r="AG121" s="33" cm="1">
        <f t="array" aca="1" ref="AG121" ca="1">INDIRECT("'" &amp; $A121 &amp; "'!" &amp; ADDRESS($AN121, COLUMN(AF116)+1))</f>
        <v>97.677346336220467</v>
      </c>
      <c r="AH121" s="33" cm="1">
        <f t="array" aca="1" ref="AH121" ca="1">INDIRECT("'" &amp; $A121 &amp; "'!" &amp; ADDRESS($AN121, COLUMN(AG116)+1))</f>
        <v>96.456605176353051</v>
      </c>
      <c r="AI121" s="33" cm="1">
        <f t="array" aca="1" ref="AI121" ca="1">INDIRECT("'" &amp; $A121 &amp; "'!" &amp; ADDRESS($AN121, COLUMN(AH116)+1))</f>
        <v>95.452860404669039</v>
      </c>
      <c r="AJ121" s="33" cm="1">
        <f t="array" aca="1" ref="AJ121" ca="1">INDIRECT("'" &amp; $A121 &amp; "'!" &amp; ADDRESS($AN121, COLUMN(AI116)+1))</f>
        <v>94.702511105249442</v>
      </c>
      <c r="AK121" s="33" cm="1">
        <f t="array" aca="1" ref="AK121" ca="1">INDIRECT("'" &amp; $A121 &amp; "'!" &amp; ADDRESS($AN121, COLUMN(AJ116)+1))</f>
        <v>94.048751226421842</v>
      </c>
      <c r="AL121" s="33" cm="1">
        <f t="array" aca="1" ref="AL121" ca="1">INDIRECT("'" &amp; $A121 &amp; "'!" &amp; ADDRESS($AN121, COLUMN(AK116)+1))</f>
        <v>93.49245211495213</v>
      </c>
      <c r="AN121">
        <f>C116</f>
        <v>288</v>
      </c>
    </row>
    <row r="122" spans="1:40">
      <c r="A122" t="str">
        <f t="shared" si="9"/>
        <v>Linear100</v>
      </c>
      <c r="B122" s="33" cm="1">
        <f t="array" aca="1" ref="B122" ca="1">INDIRECT("'" &amp; $A122 &amp; "'!" &amp; ADDRESS($AN122, COLUMN(A117)+1))</f>
        <v>419.5469020697297</v>
      </c>
      <c r="C122" s="33" cm="1">
        <f t="array" aca="1" ref="C122" ca="1">INDIRECT("'" &amp; $A122 &amp; "'!" &amp; ADDRESS($AN122, COLUMN(B117)+1))</f>
        <v>425.39749704078616</v>
      </c>
      <c r="D122" s="33" cm="1">
        <f t="array" aca="1" ref="D122" ca="1">INDIRECT("'" &amp; $A122 &amp; "'!" &amp; ADDRESS($AN122, COLUMN(C117)+1))</f>
        <v>431.25667012000065</v>
      </c>
      <c r="E122" s="33" cm="1">
        <f t="array" aca="1" ref="E122" ca="1">INDIRECT("'" &amp; $A122 &amp; "'!" &amp; ADDRESS($AN122, COLUMN(D117)+1))</f>
        <v>434.778349870363</v>
      </c>
      <c r="F122" s="33" cm="1">
        <f t="array" aca="1" ref="F122" ca="1">INDIRECT("'" &amp; $A122 &amp; "'!" &amp; ADDRESS($AN122, COLUMN(E117)+1))</f>
        <v>436.58552520565667</v>
      </c>
      <c r="G122" s="33" cm="1">
        <f t="array" aca="1" ref="G122" ca="1">INDIRECT("'" &amp; $A122 &amp; "'!" &amp; ADDRESS($AN122, COLUMN(F117)+1))</f>
        <v>438.72440791491698</v>
      </c>
      <c r="H122" s="33" cm="1">
        <f t="array" aca="1" ref="H122" ca="1">INDIRECT("'" &amp; $A122 &amp; "'!" &amp; ADDRESS($AN122, COLUMN(G117)+1))</f>
        <v>437.02872727396687</v>
      </c>
      <c r="I122" s="33" cm="1">
        <f t="array" aca="1" ref="I122" ca="1">INDIRECT("'" &amp; $A122 &amp; "'!" &amp; ADDRESS($AN122, COLUMN(H117)+1))</f>
        <v>416.43232785980018</v>
      </c>
      <c r="J122" s="33" cm="1">
        <f t="array" aca="1" ref="J122" ca="1">INDIRECT("'" &amp; $A122 &amp; "'!" &amp; ADDRESS($AN122, COLUMN(I117)+1))</f>
        <v>397.01429611320356</v>
      </c>
      <c r="K122" s="33" cm="1">
        <f t="array" aca="1" ref="K122" ca="1">INDIRECT("'" &amp; $A122 &amp; "'!" &amp; ADDRESS($AN122, COLUMN(J117)+1))</f>
        <v>381.78769080306932</v>
      </c>
      <c r="L122" s="33" cm="1">
        <f t="array" aca="1" ref="L122" ca="1">INDIRECT("'" &amp; $A122 &amp; "'!" &amp; ADDRESS($AN122, COLUMN(K117)+1))</f>
        <v>368.58945038892176</v>
      </c>
      <c r="M122" s="33" cm="1">
        <f t="array" aca="1" ref="M122" ca="1">INDIRECT("'" &amp; $A122 &amp; "'!" &amp; ADDRESS($AN122, COLUMN(L117)+1))</f>
        <v>354.45292167581857</v>
      </c>
      <c r="N122" s="33" cm="1">
        <f t="array" aca="1" ref="N122" ca="1">INDIRECT("'" &amp; $A122 &amp; "'!" &amp; ADDRESS($AN122, COLUMN(M117)+1))</f>
        <v>339.31876104133403</v>
      </c>
      <c r="O122" s="33" cm="1">
        <f t="array" aca="1" ref="O122" ca="1">INDIRECT("'" &amp; $A122 &amp; "'!" &amp; ADDRESS($AN122, COLUMN(N117)+1))</f>
        <v>323.31322067216382</v>
      </c>
      <c r="P122" s="33" cm="1">
        <f t="array" aca="1" ref="P122" ca="1">INDIRECT("'" &amp; $A122 &amp; "'!" &amp; ADDRESS($AN122, COLUMN(O117)+1))</f>
        <v>307.60025260630664</v>
      </c>
      <c r="Q122" s="33" cm="1">
        <f t="array" aca="1" ref="Q122" ca="1">INDIRECT("'" &amp; $A122 &amp; "'!" &amp; ADDRESS($AN122, COLUMN(P117)+1))</f>
        <v>291.14573758315316</v>
      </c>
      <c r="R122" s="33" cm="1">
        <f t="array" aca="1" ref="R122" ca="1">INDIRECT("'" &amp; $A122 &amp; "'!" &amp; ADDRESS($AN122, COLUMN(Q117)+1))</f>
        <v>275.3835006167796</v>
      </c>
      <c r="S122" s="33" cm="1">
        <f t="array" aca="1" ref="S122" ca="1">INDIRECT("'" &amp; $A122 &amp; "'!" &amp; ADDRESS($AN122, COLUMN(R117)+1))</f>
        <v>259.7078987985393</v>
      </c>
      <c r="T122" s="33" cm="1">
        <f t="array" aca="1" ref="T122" ca="1">INDIRECT("'" &amp; $A122 &amp; "'!" &amp; ADDRESS($AN122, COLUMN(S117)+1))</f>
        <v>244.28156412238076</v>
      </c>
      <c r="U122" s="33" cm="1">
        <f t="array" aca="1" ref="U122" ca="1">INDIRECT("'" &amp; $A122 &amp; "'!" &amp; ADDRESS($AN122, COLUMN(T117)+1))</f>
        <v>228.81044813201078</v>
      </c>
      <c r="V122" s="33" cm="1">
        <f t="array" aca="1" ref="V122" ca="1">INDIRECT("'" &amp; $A122 &amp; "'!" &amp; ADDRESS($AN122, COLUMN(U117)+1))</f>
        <v>214.04396665184888</v>
      </c>
      <c r="W122" s="33" cm="1">
        <f t="array" aca="1" ref="W122" ca="1">INDIRECT("'" &amp; $A122 &amp; "'!" &amp; ADDRESS($AN122, COLUMN(V117)+1))</f>
        <v>199.01096714055103</v>
      </c>
      <c r="X122" s="33" cm="1">
        <f t="array" aca="1" ref="X122" ca="1">INDIRECT("'" &amp; $A122 &amp; "'!" &amp; ADDRESS($AN122, COLUMN(W117)+1))</f>
        <v>185.31975786976767</v>
      </c>
      <c r="Y122" s="33" cm="1">
        <f t="array" aca="1" ref="Y122" ca="1">INDIRECT("'" &amp; $A122 &amp; "'!" &amp; ADDRESS($AN122, COLUMN(X117)+1))</f>
        <v>172.86820429306309</v>
      </c>
      <c r="Z122" s="33" cm="1">
        <f t="array" aca="1" ref="Z122" ca="1">INDIRECT("'" &amp; $A122 &amp; "'!" &amp; ADDRESS($AN122, COLUMN(Y117)+1))</f>
        <v>161.72303806635409</v>
      </c>
      <c r="AA122" s="33" cm="1">
        <f t="array" aca="1" ref="AA122" ca="1">INDIRECT("'" &amp; $A122 &amp; "'!" &amp; ADDRESS($AN122, COLUMN(Z117)+1))</f>
        <v>151.73868180684659</v>
      </c>
      <c r="AB122" s="33" cm="1">
        <f t="array" aca="1" ref="AB122" ca="1">INDIRECT("'" &amp; $A122 &amp; "'!" &amp; ADDRESS($AN122, COLUMN(AA117)+1))</f>
        <v>142.80098347659444</v>
      </c>
      <c r="AC122" s="33" cm="1">
        <f t="array" aca="1" ref="AC122" ca="1">INDIRECT("'" &amp; $A122 &amp; "'!" &amp; ADDRESS($AN122, COLUMN(AB117)+1))</f>
        <v>134.81745000919199</v>
      </c>
      <c r="AD122" s="33" cm="1">
        <f t="array" aca="1" ref="AD122" ca="1">INDIRECT("'" &amp; $A122 &amp; "'!" &amp; ADDRESS($AN122, COLUMN(AC117)+1))</f>
        <v>127.76886026145394</v>
      </c>
      <c r="AE122" s="33" cm="1">
        <f t="array" aca="1" ref="AE122" ca="1">INDIRECT("'" &amp; $A122 &amp; "'!" &amp; ADDRESS($AN122, COLUMN(AD117)+1))</f>
        <v>121.60732699986394</v>
      </c>
      <c r="AF122" s="33" cm="1">
        <f t="array" aca="1" ref="AF122" ca="1">INDIRECT("'" &amp; $A122 &amp; "'!" &amp; ADDRESS($AN122, COLUMN(AE117)+1))</f>
        <v>116.32733542154483</v>
      </c>
      <c r="AG122" s="33" cm="1">
        <f t="array" aca="1" ref="AG122" ca="1">INDIRECT("'" &amp; $A122 &amp; "'!" &amp; ADDRESS($AN122, COLUMN(AF117)+1))</f>
        <v>111.85085201966207</v>
      </c>
      <c r="AH122" s="33" cm="1">
        <f t="array" aca="1" ref="AH122" ca="1">INDIRECT("'" &amp; $A122 &amp; "'!" &amp; ADDRESS($AN122, COLUMN(AG117)+1))</f>
        <v>108.06093425261729</v>
      </c>
      <c r="AI122" s="33" cm="1">
        <f t="array" aca="1" ref="AI122" ca="1">INDIRECT("'" &amp; $A122 &amp; "'!" &amp; ADDRESS($AN122, COLUMN(AH117)+1))</f>
        <v>104.82493542163215</v>
      </c>
      <c r="AJ122" s="33" cm="1">
        <f t="array" aca="1" ref="AJ122" ca="1">INDIRECT("'" &amp; $A122 &amp; "'!" &amp; ADDRESS($AN122, COLUMN(AI117)+1))</f>
        <v>102.14517766755159</v>
      </c>
      <c r="AK122" s="33" cm="1">
        <f t="array" aca="1" ref="AK122" ca="1">INDIRECT("'" &amp; $A122 &amp; "'!" &amp; ADDRESS($AN122, COLUMN(AJ117)+1))</f>
        <v>99.897523159116446</v>
      </c>
      <c r="AL122" s="33" cm="1">
        <f t="array" aca="1" ref="AL122" ca="1">INDIRECT("'" &amp; $A122 &amp; "'!" &amp; ADDRESS($AN122, COLUMN(AK117)+1))</f>
        <v>98.024896769633102</v>
      </c>
      <c r="AN122">
        <f>C116</f>
        <v>288</v>
      </c>
    </row>
    <row r="123" spans="1:40">
      <c r="A123">
        <f t="shared" si="9"/>
        <v>0</v>
      </c>
    </row>
    <row r="124" spans="1:40">
      <c r="A124">
        <f t="shared" si="9"/>
        <v>0</v>
      </c>
    </row>
    <row r="125" spans="1:40" s="38" customFormat="1">
      <c r="A125" s="38">
        <f t="shared" si="9"/>
        <v>0</v>
      </c>
    </row>
    <row r="128" spans="1:40" s="40" customFormat="1">
      <c r="A128" s="40" t="s">
        <v>100</v>
      </c>
      <c r="B128" s="40" t="s">
        <v>60</v>
      </c>
      <c r="C128" s="40">
        <v>288</v>
      </c>
    </row>
    <row r="129" spans="1:40">
      <c r="A129" s="8" t="s">
        <v>28</v>
      </c>
      <c r="B129" s="8">
        <v>2014</v>
      </c>
      <c r="C129" s="8">
        <v>2015</v>
      </c>
      <c r="D129" s="8">
        <v>2016</v>
      </c>
      <c r="E129" s="8">
        <v>2017</v>
      </c>
      <c r="F129" s="8">
        <v>2018</v>
      </c>
      <c r="G129" s="8">
        <v>2019</v>
      </c>
      <c r="H129" s="8">
        <v>2020</v>
      </c>
      <c r="I129" s="8">
        <v>2021</v>
      </c>
      <c r="J129" s="8">
        <v>2022</v>
      </c>
      <c r="K129" s="8">
        <v>2023</v>
      </c>
      <c r="L129" s="8">
        <v>2024</v>
      </c>
      <c r="M129" s="8">
        <v>2025</v>
      </c>
      <c r="N129" s="8">
        <v>2026</v>
      </c>
      <c r="O129" s="8">
        <v>2027</v>
      </c>
      <c r="P129" s="8">
        <v>2028</v>
      </c>
      <c r="Q129" s="8">
        <v>2029</v>
      </c>
      <c r="R129" s="8">
        <v>2030</v>
      </c>
      <c r="S129" s="8">
        <v>2031</v>
      </c>
      <c r="T129" s="8">
        <v>2032</v>
      </c>
      <c r="U129" s="8">
        <v>2033</v>
      </c>
      <c r="V129" s="8">
        <v>2034</v>
      </c>
      <c r="W129" s="8">
        <v>2035</v>
      </c>
      <c r="X129" s="8">
        <v>2036</v>
      </c>
      <c r="Y129" s="8">
        <v>2037</v>
      </c>
      <c r="Z129" s="8">
        <v>2038</v>
      </c>
      <c r="AA129" s="8">
        <v>2039</v>
      </c>
      <c r="AB129" s="8">
        <v>2040</v>
      </c>
      <c r="AC129" s="8">
        <v>2041</v>
      </c>
      <c r="AD129" s="8">
        <v>2042</v>
      </c>
      <c r="AE129" s="8">
        <v>2043</v>
      </c>
      <c r="AF129" s="8">
        <v>2044</v>
      </c>
      <c r="AG129" s="8">
        <v>2045</v>
      </c>
      <c r="AH129" s="8">
        <v>2046</v>
      </c>
      <c r="AI129" s="8">
        <v>2047</v>
      </c>
      <c r="AJ129" s="8">
        <v>2048</v>
      </c>
      <c r="AK129" s="8">
        <v>2049</v>
      </c>
      <c r="AL129" s="8">
        <v>2050</v>
      </c>
    </row>
    <row r="130" spans="1:40">
      <c r="A130" t="str">
        <f t="shared" ref="A130:A137" si="10">A118</f>
        <v>S100</v>
      </c>
      <c r="B130" s="33">
        <f ca="1">B118*1000*100/B107</f>
        <v>75.432688089667295</v>
      </c>
      <c r="C130" s="33">
        <f t="shared" ref="C130:AL130" ca="1" si="11">C118*1000*100/C107</f>
        <v>74.15075842965588</v>
      </c>
      <c r="D130" s="33">
        <f t="shared" ca="1" si="11"/>
        <v>73.106218540664131</v>
      </c>
      <c r="E130" s="33">
        <f t="shared" ca="1" si="11"/>
        <v>72.399019347144062</v>
      </c>
      <c r="F130" s="33">
        <f t="shared" ca="1" si="11"/>
        <v>71.766957947409608</v>
      </c>
      <c r="G130" s="33">
        <f t="shared" ca="1" si="11"/>
        <v>71.11575623431817</v>
      </c>
      <c r="H130" s="33">
        <f t="shared" ca="1" si="11"/>
        <v>70.305380485440836</v>
      </c>
      <c r="I130" s="33">
        <f t="shared" ca="1" si="11"/>
        <v>68.881725665701609</v>
      </c>
      <c r="J130" s="33">
        <f t="shared" ca="1" si="11"/>
        <v>67.474214982943124</v>
      </c>
      <c r="K130" s="33">
        <f t="shared" ca="1" si="11"/>
        <v>65.845877953859969</v>
      </c>
      <c r="L130" s="33">
        <f t="shared" ca="1" si="11"/>
        <v>64.154639462772394</v>
      </c>
      <c r="M130" s="33">
        <f t="shared" ca="1" si="11"/>
        <v>62.428061140254322</v>
      </c>
      <c r="N130" s="33">
        <f t="shared" ca="1" si="11"/>
        <v>60.626613005296676</v>
      </c>
      <c r="O130" s="33">
        <f t="shared" ca="1" si="11"/>
        <v>58.83287251203275</v>
      </c>
      <c r="P130" s="33">
        <f t="shared" ca="1" si="11"/>
        <v>56.848683164591904</v>
      </c>
      <c r="Q130" s="33">
        <f t="shared" ca="1" si="11"/>
        <v>54.54651317622848</v>
      </c>
      <c r="R130" s="33">
        <f t="shared" ca="1" si="11"/>
        <v>51.940308762266802</v>
      </c>
      <c r="S130" s="33">
        <f t="shared" ca="1" si="11"/>
        <v>49.040127819883736</v>
      </c>
      <c r="T130" s="33">
        <f t="shared" ca="1" si="11"/>
        <v>45.885483409242653</v>
      </c>
      <c r="U130" s="33">
        <f t="shared" ca="1" si="11"/>
        <v>42.684869842804041</v>
      </c>
      <c r="V130" s="33">
        <f t="shared" ca="1" si="11"/>
        <v>39.620685824071224</v>
      </c>
      <c r="W130" s="33">
        <f t="shared" ca="1" si="11"/>
        <v>36.732568271285317</v>
      </c>
      <c r="X130" s="33">
        <f t="shared" ca="1" si="11"/>
        <v>34.093807473013356</v>
      </c>
      <c r="Y130" s="33">
        <f t="shared" ca="1" si="11"/>
        <v>31.680906089132993</v>
      </c>
      <c r="Z130" s="33">
        <f t="shared" ca="1" si="11"/>
        <v>29.49653942831781</v>
      </c>
      <c r="AA130" s="33">
        <f t="shared" ca="1" si="11"/>
        <v>27.526528133899845</v>
      </c>
      <c r="AB130" s="33">
        <f t="shared" ca="1" si="11"/>
        <v>25.754648641044319</v>
      </c>
      <c r="AC130" s="33">
        <f t="shared" ca="1" si="11"/>
        <v>24.171711668694325</v>
      </c>
      <c r="AD130" s="33">
        <f t="shared" ca="1" si="11"/>
        <v>22.774898621753362</v>
      </c>
      <c r="AE130" s="33">
        <f t="shared" ca="1" si="11"/>
        <v>21.557778664640718</v>
      </c>
      <c r="AF130" s="33">
        <f t="shared" ca="1" si="11"/>
        <v>20.515925607018183</v>
      </c>
      <c r="AG130" s="33">
        <f t="shared" ca="1" si="11"/>
        <v>19.63725027984654</v>
      </c>
      <c r="AH130" s="33">
        <f t="shared" ca="1" si="11"/>
        <v>18.901753462046752</v>
      </c>
      <c r="AI130" s="33">
        <f t="shared" ca="1" si="11"/>
        <v>18.284997695711429</v>
      </c>
      <c r="AJ130" s="33">
        <f t="shared" ca="1" si="11"/>
        <v>17.779085231262496</v>
      </c>
      <c r="AK130" s="33">
        <f t="shared" ca="1" si="11"/>
        <v>17.360471882175709</v>
      </c>
      <c r="AL130" s="33">
        <f t="shared" ca="1" si="11"/>
        <v>17.016214954539706</v>
      </c>
    </row>
    <row r="131" spans="1:40">
      <c r="A131" t="str">
        <f>A119</f>
        <v>L100</v>
      </c>
      <c r="B131" s="33">
        <f t="shared" ref="B131:AL131" ca="1" si="12">B119*1000*100/B108</f>
        <v>75.432688089667295</v>
      </c>
      <c r="C131" s="33">
        <f t="shared" ca="1" si="12"/>
        <v>74.15075842965588</v>
      </c>
      <c r="D131" s="33">
        <f t="shared" ca="1" si="12"/>
        <v>73.106218540664131</v>
      </c>
      <c r="E131" s="33">
        <f t="shared" ca="1" si="12"/>
        <v>72.399019347144062</v>
      </c>
      <c r="F131" s="33">
        <f t="shared" ca="1" si="12"/>
        <v>71.766957947409608</v>
      </c>
      <c r="G131" s="33">
        <f t="shared" ca="1" si="12"/>
        <v>71.11575623431817</v>
      </c>
      <c r="H131" s="33">
        <f t="shared" ca="1" si="12"/>
        <v>70.305380485440836</v>
      </c>
      <c r="I131" s="33">
        <f t="shared" ca="1" si="12"/>
        <v>68.881725665701609</v>
      </c>
      <c r="J131" s="33">
        <f t="shared" ca="1" si="12"/>
        <v>67.474214982943124</v>
      </c>
      <c r="K131" s="33">
        <f t="shared" ca="1" si="12"/>
        <v>65.845877953859969</v>
      </c>
      <c r="L131" s="33">
        <f t="shared" ca="1" si="12"/>
        <v>64.268957710429419</v>
      </c>
      <c r="M131" s="33">
        <f t="shared" ca="1" si="12"/>
        <v>62.737395144445685</v>
      </c>
      <c r="N131" s="33">
        <f t="shared" ca="1" si="12"/>
        <v>61.211031921716184</v>
      </c>
      <c r="O131" s="33">
        <f t="shared" ca="1" si="12"/>
        <v>59.693994328691169</v>
      </c>
      <c r="P131" s="33">
        <f t="shared" ca="1" si="12"/>
        <v>58.268183828575921</v>
      </c>
      <c r="Q131" s="33">
        <f t="shared" ca="1" si="12"/>
        <v>56.90747531676184</v>
      </c>
      <c r="R131" s="33">
        <f t="shared" ca="1" si="12"/>
        <v>55.662572735131342</v>
      </c>
      <c r="S131" s="33">
        <f t="shared" ca="1" si="12"/>
        <v>54.545877447035053</v>
      </c>
      <c r="T131" s="33">
        <f t="shared" ca="1" si="12"/>
        <v>53.54398162458439</v>
      </c>
      <c r="U131" s="33">
        <f t="shared" ca="1" si="12"/>
        <v>52.635019444400655</v>
      </c>
      <c r="V131" s="33">
        <f t="shared" ca="1" si="12"/>
        <v>51.824436097562675</v>
      </c>
      <c r="W131" s="33">
        <f t="shared" ca="1" si="12"/>
        <v>51.078314165131076</v>
      </c>
      <c r="X131" s="33">
        <f t="shared" ca="1" si="12"/>
        <v>47.545870489803796</v>
      </c>
      <c r="Y131" s="33">
        <f t="shared" ca="1" si="12"/>
        <v>44.262148385647009</v>
      </c>
      <c r="Z131" s="33">
        <f t="shared" ca="1" si="12"/>
        <v>41.288889286817955</v>
      </c>
      <c r="AA131" s="33">
        <f t="shared" ca="1" si="12"/>
        <v>38.564729304441876</v>
      </c>
      <c r="AB131" s="33">
        <f t="shared" ca="1" si="12"/>
        <v>36.006395977206431</v>
      </c>
      <c r="AC131" s="33">
        <f t="shared" ca="1" si="12"/>
        <v>33.637551010792713</v>
      </c>
      <c r="AD131" s="33">
        <f t="shared" ca="1" si="12"/>
        <v>31.43891889412966</v>
      </c>
      <c r="AE131" s="33">
        <f t="shared" ca="1" si="12"/>
        <v>29.393330372059069</v>
      </c>
      <c r="AF131" s="33">
        <f t="shared" ca="1" si="12"/>
        <v>27.490898274219752</v>
      </c>
      <c r="AG131" s="33">
        <f t="shared" ca="1" si="12"/>
        <v>25.763125549883661</v>
      </c>
      <c r="AH131" s="33">
        <f t="shared" ca="1" si="12"/>
        <v>24.19327289682035</v>
      </c>
      <c r="AI131" s="33">
        <f t="shared" ca="1" si="12"/>
        <v>22.784610672233406</v>
      </c>
      <c r="AJ131" s="33">
        <f t="shared" ca="1" si="12"/>
        <v>21.535558558162347</v>
      </c>
      <c r="AK131" s="33">
        <f t="shared" ca="1" si="12"/>
        <v>20.452925351140802</v>
      </c>
      <c r="AL131" s="33">
        <f t="shared" ca="1" si="12"/>
        <v>19.531791260821009</v>
      </c>
    </row>
    <row r="132" spans="1:40">
      <c r="A132" t="str">
        <f t="shared" si="10"/>
        <v>S80</v>
      </c>
      <c r="B132" s="33">
        <f ca="1">B120*1000*100/B109</f>
        <v>75.432688089667295</v>
      </c>
      <c r="C132" s="33">
        <f t="shared" ref="C132:AL132" ca="1" si="13">C120*1000*100/C109</f>
        <v>74.15075842965588</v>
      </c>
      <c r="D132" s="33">
        <f t="shared" ca="1" si="13"/>
        <v>73.106218540664131</v>
      </c>
      <c r="E132" s="33">
        <f t="shared" ca="1" si="13"/>
        <v>72.399019347144062</v>
      </c>
      <c r="F132" s="33">
        <f t="shared" ca="1" si="13"/>
        <v>71.766957947409608</v>
      </c>
      <c r="G132" s="33">
        <f t="shared" ca="1" si="13"/>
        <v>71.11575623431817</v>
      </c>
      <c r="H132" s="33">
        <f t="shared" ca="1" si="13"/>
        <v>70.305380485440836</v>
      </c>
      <c r="I132" s="33">
        <f t="shared" ca="1" si="13"/>
        <v>68.881725665701609</v>
      </c>
      <c r="J132" s="33">
        <f t="shared" ca="1" si="13"/>
        <v>67.474214982943124</v>
      </c>
      <c r="K132" s="33">
        <f t="shared" ca="1" si="13"/>
        <v>65.845877953859969</v>
      </c>
      <c r="L132" s="33">
        <f t="shared" ca="1" si="13"/>
        <v>64.225552710740871</v>
      </c>
      <c r="M132" s="33">
        <f t="shared" ca="1" si="13"/>
        <v>62.612162328154938</v>
      </c>
      <c r="N132" s="33">
        <f t="shared" ca="1" si="13"/>
        <v>60.933762043678129</v>
      </c>
      <c r="O132" s="33">
        <f t="shared" ca="1" si="13"/>
        <v>59.164074278986739</v>
      </c>
      <c r="P132" s="33">
        <f t="shared" ca="1" si="13"/>
        <v>57.264751158003058</v>
      </c>
      <c r="Q132" s="33">
        <f t="shared" ca="1" si="13"/>
        <v>55.216792288015199</v>
      </c>
      <c r="R132" s="33">
        <f t="shared" ca="1" si="13"/>
        <v>52.889893871027397</v>
      </c>
      <c r="S132" s="33">
        <f t="shared" ca="1" si="13"/>
        <v>50.366699799620648</v>
      </c>
      <c r="T132" s="33">
        <f t="shared" ca="1" si="13"/>
        <v>47.662654257746119</v>
      </c>
      <c r="U132" s="33">
        <f t="shared" ca="1" si="13"/>
        <v>45.018830180368525</v>
      </c>
      <c r="V132" s="33">
        <f t="shared" ca="1" si="13"/>
        <v>42.355180216533448</v>
      </c>
      <c r="W132" s="33">
        <f t="shared" ca="1" si="13"/>
        <v>39.831279567676468</v>
      </c>
      <c r="X132" s="33">
        <f t="shared" ca="1" si="13"/>
        <v>37.452730463328969</v>
      </c>
      <c r="Y132" s="33">
        <f t="shared" ca="1" si="13"/>
        <v>35.29717114898633</v>
      </c>
      <c r="Z132" s="33">
        <f t="shared" ca="1" si="13"/>
        <v>33.361984011816894</v>
      </c>
      <c r="AA132" s="33">
        <f t="shared" ca="1" si="13"/>
        <v>31.634887271117108</v>
      </c>
      <c r="AB132" s="33">
        <f t="shared" ca="1" si="13"/>
        <v>30.095950903359306</v>
      </c>
      <c r="AC132" s="33">
        <f t="shared" ca="1" si="13"/>
        <v>28.733001003079522</v>
      </c>
      <c r="AD132" s="33">
        <f t="shared" ca="1" si="13"/>
        <v>27.536897460879441</v>
      </c>
      <c r="AE132" s="33">
        <f t="shared" ca="1" si="13"/>
        <v>26.499107095937987</v>
      </c>
      <c r="AF132" s="33">
        <f t="shared" ca="1" si="13"/>
        <v>25.613163122276283</v>
      </c>
      <c r="AG132" s="33">
        <f t="shared" ca="1" si="13"/>
        <v>24.867947100827269</v>
      </c>
      <c r="AH132" s="33">
        <f t="shared" ca="1" si="13"/>
        <v>24.24261802405006</v>
      </c>
      <c r="AI132" s="33">
        <f t="shared" ca="1" si="13"/>
        <v>23.714278180338766</v>
      </c>
      <c r="AJ132" s="33">
        <f t="shared" ca="1" si="13"/>
        <v>23.278058286031865</v>
      </c>
      <c r="AK132" s="33">
        <f t="shared" ca="1" si="13"/>
        <v>22.914601026940097</v>
      </c>
      <c r="AL132" s="33">
        <f t="shared" ca="1" si="13"/>
        <v>22.615891222737066</v>
      </c>
    </row>
    <row r="133" spans="1:40">
      <c r="A133" t="str">
        <f t="shared" si="10"/>
        <v>D100</v>
      </c>
      <c r="B133" s="33">
        <f t="shared" ref="B133:AL133" ca="1" si="14">B121*1000*100/B110</f>
        <v>75.432688089667295</v>
      </c>
      <c r="C133" s="33">
        <f t="shared" ca="1" si="14"/>
        <v>74.15075842965588</v>
      </c>
      <c r="D133" s="33">
        <f t="shared" ca="1" si="14"/>
        <v>73.106218540664131</v>
      </c>
      <c r="E133" s="33">
        <f t="shared" ca="1" si="14"/>
        <v>72.399019347144062</v>
      </c>
      <c r="F133" s="33">
        <f t="shared" ca="1" si="14"/>
        <v>71.766957947409608</v>
      </c>
      <c r="G133" s="33">
        <f t="shared" ca="1" si="14"/>
        <v>71.11575623431817</v>
      </c>
      <c r="H133" s="33">
        <f t="shared" ca="1" si="14"/>
        <v>70.305380485440836</v>
      </c>
      <c r="I133" s="33">
        <f t="shared" ca="1" si="14"/>
        <v>68.881725665701609</v>
      </c>
      <c r="J133" s="33">
        <f t="shared" ca="1" si="14"/>
        <v>67.474214982943124</v>
      </c>
      <c r="K133" s="33">
        <f t="shared" ca="1" si="14"/>
        <v>65.845877953859969</v>
      </c>
      <c r="L133" s="33">
        <f t="shared" ca="1" si="14"/>
        <v>61.113602232029699</v>
      </c>
      <c r="M133" s="33">
        <f t="shared" ca="1" si="14"/>
        <v>56.631024967915266</v>
      </c>
      <c r="N133" s="33">
        <f t="shared" ca="1" si="14"/>
        <v>52.460068818604036</v>
      </c>
      <c r="O133" s="33">
        <f t="shared" ca="1" si="14"/>
        <v>48.550249539835811</v>
      </c>
      <c r="P133" s="33">
        <f t="shared" ca="1" si="14"/>
        <v>44.829043652110244</v>
      </c>
      <c r="Q133" s="33">
        <f t="shared" ca="1" si="14"/>
        <v>41.349608962062895</v>
      </c>
      <c r="R133" s="33">
        <f t="shared" ca="1" si="14"/>
        <v>38.106993114921735</v>
      </c>
      <c r="S133" s="33">
        <f t="shared" ca="1" si="14"/>
        <v>35.097022962115602</v>
      </c>
      <c r="T133" s="33">
        <f t="shared" ca="1" si="14"/>
        <v>32.305997654725495</v>
      </c>
      <c r="U133" s="33">
        <f t="shared" ca="1" si="14"/>
        <v>29.781076875196675</v>
      </c>
      <c r="V133" s="33">
        <f t="shared" ca="1" si="14"/>
        <v>27.519226658590938</v>
      </c>
      <c r="W133" s="33">
        <f t="shared" ca="1" si="14"/>
        <v>25.529858670748627</v>
      </c>
      <c r="X133" s="33">
        <f t="shared" ca="1" si="14"/>
        <v>23.797199587644755</v>
      </c>
      <c r="Y133" s="33">
        <f t="shared" ca="1" si="14"/>
        <v>22.31688693472465</v>
      </c>
      <c r="Z133" s="33">
        <f t="shared" ca="1" si="14"/>
        <v>21.088479304549605</v>
      </c>
      <c r="AA133" s="33">
        <f t="shared" ca="1" si="14"/>
        <v>20.069441175850425</v>
      </c>
      <c r="AB133" s="33">
        <f t="shared" ca="1" si="14"/>
        <v>19.234315377278783</v>
      </c>
      <c r="AC133" s="33">
        <f t="shared" ca="1" si="14"/>
        <v>18.547132783065717</v>
      </c>
      <c r="AD133" s="33">
        <f t="shared" ca="1" si="14"/>
        <v>18.000245632635</v>
      </c>
      <c r="AE133" s="33">
        <f t="shared" ca="1" si="14"/>
        <v>17.565944884763788</v>
      </c>
      <c r="AF133" s="33">
        <f t="shared" ca="1" si="14"/>
        <v>17.223099454819472</v>
      </c>
      <c r="AG133" s="33">
        <f t="shared" ca="1" si="14"/>
        <v>16.947233866545346</v>
      </c>
      <c r="AH133" s="33">
        <f t="shared" ca="1" si="14"/>
        <v>16.727016054175316</v>
      </c>
      <c r="AI133" s="33">
        <f t="shared" ca="1" si="14"/>
        <v>16.548445961122749</v>
      </c>
      <c r="AJ133" s="33">
        <f t="shared" ca="1" si="14"/>
        <v>16.414379066816988</v>
      </c>
      <c r="AK133" s="33">
        <f t="shared" ca="1" si="14"/>
        <v>16.299355061985406</v>
      </c>
      <c r="AL133" s="33">
        <f t="shared" ca="1" si="14"/>
        <v>16.20257769076861</v>
      </c>
    </row>
    <row r="134" spans="1:40">
      <c r="A134" t="str">
        <f t="shared" si="10"/>
        <v>Linear100</v>
      </c>
      <c r="B134" s="33">
        <f t="shared" ref="B134:AL134" ca="1" si="15">B122*1000*100/B111</f>
        <v>75.432688089667295</v>
      </c>
      <c r="C134" s="33">
        <f t="shared" ca="1" si="15"/>
        <v>74.15075842965588</v>
      </c>
      <c r="D134" s="33">
        <f t="shared" ca="1" si="15"/>
        <v>73.106218540664131</v>
      </c>
      <c r="E134" s="33">
        <f t="shared" ca="1" si="15"/>
        <v>72.399019347144062</v>
      </c>
      <c r="F134" s="33">
        <f t="shared" ca="1" si="15"/>
        <v>71.766957947409608</v>
      </c>
      <c r="G134" s="33">
        <f t="shared" ca="1" si="15"/>
        <v>71.11575623431817</v>
      </c>
      <c r="H134" s="33">
        <f t="shared" ca="1" si="15"/>
        <v>70.305380485440836</v>
      </c>
      <c r="I134" s="33">
        <f t="shared" ca="1" si="15"/>
        <v>68.881725665701609</v>
      </c>
      <c r="J134" s="33">
        <f t="shared" ca="1" si="15"/>
        <v>67.474214982943124</v>
      </c>
      <c r="K134" s="33">
        <f t="shared" ca="1" si="15"/>
        <v>65.845877953859969</v>
      </c>
      <c r="L134" s="33">
        <f t="shared" ca="1" si="15"/>
        <v>63.928538554554336</v>
      </c>
      <c r="M134" s="33">
        <f t="shared" ca="1" si="15"/>
        <v>61.931635731913005</v>
      </c>
      <c r="N134" s="33">
        <f t="shared" ca="1" si="15"/>
        <v>59.738871500671529</v>
      </c>
      <c r="O134" s="33">
        <f t="shared" ca="1" si="15"/>
        <v>57.389511583728222</v>
      </c>
      <c r="P134" s="33">
        <f t="shared" ca="1" si="15"/>
        <v>54.899071295540807</v>
      </c>
      <c r="Q134" s="33">
        <f t="shared" ca="1" si="15"/>
        <v>52.306086141796854</v>
      </c>
      <c r="R134" s="33">
        <f t="shared" ca="1" si="15"/>
        <v>49.651908550075696</v>
      </c>
      <c r="S134" s="33">
        <f t="shared" ca="1" si="15"/>
        <v>46.903488609920103</v>
      </c>
      <c r="T134" s="33">
        <f t="shared" ca="1" si="15"/>
        <v>44.117432680567028</v>
      </c>
      <c r="U134" s="33">
        <f t="shared" ca="1" si="15"/>
        <v>41.289085250898275</v>
      </c>
      <c r="V134" s="33">
        <f t="shared" ca="1" si="15"/>
        <v>38.477014933394514</v>
      </c>
      <c r="W134" s="33">
        <f t="shared" ca="1" si="15"/>
        <v>35.64479728618106</v>
      </c>
      <c r="X134" s="33">
        <f t="shared" ca="1" si="15"/>
        <v>33.079345890679932</v>
      </c>
      <c r="Y134" s="33">
        <f t="shared" ca="1" si="15"/>
        <v>30.759119839116618</v>
      </c>
      <c r="Z134" s="33">
        <f t="shared" ca="1" si="15"/>
        <v>28.681790372711273</v>
      </c>
      <c r="AA134" s="33">
        <f t="shared" ca="1" si="15"/>
        <v>26.825431051259706</v>
      </c>
      <c r="AB134" s="33">
        <f t="shared" ca="1" si="15"/>
        <v>25.172198220467934</v>
      </c>
      <c r="AC134" s="33">
        <f t="shared" ca="1" si="15"/>
        <v>23.70413001877537</v>
      </c>
      <c r="AD134" s="33">
        <f t="shared" ca="1" si="15"/>
        <v>22.413378641467173</v>
      </c>
      <c r="AE134" s="33">
        <f t="shared" ca="1" si="15"/>
        <v>21.288780144572424</v>
      </c>
      <c r="AF134" s="33">
        <f t="shared" ca="1" si="15"/>
        <v>20.325223408592876</v>
      </c>
      <c r="AG134" s="33">
        <f t="shared" ca="1" si="15"/>
        <v>19.508062047368146</v>
      </c>
      <c r="AH134" s="33">
        <f t="shared" ca="1" si="15"/>
        <v>18.818201135584552</v>
      </c>
      <c r="AI134" s="33">
        <f t="shared" ca="1" si="15"/>
        <v>18.23376619279377</v>
      </c>
      <c r="AJ134" s="33">
        <f t="shared" ca="1" si="15"/>
        <v>17.750429512323542</v>
      </c>
      <c r="AK134" s="33">
        <f t="shared" ca="1" si="15"/>
        <v>17.347490533135975</v>
      </c>
      <c r="AL134" s="33">
        <f t="shared" ca="1" si="15"/>
        <v>17.013593472514938</v>
      </c>
    </row>
    <row r="135" spans="1:40">
      <c r="A135">
        <f t="shared" si="10"/>
        <v>0</v>
      </c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</row>
    <row r="136" spans="1:40">
      <c r="A136">
        <f t="shared" si="10"/>
        <v>0</v>
      </c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</row>
    <row r="137" spans="1:40" s="38" customFormat="1">
      <c r="A137" s="38">
        <f t="shared" si="10"/>
        <v>0</v>
      </c>
    </row>
    <row r="139" spans="1:40" s="39" customFormat="1">
      <c r="A139" s="39" t="s">
        <v>63</v>
      </c>
      <c r="B139" s="39" t="s">
        <v>64</v>
      </c>
      <c r="C139" s="39">
        <v>324</v>
      </c>
    </row>
    <row r="140" spans="1:40">
      <c r="A140" s="8" t="s">
        <v>28</v>
      </c>
      <c r="B140" s="8">
        <v>2014</v>
      </c>
      <c r="C140" s="8">
        <v>2015</v>
      </c>
      <c r="D140" s="8">
        <v>2016</v>
      </c>
      <c r="E140" s="8">
        <v>2017</v>
      </c>
      <c r="F140" s="8">
        <v>2018</v>
      </c>
      <c r="G140" s="8">
        <v>2019</v>
      </c>
      <c r="H140" s="8">
        <v>2020</v>
      </c>
      <c r="I140" s="8">
        <v>2021</v>
      </c>
      <c r="J140" s="8">
        <v>2022</v>
      </c>
      <c r="K140" s="8">
        <v>2023</v>
      </c>
      <c r="L140" s="8">
        <v>2024</v>
      </c>
      <c r="M140" s="8">
        <v>2025</v>
      </c>
      <c r="N140" s="8">
        <v>2026</v>
      </c>
      <c r="O140" s="8">
        <v>2027</v>
      </c>
      <c r="P140" s="8">
        <v>2028</v>
      </c>
      <c r="Q140" s="8">
        <v>2029</v>
      </c>
      <c r="R140" s="8">
        <v>2030</v>
      </c>
      <c r="S140" s="8">
        <v>2031</v>
      </c>
      <c r="T140" s="8">
        <v>2032</v>
      </c>
      <c r="U140" s="8">
        <v>2033</v>
      </c>
      <c r="V140" s="8">
        <v>2034</v>
      </c>
      <c r="W140" s="8">
        <v>2035</v>
      </c>
      <c r="X140" s="8">
        <v>2036</v>
      </c>
      <c r="Y140" s="8">
        <v>2037</v>
      </c>
      <c r="Z140" s="8">
        <v>2038</v>
      </c>
      <c r="AA140" s="8">
        <v>2039</v>
      </c>
      <c r="AB140" s="8">
        <v>2040</v>
      </c>
      <c r="AC140" s="8">
        <v>2041</v>
      </c>
      <c r="AD140" s="8">
        <v>2042</v>
      </c>
      <c r="AE140" s="8">
        <v>2043</v>
      </c>
      <c r="AF140" s="8">
        <v>2044</v>
      </c>
      <c r="AG140" s="8">
        <v>2045</v>
      </c>
      <c r="AH140" s="8">
        <v>2046</v>
      </c>
      <c r="AI140" s="8">
        <v>2047</v>
      </c>
      <c r="AJ140" s="8">
        <v>2048</v>
      </c>
      <c r="AK140" s="8">
        <v>2049</v>
      </c>
      <c r="AL140" s="8">
        <v>2050</v>
      </c>
    </row>
    <row r="141" spans="1:40">
      <c r="A141" t="str">
        <f t="shared" ref="A141:A148" si="16">A130</f>
        <v>S100</v>
      </c>
      <c r="B141" s="33" cm="1">
        <f t="array" aca="1" ref="B141" ca="1">INDIRECT("'" &amp; $A141 &amp; "'!" &amp; ADDRESS($AN141, COLUMN(A136)+1))</f>
        <v>111.53527937959518</v>
      </c>
      <c r="C141" s="33" cm="1">
        <f t="array" aca="1" ref="C141" ca="1">INDIRECT("'" &amp; $A141 &amp; "'!" &amp; ADDRESS($AN141, COLUMN(B136)+1))</f>
        <v>113.07667971276513</v>
      </c>
      <c r="D141" s="33" cm="1">
        <f t="array" aca="1" ref="D141" ca="1">INDIRECT("'" &amp; $A141 &amp; "'!" &amp; ADDRESS($AN141, COLUMN(C136)+1))</f>
        <v>114.62107254771426</v>
      </c>
      <c r="E141" s="33" cm="1">
        <f t="array" aca="1" ref="E141" ca="1">INDIRECT("'" &amp; $A141 &amp; "'!" &amp; ADDRESS($AN141, COLUMN(D136)+1))</f>
        <v>115.54103273996411</v>
      </c>
      <c r="F141" s="33" cm="1">
        <f t="array" aca="1" ref="F141" ca="1">INDIRECT("'" &amp; $A141 &amp; "'!" &amp; ADDRESS($AN141, COLUMN(E136)+1))</f>
        <v>116.00079679371275</v>
      </c>
      <c r="G141" s="33" cm="1">
        <f t="array" aca="1" ref="G141" ca="1">INDIRECT("'" &amp; $A141 &amp; "'!" &amp; ADDRESS($AN141, COLUMN(F136)+1))</f>
        <v>116.52572867965515</v>
      </c>
      <c r="H141" s="33" cm="1">
        <f t="array" aca="1" ref="H141" ca="1">INDIRECT("'" &amp; $A141 &amp; "'!" &amp; ADDRESS($AN141, COLUMN(G136)+1))</f>
        <v>115.93028352594212</v>
      </c>
      <c r="I141" s="33" cm="1">
        <f t="array" aca="1" ref="I141" ca="1">INDIRECT("'" &amp; $A141 &amp; "'!" &amp; ADDRESS($AN141, COLUMN(H136)+1))</f>
        <v>110.17878413869659</v>
      </c>
      <c r="J141" s="33" cm="1">
        <f t="array" aca="1" ref="J141" ca="1">INDIRECT("'" &amp; $A141 &amp; "'!" &amp; ADDRESS($AN141, COLUMN(I136)+1))</f>
        <v>104.68408531137925</v>
      </c>
      <c r="K141" s="33" cm="1">
        <f t="array" aca="1" ref="K141" ca="1">INDIRECT("'" &amp; $A141 &amp; "'!" &amp; ADDRESS($AN141, COLUMN(J136)+1))</f>
        <v>100.28076420917648</v>
      </c>
      <c r="L141" s="33" cm="1">
        <f t="array" aca="1" ref="L141" ca="1">INDIRECT("'" &amp; $A141 &amp; "'!" &amp; ADDRESS($AN141, COLUMN(K136)+1))</f>
        <v>96.723238635788277</v>
      </c>
      <c r="M141" s="33" cm="1">
        <f t="array" aca="1" ref="M141" ca="1">INDIRECT("'" &amp; $A141 &amp; "'!" &amp; ADDRESS($AN141, COLUMN(L136)+1))</f>
        <v>93.277183241503238</v>
      </c>
      <c r="N141" s="33" cm="1">
        <f t="array" aca="1" ref="N141" ca="1">INDIRECT("'" &amp; $A141 &amp; "'!" &amp; ADDRESS($AN141, COLUMN(M136)+1))</f>
        <v>89.681438321812294</v>
      </c>
      <c r="O141" s="33" cm="1">
        <f t="array" aca="1" ref="O141" ca="1">INDIRECT("'" &amp; $A141 &amp; "'!" &amp; ADDRESS($AN141, COLUMN(N136)+1))</f>
        <v>85.71646726030437</v>
      </c>
      <c r="P141" s="33" cm="1">
        <f t="array" aca="1" ref="P141" ca="1">INDIRECT("'" &amp; $A141 &amp; "'!" &amp; ADDRESS($AN141, COLUMN(O136)+1))</f>
        <v>81.474673810091033</v>
      </c>
      <c r="Q141" s="33" cm="1">
        <f t="array" aca="1" ref="Q141" ca="1">INDIRECT("'" &amp; $A141 &amp; "'!" &amp; ADDRESS($AN141, COLUMN(P136)+1))</f>
        <v>76.573079916094628</v>
      </c>
      <c r="R141" s="33" cm="1">
        <f t="array" aca="1" ref="R141" ca="1">INDIRECT("'" &amp; $A141 &amp; "'!" &amp; ADDRESS($AN141, COLUMN(Q136)+1))</f>
        <v>71.212206621313499</v>
      </c>
      <c r="S141" s="33" cm="1">
        <f t="array" aca="1" ref="S141" ca="1">INDIRECT("'" &amp; $A141 &amp; "'!" &amp; ADDRESS($AN141, COLUMN(R136)+1))</f>
        <v>65.461445977839716</v>
      </c>
      <c r="T141" s="33" cm="1">
        <f t="array" aca="1" ref="T141" ca="1">INDIRECT("'" &amp; $A141 &amp; "'!" &amp; ADDRESS($AN141, COLUMN(S136)+1))</f>
        <v>59.295401020909743</v>
      </c>
      <c r="U141" s="33" cm="1">
        <f t="array" aca="1" ref="U141" ca="1">INDIRECT("'" &amp; $A141 &amp; "'!" &amp; ADDRESS($AN141, COLUMN(T136)+1))</f>
        <v>53.042056018124832</v>
      </c>
      <c r="V141" s="33" cm="1">
        <f t="array" aca="1" ref="V141" ca="1">INDIRECT("'" &amp; $A141 &amp; "'!" &amp; ADDRESS($AN141, COLUMN(U136)+1))</f>
        <v>47.049598342622609</v>
      </c>
      <c r="W141" s="33" cm="1">
        <f t="array" aca="1" ref="W141" ca="1">INDIRECT("'" &amp; $A141 &amp; "'!" &amp; ADDRESS($AN141, COLUMN(V136)+1))</f>
        <v>41.372154118676448</v>
      </c>
      <c r="X141" s="33" cm="1">
        <f t="array" aca="1" ref="X141" ca="1">INDIRECT("'" &amp; $A141 &amp; "'!" &amp; ADDRESS($AN141, COLUMN(W136)+1))</f>
        <v>36.167953030550912</v>
      </c>
      <c r="Y141" s="33" cm="1">
        <f t="array" aca="1" ref="Y141" ca="1">INDIRECT("'" &amp; $A141 &amp; "'!" &amp; ADDRESS($AN141, COLUMN(X136)+1))</f>
        <v>31.384634148523038</v>
      </c>
      <c r="Z141" s="33" cm="1">
        <f t="array" aca="1" ref="Z141" ca="1">INDIRECT("'" &amp; $A141 &amp; "'!" &amp; ADDRESS($AN141, COLUMN(Y136)+1))</f>
        <v>27.04159282557525</v>
      </c>
      <c r="AA141" s="33" cm="1">
        <f t="array" aca="1" ref="AA141" ca="1">INDIRECT("'" &amp; $A141 &amp; "'!" &amp; ADDRESS($AN141, COLUMN(Z136)+1))</f>
        <v>23.110864947804814</v>
      </c>
      <c r="AB141" s="33" cm="1">
        <f t="array" aca="1" ref="AB141" ca="1">INDIRECT("'" &amp; $A141 &amp; "'!" &amp; ADDRESS($AN141, COLUMN(AA136)+1))</f>
        <v>19.563801645867297</v>
      </c>
      <c r="AC141" s="33" cm="1">
        <f t="array" aca="1" ref="AC141" ca="1">INDIRECT("'" &amp; $A141 &amp; "'!" &amp; ADDRESS($AN141, COLUMN(AB136)+1))</f>
        <v>16.387564603140913</v>
      </c>
      <c r="AD141" s="33" cm="1">
        <f t="array" aca="1" ref="AD141" ca="1">INDIRECT("'" &amp; $A141 &amp; "'!" &amp; ADDRESS($AN141, COLUMN(AC136)+1))</f>
        <v>13.582822714113966</v>
      </c>
      <c r="AE141" s="33" cm="1">
        <f t="array" aca="1" ref="AE141" ca="1">INDIRECT("'" &amp; $A141 &amp; "'!" &amp; ADDRESS($AN141, COLUMN(AD136)+1))</f>
        <v>11.142101913323803</v>
      </c>
      <c r="AF141" s="33" cm="1">
        <f t="array" aca="1" ref="AF141" ca="1">INDIRECT("'" &amp; $A141 &amp; "'!" &amp; ADDRESS($AN141, COLUMN(AE136)+1))</f>
        <v>9.060285869414729</v>
      </c>
      <c r="AG141" s="33" cm="1">
        <f t="array" aca="1" ref="AG141" ca="1">INDIRECT("'" &amp; $A141 &amp; "'!" &amp; ADDRESS($AN141, COLUMN(AF136)+1))</f>
        <v>7.3143415416639099</v>
      </c>
      <c r="AH141" s="33" cm="1">
        <f t="array" aca="1" ref="AH141" ca="1">INDIRECT("'" &amp; $A141 &amp; "'!" &amp; ADDRESS($AN141, COLUMN(AG136)+1))</f>
        <v>5.8634648962612079</v>
      </c>
      <c r="AI141" s="33" cm="1">
        <f t="array" aca="1" ref="AI141" ca="1">INDIRECT("'" &amp; $A141 &amp; "'!" &amp; ADDRESS($AN141, COLUMN(AH136)+1))</f>
        <v>4.6582898604819807</v>
      </c>
      <c r="AJ141" s="33" cm="1">
        <f t="array" aca="1" ref="AJ141" ca="1">INDIRECT("'" &amp; $A141 &amp; "'!" &amp; ADDRESS($AN141, COLUMN(AI136)+1))</f>
        <v>3.6836407515217697</v>
      </c>
      <c r="AK141" s="33" cm="1">
        <f t="array" aca="1" ref="AK141" ca="1">INDIRECT("'" &amp; $A141 &amp; "'!" &amp; ADDRESS($AN141, COLUMN(AJ136)+1))</f>
        <v>2.8913869332461388</v>
      </c>
      <c r="AL141" s="33" cm="1">
        <f t="array" aca="1" ref="AL141" ca="1">INDIRECT("'" &amp; $A141 &amp; "'!" &amp; ADDRESS($AN141, COLUMN(AK136)+1))</f>
        <v>2.2549758489028355</v>
      </c>
      <c r="AN141">
        <f>C139</f>
        <v>324</v>
      </c>
    </row>
    <row r="142" spans="1:40">
      <c r="A142" t="str">
        <f t="shared" si="16"/>
        <v>L100</v>
      </c>
      <c r="B142" s="33" cm="1">
        <f t="array" aca="1" ref="B142" ca="1">INDIRECT("'" &amp; $A142 &amp; "'!" &amp; ADDRESS($AN142, COLUMN(A137)+1))</f>
        <v>111.53527937959518</v>
      </c>
      <c r="C142" s="33" cm="1">
        <f t="array" aca="1" ref="C142" ca="1">INDIRECT("'" &amp; $A142 &amp; "'!" &amp; ADDRESS($AN142, COLUMN(B137)+1))</f>
        <v>113.07667971276513</v>
      </c>
      <c r="D142" s="33" cm="1">
        <f t="array" aca="1" ref="D142" ca="1">INDIRECT("'" &amp; $A142 &amp; "'!" &amp; ADDRESS($AN142, COLUMN(C137)+1))</f>
        <v>114.62107254771426</v>
      </c>
      <c r="E142" s="33" cm="1">
        <f t="array" aca="1" ref="E142" ca="1">INDIRECT("'" &amp; $A142 &amp; "'!" &amp; ADDRESS($AN142, COLUMN(D137)+1))</f>
        <v>115.54103273996411</v>
      </c>
      <c r="F142" s="33" cm="1">
        <f t="array" aca="1" ref="F142" ca="1">INDIRECT("'" &amp; $A142 &amp; "'!" &amp; ADDRESS($AN142, COLUMN(E137)+1))</f>
        <v>116.00079679371275</v>
      </c>
      <c r="G142" s="33" cm="1">
        <f t="array" aca="1" ref="G142" ca="1">INDIRECT("'" &amp; $A142 &amp; "'!" &amp; ADDRESS($AN142, COLUMN(F137)+1))</f>
        <v>116.52572867965515</v>
      </c>
      <c r="H142" s="33" cm="1">
        <f t="array" aca="1" ref="H142" ca="1">INDIRECT("'" &amp; $A142 &amp; "'!" &amp; ADDRESS($AN142, COLUMN(G137)+1))</f>
        <v>115.93028352594212</v>
      </c>
      <c r="I142" s="33" cm="1">
        <f t="array" aca="1" ref="I142" ca="1">INDIRECT("'" &amp; $A142 &amp; "'!" &amp; ADDRESS($AN142, COLUMN(H137)+1))</f>
        <v>110.17878413869659</v>
      </c>
      <c r="J142" s="33" cm="1">
        <f t="array" aca="1" ref="J142" ca="1">INDIRECT("'" &amp; $A142 &amp; "'!" &amp; ADDRESS($AN142, COLUMN(I137)+1))</f>
        <v>104.68408531137925</v>
      </c>
      <c r="K142" s="33" cm="1">
        <f t="array" aca="1" ref="K142" ca="1">INDIRECT("'" &amp; $A142 &amp; "'!" &amp; ADDRESS($AN142, COLUMN(J137)+1))</f>
        <v>100.28076420917648</v>
      </c>
      <c r="L142" s="33" cm="1">
        <f t="array" aca="1" ref="L142" ca="1">INDIRECT("'" &amp; $A142 &amp; "'!" &amp; ADDRESS($AN142, COLUMN(K137)+1))</f>
        <v>96.819729080627894</v>
      </c>
      <c r="M142" s="33" cm="1">
        <f t="array" aca="1" ref="M142" ca="1">INDIRECT("'" &amp; $A142 &amp; "'!" &amp; ADDRESS($AN142, COLUMN(L137)+1))</f>
        <v>93.54765574304092</v>
      </c>
      <c r="N142" s="33" cm="1">
        <f t="array" aca="1" ref="N142" ca="1">INDIRECT("'" &amp; $A142 &amp; "'!" &amp; ADDRESS($AN142, COLUMN(M137)+1))</f>
        <v>90.55526538669298</v>
      </c>
      <c r="O142" s="33" cm="1">
        <f t="array" aca="1" ref="O142" ca="1">INDIRECT("'" &amp; $A142 &amp; "'!" &amp; ADDRESS($AN142, COLUMN(N137)+1))</f>
        <v>87.670592003199062</v>
      </c>
      <c r="P142" s="33" cm="1">
        <f t="array" aca="1" ref="P142" ca="1">INDIRECT("'" &amp; $A142 &amp; "'!" &amp; ADDRESS($AN142, COLUMN(O137)+1))</f>
        <v>84.944520449039942</v>
      </c>
      <c r="Q142" s="33" cm="1">
        <f t="array" aca="1" ref="Q142" ca="1">INDIRECT("'" &amp; $A142 &amp; "'!" &amp; ADDRESS($AN142, COLUMN(P137)+1))</f>
        <v>82.367711660016141</v>
      </c>
      <c r="R142" s="33" cm="1">
        <f t="array" aca="1" ref="R142" ca="1">INDIRECT("'" &amp; $A142 &amp; "'!" &amp; ADDRESS($AN142, COLUMN(Q137)+1))</f>
        <v>80.078011864253497</v>
      </c>
      <c r="S142" s="33" cm="1">
        <f t="array" aca="1" ref="S142" ca="1">INDIRECT("'" &amp; $A142 &amp; "'!" &amp; ADDRESS($AN142, COLUMN(R137)+1))</f>
        <v>77.950174209780869</v>
      </c>
      <c r="T142" s="33" cm="1">
        <f t="array" aca="1" ref="T142" ca="1">INDIRECT("'" &amp; $A142 &amp; "'!" &amp; ADDRESS($AN142, COLUMN(S137)+1))</f>
        <v>76.01429149241325</v>
      </c>
      <c r="U142" s="33" cm="1">
        <f t="array" aca="1" ref="U142" ca="1">INDIRECT("'" &amp; $A142 &amp; "'!" &amp; ADDRESS($AN142, COLUMN(T137)+1))</f>
        <v>74.306003566108927</v>
      </c>
      <c r="V142" s="33" cm="1">
        <f t="array" aca="1" ref="V142" ca="1">INDIRECT("'" &amp; $A142 &amp; "'!" &amp; ADDRESS($AN142, COLUMN(U137)+1))</f>
        <v>72.923585654887091</v>
      </c>
      <c r="W142" s="33" cm="1">
        <f t="array" aca="1" ref="W142" ca="1">INDIRECT("'" &amp; $A142 &amp; "'!" &amp; ADDRESS($AN142, COLUMN(V137)+1))</f>
        <v>71.637575302277213</v>
      </c>
      <c r="X142" s="33" cm="1">
        <f t="array" aca="1" ref="X142" ca="1">INDIRECT("'" &amp; $A142 &amp; "'!" &amp; ADDRESS($AN142, COLUMN(W137)+1))</f>
        <v>64.598700418464531</v>
      </c>
      <c r="Y142" s="33" cm="1">
        <f t="array" aca="1" ref="Y142" ca="1">INDIRECT("'" &amp; $A142 &amp; "'!" &amp; ADDRESS($AN142, COLUMN(X137)+1))</f>
        <v>58.019293180277032</v>
      </c>
      <c r="Z142" s="33" cm="1">
        <f t="array" aca="1" ref="Z142" ca="1">INDIRECT("'" &amp; $A142 &amp; "'!" &amp; ADDRESS($AN142, COLUMN(Y137)+1))</f>
        <v>52.047009740876398</v>
      </c>
      <c r="AA142" s="33" cm="1">
        <f t="array" aca="1" ref="AA142" ca="1">INDIRECT("'" &amp; $A142 &amp; "'!" &amp; ADDRESS($AN142, COLUMN(Z137)+1))</f>
        <v>46.551303810718139</v>
      </c>
      <c r="AB142" s="33" cm="1">
        <f t="array" aca="1" ref="AB142" ca="1">INDIRECT("'" &amp; $A142 &amp; "'!" &amp; ADDRESS($AN142, COLUMN(AA137)+1))</f>
        <v>41.359941623190352</v>
      </c>
      <c r="AC142" s="33" cm="1">
        <f t="array" aca="1" ref="AC142" ca="1">INDIRECT("'" &amp; $A142 &amp; "'!" &amp; ADDRESS($AN142, COLUMN(AB137)+1))</f>
        <v>36.529804739694683</v>
      </c>
      <c r="AD142" s="33" cm="1">
        <f t="array" aca="1" ref="AD142" ca="1">INDIRECT("'" &amp; $A142 &amp; "'!" &amp; ADDRESS($AN142, COLUMN(AC137)+1))</f>
        <v>32.031170652940737</v>
      </c>
      <c r="AE142" s="33" cm="1">
        <f t="array" aca="1" ref="AE142" ca="1">INDIRECT("'" &amp; $A142 &amp; "'!" &amp; ADDRESS($AN142, COLUMN(AD137)+1))</f>
        <v>27.835334368444769</v>
      </c>
      <c r="AF142" s="33" cm="1">
        <f t="array" aca="1" ref="AF142" ca="1">INDIRECT("'" &amp; $A142 &amp; "'!" &amp; ADDRESS($AN142, COLUMN(AE137)+1))</f>
        <v>23.929170394393104</v>
      </c>
      <c r="AG142" s="33" cm="1">
        <f t="array" aca="1" ref="AG142" ca="1">INDIRECT("'" &amp; $A142 &amp; "'!" &amp; ADDRESS($AN142, COLUMN(AF137)+1))</f>
        <v>20.380757467125591</v>
      </c>
      <c r="AH142" s="33" cm="1">
        <f t="array" aca="1" ref="AH142" ca="1">INDIRECT("'" &amp; $A142 &amp; "'!" &amp; ADDRESS($AN142, COLUMN(AG137)+1))</f>
        <v>17.155796194565035</v>
      </c>
      <c r="AI142" s="33" cm="1">
        <f t="array" aca="1" ref="AI142" ca="1">INDIRECT("'" &amp; $A142 &amp; "'!" &amp; ADDRESS($AN142, COLUMN(AH137)+1))</f>
        <v>14.263348329343938</v>
      </c>
      <c r="AJ142" s="33" cm="1">
        <f t="array" aca="1" ref="AJ142" ca="1">INDIRECT("'" &amp; $A142 &amp; "'!" &amp; ADDRESS($AN142, COLUMN(AI137)+1))</f>
        <v>11.705137928725081</v>
      </c>
      <c r="AK142" s="33" cm="1">
        <f t="array" aca="1" ref="AK142" ca="1">INDIRECT("'" &amp; $A142 &amp; "'!" &amp; ADDRESS($AN142, COLUMN(AJ137)+1))</f>
        <v>9.4964809442915978</v>
      </c>
      <c r="AL142" s="33" cm="1">
        <f t="array" aca="1" ref="AL142" ca="1">INDIRECT("'" &amp; $A142 &amp; "'!" &amp; ADDRESS($AN142, COLUMN(AK137)+1))</f>
        <v>7.6287756962658309</v>
      </c>
      <c r="AN142">
        <f>C139</f>
        <v>324</v>
      </c>
    </row>
    <row r="143" spans="1:40">
      <c r="A143" t="str">
        <f t="shared" si="16"/>
        <v>S80</v>
      </c>
      <c r="B143" s="33" cm="1">
        <f t="array" aca="1" ref="B143" ca="1">INDIRECT("'" &amp; $A143 &amp; "'!" &amp; ADDRESS($AN143, COLUMN(A138)+1))</f>
        <v>111.53527937959518</v>
      </c>
      <c r="C143" s="33" cm="1">
        <f t="array" aca="1" ref="C143" ca="1">INDIRECT("'" &amp; $A143 &amp; "'!" &amp; ADDRESS($AN143, COLUMN(B138)+1))</f>
        <v>113.07667971276513</v>
      </c>
      <c r="D143" s="33" cm="1">
        <f t="array" aca="1" ref="D143" ca="1">INDIRECT("'" &amp; $A143 &amp; "'!" &amp; ADDRESS($AN143, COLUMN(C138)+1))</f>
        <v>114.62107254771426</v>
      </c>
      <c r="E143" s="33" cm="1">
        <f t="array" aca="1" ref="E143" ca="1">INDIRECT("'" &amp; $A143 &amp; "'!" &amp; ADDRESS($AN143, COLUMN(D138)+1))</f>
        <v>115.54103273996411</v>
      </c>
      <c r="F143" s="33" cm="1">
        <f t="array" aca="1" ref="F143" ca="1">INDIRECT("'" &amp; $A143 &amp; "'!" &amp; ADDRESS($AN143, COLUMN(E138)+1))</f>
        <v>116.00079679371275</v>
      </c>
      <c r="G143" s="33" cm="1">
        <f t="array" aca="1" ref="G143" ca="1">INDIRECT("'" &amp; $A143 &amp; "'!" &amp; ADDRESS($AN143, COLUMN(F138)+1))</f>
        <v>116.52572867965515</v>
      </c>
      <c r="H143" s="33" cm="1">
        <f t="array" aca="1" ref="H143" ca="1">INDIRECT("'" &amp; $A143 &amp; "'!" &amp; ADDRESS($AN143, COLUMN(G138)+1))</f>
        <v>115.93028352594212</v>
      </c>
      <c r="I143" s="33" cm="1">
        <f t="array" aca="1" ref="I143" ca="1">INDIRECT("'" &amp; $A143 &amp; "'!" &amp; ADDRESS($AN143, COLUMN(H138)+1))</f>
        <v>110.17878413869659</v>
      </c>
      <c r="J143" s="33" cm="1">
        <f t="array" aca="1" ref="J143" ca="1">INDIRECT("'" &amp; $A143 &amp; "'!" &amp; ADDRESS($AN143, COLUMN(I138)+1))</f>
        <v>104.68408531137925</v>
      </c>
      <c r="K143" s="33" cm="1">
        <f t="array" aca="1" ref="K143" ca="1">INDIRECT("'" &amp; $A143 &amp; "'!" &amp; ADDRESS($AN143, COLUMN(J138)+1))</f>
        <v>100.28076420917648</v>
      </c>
      <c r="L143" s="33" cm="1">
        <f t="array" aca="1" ref="L143" ca="1">INDIRECT("'" &amp; $A143 &amp; "'!" &amp; ADDRESS($AN143, COLUMN(K138)+1))</f>
        <v>96.819729080627894</v>
      </c>
      <c r="M143" s="33" cm="1">
        <f t="array" aca="1" ref="M143" ca="1">INDIRECT("'" &amp; $A143 &amp; "'!" &amp; ADDRESS($AN143, COLUMN(L138)+1))</f>
        <v>93.671714910123853</v>
      </c>
      <c r="N143" s="33" cm="1">
        <f t="array" aca="1" ref="N143" ca="1">INDIRECT("'" &amp; $A143 &amp; "'!" &amp; ADDRESS($AN143, COLUMN(M138)+1))</f>
        <v>89.497442835907464</v>
      </c>
      <c r="O143" s="33" cm="1">
        <f t="array" aca="1" ref="O143" ca="1">INDIRECT("'" &amp; $A143 &amp; "'!" &amp; ADDRESS($AN143, COLUMN(N138)+1))</f>
        <v>85.007705773798833</v>
      </c>
      <c r="P143" s="33" cm="1">
        <f t="array" aca="1" ref="P143" ca="1">INDIRECT("'" &amp; $A143 &amp; "'!" &amp; ADDRESS($AN143, COLUMN(O138)+1))</f>
        <v>80.43559505027423</v>
      </c>
      <c r="Q143" s="33" cm="1">
        <f t="array" aca="1" ref="Q143" ca="1">INDIRECT("'" &amp; $A143 &amp; "'!" &amp; ADDRESS($AN143, COLUMN(P138)+1))</f>
        <v>75.722640885829165</v>
      </c>
      <c r="R143" s="33" cm="1">
        <f t="array" aca="1" ref="R143" ca="1">INDIRECT("'" &amp; $A143 &amp; "'!" &amp; ADDRESS($AN143, COLUMN(Q138)+1))</f>
        <v>70.875588418676855</v>
      </c>
      <c r="S143" s="33" cm="1">
        <f t="array" aca="1" ref="S143" ca="1">INDIRECT("'" &amp; $A143 &amp; "'!" &amp; ADDRESS($AN143, COLUMN(R138)+1))</f>
        <v>66.057251964952613</v>
      </c>
      <c r="T143" s="33" cm="1">
        <f t="array" aca="1" ref="T143" ca="1">INDIRECT("'" &amp; $A143 &amp; "'!" &amp; ADDRESS($AN143, COLUMN(S138)+1))</f>
        <v>61.015701429980503</v>
      </c>
      <c r="U143" s="33" cm="1">
        <f t="array" aca="1" ref="U143" ca="1">INDIRECT("'" &amp; $A143 &amp; "'!" &amp; ADDRESS($AN143, COLUMN(T138)+1))</f>
        <v>56.285879875295187</v>
      </c>
      <c r="V143" s="33" cm="1">
        <f t="array" aca="1" ref="V143" ca="1">INDIRECT("'" &amp; $A143 &amp; "'!" &amp; ADDRESS($AN143, COLUMN(U138)+1))</f>
        <v>51.479463593391394</v>
      </c>
      <c r="W143" s="33" cm="1">
        <f t="array" aca="1" ref="W143" ca="1">INDIRECT("'" &amp; $A143 &amp; "'!" &amp; ADDRESS($AN143, COLUMN(V138)+1))</f>
        <v>46.894842420981526</v>
      </c>
      <c r="X143" s="33" cm="1">
        <f t="array" aca="1" ref="X143" ca="1">INDIRECT("'" &amp; $A143 &amp; "'!" &amp; ADDRESS($AN143, COLUMN(W138)+1))</f>
        <v>42.534343438809699</v>
      </c>
      <c r="Y143" s="33" cm="1">
        <f t="array" aca="1" ref="Y143" ca="1">INDIRECT("'" &amp; $A143 &amp; "'!" &amp; ADDRESS($AN143, COLUMN(X138)+1))</f>
        <v>38.565041653685824</v>
      </c>
      <c r="Z143" s="33" cm="1">
        <f t="array" aca="1" ref="Z143" ca="1">INDIRECT("'" &amp; $A143 &amp; "'!" &amp; ADDRESS($AN143, COLUMN(Y138)+1))</f>
        <v>34.99366196242557</v>
      </c>
      <c r="AA143" s="33" cm="1">
        <f t="array" aca="1" ref="AA143" ca="1">INDIRECT("'" &amp; $A143 &amp; "'!" &amp; ADDRESS($AN143, COLUMN(Z138)+1))</f>
        <v>31.796723555882949</v>
      </c>
      <c r="AB143" s="33" cm="1">
        <f t="array" aca="1" ref="AB143" ca="1">INDIRECT("'" &amp; $A143 &amp; "'!" &amp; ADDRESS($AN143, COLUMN(AA138)+1))</f>
        <v>28.935298586477934</v>
      </c>
      <c r="AC143" s="33" cm="1">
        <f t="array" aca="1" ref="AC143" ca="1">INDIRECT("'" &amp; $A143 &amp; "'!" &amp; ADDRESS($AN143, COLUMN(AB138)+1))</f>
        <v>26.388461181343381</v>
      </c>
      <c r="AD143" s="33" cm="1">
        <f t="array" aca="1" ref="AD143" ca="1">INDIRECT("'" &amp; $A143 &amp; "'!" &amp; ADDRESS($AN143, COLUMN(AC138)+1))</f>
        <v>24.145354947022707</v>
      </c>
      <c r="AE143" s="33" cm="1">
        <f t="array" aca="1" ref="AE143" ca="1">INDIRECT("'" &amp; $A143 &amp; "'!" &amp; ADDRESS($AN143, COLUMN(AD138)+1))</f>
        <v>22.194986795107788</v>
      </c>
      <c r="AF143" s="33" cm="1">
        <f t="array" aca="1" ref="AF143" ca="1">INDIRECT("'" &amp; $A143 &amp; "'!" &amp; ADDRESS($AN143, COLUMN(AE138)+1))</f>
        <v>20.531929354611371</v>
      </c>
      <c r="AG143" s="33" cm="1">
        <f t="array" aca="1" ref="AG143" ca="1">INDIRECT("'" &amp; $A143 &amp; "'!" &amp; ADDRESS($AN143, COLUMN(AF138)+1))</f>
        <v>19.137385600714623</v>
      </c>
      <c r="AH143" s="33" cm="1">
        <f t="array" aca="1" ref="AH143" ca="1">INDIRECT("'" &amp; $A143 &amp; "'!" &amp; ADDRESS($AN143, COLUMN(AG138)+1))</f>
        <v>17.970868743900873</v>
      </c>
      <c r="AI143" s="33" cm="1">
        <f t="array" aca="1" ref="AI143" ca="1">INDIRECT("'" &amp; $A143 &amp; "'!" &amp; ADDRESS($AN143, COLUMN(AH138)+1))</f>
        <v>16.987789219241051</v>
      </c>
      <c r="AJ143" s="33" cm="1">
        <f t="array" aca="1" ref="AJ143" ca="1">INDIRECT("'" &amp; $A143 &amp; "'!" &amp; ADDRESS($AN143, COLUMN(AI138)+1))</f>
        <v>16.18477270319384</v>
      </c>
      <c r="AK143" s="33" cm="1">
        <f t="array" aca="1" ref="AK143" ca="1">INDIRECT("'" &amp; $A143 &amp; "'!" &amp; ADDRESS($AN143, COLUMN(AJ138)+1))</f>
        <v>15.52334932890378</v>
      </c>
      <c r="AL143" s="33" cm="1">
        <f t="array" aca="1" ref="AL143" ca="1">INDIRECT("'" &amp; $A143 &amp; "'!" &amp; ADDRESS($AN143, COLUMN(AK138)+1))</f>
        <v>14.990108809512089</v>
      </c>
      <c r="AN143">
        <f>C139</f>
        <v>324</v>
      </c>
    </row>
    <row r="144" spans="1:40">
      <c r="A144" t="str">
        <f t="shared" si="16"/>
        <v>D100</v>
      </c>
      <c r="B144" s="33" cm="1">
        <f t="array" aca="1" ref="B144" ca="1">INDIRECT("'" &amp; $A144 &amp; "'!" &amp; ADDRESS($AN144, COLUMN(A139)+1))</f>
        <v>111.53527937959518</v>
      </c>
      <c r="C144" s="33" cm="1">
        <f t="array" aca="1" ref="C144" ca="1">INDIRECT("'" &amp; $A144 &amp; "'!" &amp; ADDRESS($AN144, COLUMN(B139)+1))</f>
        <v>113.07667971276513</v>
      </c>
      <c r="D144" s="33" cm="1">
        <f t="array" aca="1" ref="D144" ca="1">INDIRECT("'" &amp; $A144 &amp; "'!" &amp; ADDRESS($AN144, COLUMN(C139)+1))</f>
        <v>114.62107254771426</v>
      </c>
      <c r="E144" s="33" cm="1">
        <f t="array" aca="1" ref="E144" ca="1">INDIRECT("'" &amp; $A144 &amp; "'!" &amp; ADDRESS($AN144, COLUMN(D139)+1))</f>
        <v>115.54103273996411</v>
      </c>
      <c r="F144" s="33" cm="1">
        <f t="array" aca="1" ref="F144" ca="1">INDIRECT("'" &amp; $A144 &amp; "'!" &amp; ADDRESS($AN144, COLUMN(E139)+1))</f>
        <v>116.00079679371275</v>
      </c>
      <c r="G144" s="33" cm="1">
        <f t="array" aca="1" ref="G144" ca="1">INDIRECT("'" &amp; $A144 &amp; "'!" &amp; ADDRESS($AN144, COLUMN(F139)+1))</f>
        <v>116.52572867965515</v>
      </c>
      <c r="H144" s="33" cm="1">
        <f t="array" aca="1" ref="H144" ca="1">INDIRECT("'" &amp; $A144 &amp; "'!" &amp; ADDRESS($AN144, COLUMN(G139)+1))</f>
        <v>115.93028352594212</v>
      </c>
      <c r="I144" s="33" cm="1">
        <f t="array" aca="1" ref="I144" ca="1">INDIRECT("'" &amp; $A144 &amp; "'!" &amp; ADDRESS($AN144, COLUMN(H139)+1))</f>
        <v>110.17878413869659</v>
      </c>
      <c r="J144" s="33" cm="1">
        <f t="array" aca="1" ref="J144" ca="1">INDIRECT("'" &amp; $A144 &amp; "'!" &amp; ADDRESS($AN144, COLUMN(I139)+1))</f>
        <v>104.68408531137925</v>
      </c>
      <c r="K144" s="33" cm="1">
        <f t="array" aca="1" ref="K144" ca="1">INDIRECT("'" &amp; $A144 &amp; "'!" &amp; ADDRESS($AN144, COLUMN(J139)+1))</f>
        <v>100.28076420917648</v>
      </c>
      <c r="L144" s="33" cm="1">
        <f t="array" aca="1" ref="L144" ca="1">INDIRECT("'" &amp; $A144 &amp; "'!" &amp; ADDRESS($AN144, COLUMN(K139)+1))</f>
        <v>90.304567928213785</v>
      </c>
      <c r="M144" s="33" cm="1">
        <f t="array" aca="1" ref="M144" ca="1">INDIRECT("'" &amp; $A144 &amp; "'!" &amp; ADDRESS($AN144, COLUMN(L139)+1))</f>
        <v>80.941430984730317</v>
      </c>
      <c r="N144" s="33" cm="1">
        <f t="array" aca="1" ref="N144" ca="1">INDIRECT("'" &amp; $A144 &amp; "'!" &amp; ADDRESS($AN144, COLUMN(M139)+1))</f>
        <v>72.315652273169164</v>
      </c>
      <c r="O144" s="33" cm="1">
        <f t="array" aca="1" ref="O144" ca="1">INDIRECT("'" &amp; $A144 &amp; "'!" &amp; ADDRESS($AN144, COLUMN(N139)+1))</f>
        <v>64.315913394510119</v>
      </c>
      <c r="P144" s="33" cm="1">
        <f t="array" aca="1" ref="P144" ca="1">INDIRECT("'" &amp; $A144 &amp; "'!" &amp; ADDRESS($AN144, COLUMN(O139)+1))</f>
        <v>56.768547583963858</v>
      </c>
      <c r="Q144" s="33" cm="1">
        <f t="array" aca="1" ref="Q144" ca="1">INDIRECT("'" &amp; $A144 &amp; "'!" &amp; ADDRESS($AN144, COLUMN(P139)+1))</f>
        <v>49.741171401968046</v>
      </c>
      <c r="R144" s="33" cm="1">
        <f t="array" aca="1" ref="R144" ca="1">INDIRECT("'" &amp; $A144 &amp; "'!" &amp; ADDRESS($AN144, COLUMN(Q139)+1))</f>
        <v>43.216364228071598</v>
      </c>
      <c r="S144" s="33" cm="1">
        <f t="array" aca="1" ref="S144" ca="1">INDIRECT("'" &amp; $A144 &amp; "'!" &amp; ADDRESS($AN144, COLUMN(R139)+1))</f>
        <v>37.19628213893251</v>
      </c>
      <c r="T144" s="33" cm="1">
        <f t="array" aca="1" ref="T144" ca="1">INDIRECT("'" &amp; $A144 &amp; "'!" &amp; ADDRESS($AN144, COLUMN(S139)+1))</f>
        <v>31.637703141079157</v>
      </c>
      <c r="U144" s="33" cm="1">
        <f t="array" aca="1" ref="U144" ca="1">INDIRECT("'" &amp; $A144 &amp; "'!" &amp; ADDRESS($AN144, COLUMN(T139)+1))</f>
        <v>26.628156218091043</v>
      </c>
      <c r="V144" s="33" cm="1">
        <f t="array" aca="1" ref="V144" ca="1">INDIRECT("'" &amp; $A144 &amp; "'!" &amp; ADDRESS($AN144, COLUMN(U139)+1))</f>
        <v>22.154462092930373</v>
      </c>
      <c r="W144" s="33" cm="1">
        <f t="array" aca="1" ref="W144" ca="1">INDIRECT("'" &amp; $A144 &amp; "'!" &amp; ADDRESS($AN144, COLUMN(V139)+1))</f>
        <v>18.224793677294208</v>
      </c>
      <c r="X144" s="33" cm="1">
        <f t="array" aca="1" ref="X144" ca="1">INDIRECT("'" &amp; $A144 &amp; "'!" &amp; ADDRESS($AN144, COLUMN(W139)+1))</f>
        <v>14.809602563730246</v>
      </c>
      <c r="Y144" s="33" cm="1">
        <f t="array" aca="1" ref="Y144" ca="1">INDIRECT("'" &amp; $A144 &amp; "'!" &amp; ADDRESS($AN144, COLUMN(X139)+1))</f>
        <v>11.895585863340973</v>
      </c>
      <c r="Z144" s="33" cm="1">
        <f t="array" aca="1" ref="Z144" ca="1">INDIRECT("'" &amp; $A144 &amp; "'!" &amp; ADDRESS($AN144, COLUMN(Y139)+1))</f>
        <v>9.4872100182799279</v>
      </c>
      <c r="AA144" s="33" cm="1">
        <f t="array" aca="1" ref="AA144" ca="1">INDIRECT("'" &amp; $A144 &amp; "'!" &amp; ADDRESS($AN144, COLUMN(Z139)+1))</f>
        <v>7.4981948124531987</v>
      </c>
      <c r="AB144" s="33" cm="1">
        <f t="array" aca="1" ref="AB144" ca="1">INDIRECT("'" &amp; $A144 &amp; "'!" &amp; ADDRESS($AN144, COLUMN(AA139)+1))</f>
        <v>5.880068525576637</v>
      </c>
      <c r="AC144" s="33" cm="1">
        <f t="array" aca="1" ref="AC144" ca="1">INDIRECT("'" &amp; $A144 &amp; "'!" &amp; ADDRESS($AN144, COLUMN(AB139)+1))</f>
        <v>4.560751717960521</v>
      </c>
      <c r="AD144" s="33" cm="1">
        <f t="array" aca="1" ref="AD144" ca="1">INDIRECT("'" &amp; $A144 &amp; "'!" &amp; ADDRESS($AN144, COLUMN(AC139)+1))</f>
        <v>3.5276486463540411</v>
      </c>
      <c r="AE144" s="33" cm="1">
        <f t="array" aca="1" ref="AE144" ca="1">INDIRECT("'" &amp; $A144 &amp; "'!" &amp; ADDRESS($AN144, COLUMN(AD139)+1))</f>
        <v>2.7249572609330839</v>
      </c>
      <c r="AF144" s="33" cm="1">
        <f t="array" aca="1" ref="AF144" ca="1">INDIRECT("'" &amp; $A144 &amp; "'!" &amp; ADDRESS($AN144, COLUMN(AE139)+1))</f>
        <v>2.1095690093539918</v>
      </c>
      <c r="AG144" s="33" cm="1">
        <f t="array" aca="1" ref="AG144" ca="1">INDIRECT("'" &amp; $A144 &amp; "'!" &amp; ADDRESS($AN144, COLUMN(AF139)+1))</f>
        <v>1.6300013527308348</v>
      </c>
      <c r="AH144" s="33" cm="1">
        <f t="array" aca="1" ref="AH144" ca="1">INDIRECT("'" &amp; $A144 &amp; "'!" &amp; ADDRESS($AN144, COLUMN(AG139)+1))</f>
        <v>1.2636353070604314</v>
      </c>
      <c r="AI144" s="33" cm="1">
        <f t="array" aca="1" ref="AI144" ca="1">INDIRECT("'" &amp; $A144 &amp; "'!" &amp; ADDRESS($AN144, COLUMN(AH139)+1))</f>
        <v>0.98282920145102137</v>
      </c>
      <c r="AJ144" s="33" cm="1">
        <f t="array" aca="1" ref="AJ144" ca="1">INDIRECT("'" &amp; $A144 &amp; "'!" &amp; ADDRESS($AN144, COLUMN(AI139)+1))</f>
        <v>0.79410662099299745</v>
      </c>
      <c r="AK144" s="33" cm="1">
        <f t="array" aca="1" ref="AK144" ca="1">INDIRECT("'" &amp; $A144 &amp; "'!" &amp; ADDRESS($AN144, COLUMN(AJ139)+1))</f>
        <v>0.64455128499873027</v>
      </c>
      <c r="AL144" s="33" cm="1">
        <f t="array" aca="1" ref="AL144" ca="1">INDIRECT("'" &amp; $A144 &amp; "'!" &amp; ADDRESS($AN144, COLUMN(AK139)+1))</f>
        <v>0.53249815372293929</v>
      </c>
      <c r="AN144">
        <f>C139</f>
        <v>324</v>
      </c>
    </row>
    <row r="145" spans="1:40">
      <c r="A145" t="str">
        <f t="shared" si="16"/>
        <v>Linear100</v>
      </c>
      <c r="B145" s="33" cm="1">
        <f t="array" aca="1" ref="B145" ca="1">INDIRECT("'" &amp; $A145 &amp; "'!" &amp; ADDRESS($AN145, COLUMN(A140)+1))</f>
        <v>111.53527937959518</v>
      </c>
      <c r="C145" s="33" cm="1">
        <f t="array" aca="1" ref="C145" ca="1">INDIRECT("'" &amp; $A145 &amp; "'!" &amp; ADDRESS($AN145, COLUMN(B140)+1))</f>
        <v>113.07667971276513</v>
      </c>
      <c r="D145" s="33" cm="1">
        <f t="array" aca="1" ref="D145" ca="1">INDIRECT("'" &amp; $A145 &amp; "'!" &amp; ADDRESS($AN145, COLUMN(C140)+1))</f>
        <v>114.62107254771426</v>
      </c>
      <c r="E145" s="33" cm="1">
        <f t="array" aca="1" ref="E145" ca="1">INDIRECT("'" &amp; $A145 &amp; "'!" &amp; ADDRESS($AN145, COLUMN(D140)+1))</f>
        <v>115.54103273996411</v>
      </c>
      <c r="F145" s="33" cm="1">
        <f t="array" aca="1" ref="F145" ca="1">INDIRECT("'" &amp; $A145 &amp; "'!" &amp; ADDRESS($AN145, COLUMN(E140)+1))</f>
        <v>116.00079679371275</v>
      </c>
      <c r="G145" s="33" cm="1">
        <f t="array" aca="1" ref="G145" ca="1">INDIRECT("'" &amp; $A145 &amp; "'!" &amp; ADDRESS($AN145, COLUMN(F140)+1))</f>
        <v>116.52572867965515</v>
      </c>
      <c r="H145" s="33" cm="1">
        <f t="array" aca="1" ref="H145" ca="1">INDIRECT("'" &amp; $A145 &amp; "'!" &amp; ADDRESS($AN145, COLUMN(G140)+1))</f>
        <v>115.93028352594212</v>
      </c>
      <c r="I145" s="33" cm="1">
        <f t="array" aca="1" ref="I145" ca="1">INDIRECT("'" &amp; $A145 &amp; "'!" &amp; ADDRESS($AN145, COLUMN(H140)+1))</f>
        <v>110.17878413869659</v>
      </c>
      <c r="J145" s="33" cm="1">
        <f t="array" aca="1" ref="J145" ca="1">INDIRECT("'" &amp; $A145 &amp; "'!" &amp; ADDRESS($AN145, COLUMN(I140)+1))</f>
        <v>104.68408531137925</v>
      </c>
      <c r="K145" s="33" cm="1">
        <f t="array" aca="1" ref="K145" ca="1">INDIRECT("'" &amp; $A145 &amp; "'!" &amp; ADDRESS($AN145, COLUMN(J140)+1))</f>
        <v>100.28076420917648</v>
      </c>
      <c r="L145" s="33" cm="1">
        <f t="array" aca="1" ref="L145" ca="1">INDIRECT("'" &amp; $A145 &amp; "'!" &amp; ADDRESS($AN145, COLUMN(K140)+1))</f>
        <v>96.238312226268974</v>
      </c>
      <c r="M145" s="33" cm="1">
        <f t="array" aca="1" ref="M145" ca="1">INDIRECT("'" &amp; $A145 &amp; "'!" &amp; ADDRESS($AN145, COLUMN(L140)+1))</f>
        <v>91.819869628195562</v>
      </c>
      <c r="N145" s="33" cm="1">
        <f t="array" aca="1" ref="N145" ca="1">INDIRECT("'" &amp; $A145 &amp; "'!" &amp; ADDRESS($AN145, COLUMN(M140)+1))</f>
        <v>87.013537873000288</v>
      </c>
      <c r="O145" s="33" cm="1">
        <f t="array" aca="1" ref="O145" ca="1">INDIRECT("'" &amp; $A145 &amp; "'!" &amp; ADDRESS($AN145, COLUMN(N140)+1))</f>
        <v>81.859860535193249</v>
      </c>
      <c r="P145" s="33" cm="1">
        <f t="array" aca="1" ref="P145" ca="1">INDIRECT("'" &amp; $A145 &amp; "'!" &amp; ADDRESS($AN145, COLUMN(O140)+1))</f>
        <v>76.674797731120648</v>
      </c>
      <c r="Q145" s="33" cm="1">
        <f t="array" aca="1" ref="Q145" ca="1">INDIRECT("'" &amp; $A145 &amp; "'!" &amp; ADDRESS($AN145, COLUMN(P140)+1))</f>
        <v>71.207680890448032</v>
      </c>
      <c r="R145" s="33" cm="1">
        <f t="array" aca="1" ref="R145" ca="1">INDIRECT("'" &amp; $A145 &amp; "'!" &amp; ADDRESS($AN145, COLUMN(Q140)+1))</f>
        <v>65.840817132276499</v>
      </c>
      <c r="S145" s="33" cm="1">
        <f t="array" aca="1" ref="S145" ca="1">INDIRECT("'" &amp; $A145 &amp; "'!" &amp; ADDRESS($AN145, COLUMN(R140)+1))</f>
        <v>60.425221610404876</v>
      </c>
      <c r="T145" s="33" cm="1">
        <f t="array" aca="1" ref="T145" ca="1">INDIRECT("'" &amp; $A145 &amp; "'!" &amp; ADDRESS($AN145, COLUMN(S140)+1))</f>
        <v>55.00763263878877</v>
      </c>
      <c r="U145" s="33" cm="1">
        <f t="array" aca="1" ref="U145" ca="1">INDIRECT("'" &amp; $A145 &amp; "'!" &amp; ADDRESS($AN145, COLUMN(T140)+1))</f>
        <v>49.523231165328653</v>
      </c>
      <c r="V145" s="33" cm="1">
        <f t="array" aca="1" ref="V145" ca="1">INDIRECT("'" &amp; $A145 &amp; "'!" &amp; ADDRESS($AN145, COLUMN(U140)+1))</f>
        <v>44.176338141025084</v>
      </c>
      <c r="W145" s="33" cm="1">
        <f t="array" aca="1" ref="W145" ca="1">INDIRECT("'" &amp; $A145 &amp; "'!" &amp; ADDRESS($AN145, COLUMN(V140)+1))</f>
        <v>38.723921654826491</v>
      </c>
      <c r="X145" s="33" cm="1">
        <f t="array" aca="1" ref="X145" ca="1">INDIRECT("'" &amp; $A145 &amp; "'!" &amp; ADDRESS($AN145, COLUMN(W140)+1))</f>
        <v>33.759653024638354</v>
      </c>
      <c r="Y145" s="33" cm="1">
        <f t="array" aca="1" ref="Y145" ca="1">INDIRECT("'" &amp; $A145 &amp; "'!" &amp; ADDRESS($AN145, COLUMN(X140)+1))</f>
        <v>29.24021183162823</v>
      </c>
      <c r="Z145" s="33" cm="1">
        <f t="array" aca="1" ref="Z145" ca="1">INDIRECT("'" &amp; $A145 &amp; "'!" &amp; ADDRESS($AN145, COLUMN(Y140)+1))</f>
        <v>25.178238406949436</v>
      </c>
      <c r="AA145" s="33" cm="1">
        <f t="array" aca="1" ref="AA145" ca="1">INDIRECT("'" &amp; $A145 &amp; "'!" &amp; ADDRESS($AN145, COLUMN(Z140)+1))</f>
        <v>21.531381342100325</v>
      </c>
      <c r="AB145" s="33" cm="1">
        <f t="array" aca="1" ref="AB145" ca="1">INDIRECT("'" &amp; $A145 &amp; "'!" &amp; ADDRESS($AN145, COLUMN(AA140)+1))</f>
        <v>18.268407811038195</v>
      </c>
      <c r="AC145" s="33" cm="1">
        <f t="array" aca="1" ref="AC145" ca="1">INDIRECT("'" &amp; $A145 &amp; "'!" &amp; ADDRESS($AN145, COLUMN(AB140)+1))</f>
        <v>15.360127272122147</v>
      </c>
      <c r="AD145" s="33" cm="1">
        <f t="array" aca="1" ref="AD145" ca="1">INDIRECT("'" &amp; $A145 &amp; "'!" &amp; ADDRESS($AN145, COLUMN(AC140)+1))</f>
        <v>12.79807096548301</v>
      </c>
      <c r="AE145" s="33" cm="1">
        <f t="array" aca="1" ref="AE145" ca="1">INDIRECT("'" &amp; $A145 &amp; "'!" &amp; ADDRESS($AN145, COLUMN(AD140)+1))</f>
        <v>10.5659541161241</v>
      </c>
      <c r="AF145" s="33" cm="1">
        <f t="array" aca="1" ref="AF145" ca="1">INDIRECT("'" &amp; $A145 &amp; "'!" &amp; ADDRESS($AN145, COLUMN(AE140)+1))</f>
        <v>8.6583602441015692</v>
      </c>
      <c r="AG145" s="33" cm="1">
        <f t="array" aca="1" ref="AG145" ca="1">INDIRECT("'" &amp; $A145 &amp; "'!" &amp; ADDRESS($AN145, COLUMN(AF140)+1))</f>
        <v>7.0473084912479349</v>
      </c>
      <c r="AH145" s="33" cm="1">
        <f t="array" aca="1" ref="AH145" ca="1">INDIRECT("'" &amp; $A145 &amp; "'!" &amp; ADDRESS($AN145, COLUMN(AG140)+1))</f>
        <v>5.6950971751703676</v>
      </c>
      <c r="AI145" s="33" cm="1">
        <f t="array" aca="1" ref="AI145" ca="1">INDIRECT("'" &amp; $A145 &amp; "'!" &amp; ADDRESS($AN145, COLUMN(AH140)+1))</f>
        <v>4.5587473627291244</v>
      </c>
      <c r="AJ145" s="33" cm="1">
        <f t="array" aca="1" ref="AJ145" ca="1">INDIRECT("'" &amp; $A145 &amp; "'!" &amp; ADDRESS($AN145, COLUMN(AI140)+1))</f>
        <v>3.6317658039389213</v>
      </c>
      <c r="AK145" s="33" cm="1">
        <f t="array" aca="1" ref="AK145" ca="1">INDIRECT("'" &amp; $A145 &amp; "'!" &amp; ADDRESS($AN145, COLUMN(AJ140)+1))</f>
        <v>2.8722736434717375</v>
      </c>
      <c r="AL145" s="33" cm="1">
        <f t="array" aca="1" ref="AL145" ca="1">INDIRECT("'" &amp; $A145 &amp; "'!" &amp; ADDRESS($AN145, COLUMN(AK140)+1))</f>
        <v>2.2569665530506895</v>
      </c>
      <c r="AN145">
        <f>C139</f>
        <v>324</v>
      </c>
    </row>
    <row r="146" spans="1:40">
      <c r="A146">
        <f t="shared" si="16"/>
        <v>0</v>
      </c>
    </row>
    <row r="147" spans="1:40">
      <c r="A147">
        <f t="shared" si="16"/>
        <v>0</v>
      </c>
    </row>
    <row r="148" spans="1:40" s="38" customFormat="1">
      <c r="A148" s="38">
        <f t="shared" si="16"/>
        <v>0</v>
      </c>
    </row>
    <row r="151" spans="1:40" s="39" customFormat="1">
      <c r="A151" s="39" t="s">
        <v>25</v>
      </c>
      <c r="C151" s="39">
        <v>324</v>
      </c>
    </row>
    <row r="152" spans="1:40">
      <c r="A152" s="8" t="s">
        <v>28</v>
      </c>
      <c r="B152" s="8">
        <v>2014</v>
      </c>
      <c r="C152" s="8">
        <v>2015</v>
      </c>
      <c r="D152" s="8">
        <v>2016</v>
      </c>
      <c r="E152" s="8">
        <v>2017</v>
      </c>
      <c r="F152" s="8">
        <v>2018</v>
      </c>
      <c r="G152" s="8">
        <v>2019</v>
      </c>
      <c r="H152" s="8">
        <v>2020</v>
      </c>
      <c r="I152" s="8">
        <v>2021</v>
      </c>
      <c r="J152" s="8">
        <v>2022</v>
      </c>
      <c r="K152" s="8">
        <v>2023</v>
      </c>
      <c r="L152" s="8">
        <v>2024</v>
      </c>
      <c r="M152" s="8">
        <v>2025</v>
      </c>
      <c r="N152" s="8">
        <v>2026</v>
      </c>
      <c r="O152" s="8">
        <v>2027</v>
      </c>
      <c r="P152" s="8">
        <v>2028</v>
      </c>
      <c r="Q152" s="8">
        <v>2029</v>
      </c>
      <c r="R152" s="8">
        <v>2030</v>
      </c>
      <c r="S152" s="8">
        <v>2031</v>
      </c>
      <c r="T152" s="8">
        <v>2032</v>
      </c>
      <c r="U152" s="8">
        <v>2033</v>
      </c>
      <c r="V152" s="8">
        <v>2034</v>
      </c>
      <c r="W152" s="8">
        <v>2035</v>
      </c>
      <c r="X152" s="8">
        <v>2036</v>
      </c>
      <c r="Y152" s="8">
        <v>2037</v>
      </c>
      <c r="Z152" s="8">
        <v>2038</v>
      </c>
      <c r="AA152" s="8">
        <v>2039</v>
      </c>
      <c r="AB152" s="8">
        <v>2040</v>
      </c>
      <c r="AC152" s="8">
        <v>2041</v>
      </c>
      <c r="AD152" s="8">
        <v>2042</v>
      </c>
      <c r="AE152" s="8">
        <v>2043</v>
      </c>
      <c r="AF152" s="8">
        <v>2044</v>
      </c>
      <c r="AG152" s="8">
        <v>2045</v>
      </c>
      <c r="AH152" s="8">
        <v>2046</v>
      </c>
      <c r="AI152" s="8">
        <v>2047</v>
      </c>
      <c r="AJ152" s="8">
        <v>2048</v>
      </c>
      <c r="AK152" s="8">
        <v>2049</v>
      </c>
      <c r="AL152" s="8">
        <v>2050</v>
      </c>
    </row>
    <row r="153" spans="1:40">
      <c r="A153" t="str">
        <f>A141</f>
        <v>S100</v>
      </c>
      <c r="B153" s="33" cm="1">
        <f t="array" aca="1" ref="B153" ca="1">INDIRECT("'" &amp; $A153 &amp; "'!" &amp; ADDRESS($AN153, COLUMN(A148)+1))</f>
        <v>111.53527937959518</v>
      </c>
      <c r="C153" s="33" cm="1">
        <f t="array" aca="1" ref="C153" ca="1">INDIRECT("'" &amp; $A153 &amp; "'!" &amp; ADDRESS($AN153, COLUMN(B148)+1))</f>
        <v>113.07667971276513</v>
      </c>
      <c r="D153" s="33" cm="1">
        <f t="array" aca="1" ref="D153" ca="1">INDIRECT("'" &amp; $A153 &amp; "'!" &amp; ADDRESS($AN153, COLUMN(C148)+1))</f>
        <v>114.62107254771426</v>
      </c>
      <c r="E153" s="33" cm="1">
        <f t="array" aca="1" ref="E153" ca="1">INDIRECT("'" &amp; $A153 &amp; "'!" &amp; ADDRESS($AN153, COLUMN(D148)+1))</f>
        <v>115.54103273996411</v>
      </c>
      <c r="F153" s="33" cm="1">
        <f t="array" aca="1" ref="F153" ca="1">INDIRECT("'" &amp; $A153 &amp; "'!" &amp; ADDRESS($AN153, COLUMN(E148)+1))</f>
        <v>116.00079679371275</v>
      </c>
      <c r="G153" s="33" cm="1">
        <f t="array" aca="1" ref="G153" ca="1">INDIRECT("'" &amp; $A153 &amp; "'!" &amp; ADDRESS($AN153, COLUMN(F148)+1))</f>
        <v>116.52572867965515</v>
      </c>
      <c r="H153" s="33" cm="1">
        <f t="array" aca="1" ref="H153" ca="1">INDIRECT("'" &amp; $A153 &amp; "'!" &amp; ADDRESS($AN153, COLUMN(G148)+1))</f>
        <v>115.93028352594212</v>
      </c>
      <c r="I153" s="33" cm="1">
        <f t="array" aca="1" ref="I153" ca="1">INDIRECT("'" &amp; $A153 &amp; "'!" &amp; ADDRESS($AN153, COLUMN(H148)+1))</f>
        <v>110.17878413869659</v>
      </c>
      <c r="J153" s="33" cm="1">
        <f t="array" aca="1" ref="J153" ca="1">INDIRECT("'" &amp; $A153 &amp; "'!" &amp; ADDRESS($AN153, COLUMN(I148)+1))</f>
        <v>104.68408531137925</v>
      </c>
      <c r="K153" s="33" cm="1">
        <f t="array" aca="1" ref="K153" ca="1">INDIRECT("'" &amp; $A153 &amp; "'!" &amp; ADDRESS($AN153, COLUMN(J148)+1))</f>
        <v>100.28076420917648</v>
      </c>
      <c r="L153" s="33" cm="1">
        <f t="array" aca="1" ref="L153" ca="1">INDIRECT("'" &amp; $A153 &amp; "'!" &amp; ADDRESS($AN153, COLUMN(K148)+1))</f>
        <v>96.723238635788277</v>
      </c>
      <c r="M153" s="33" cm="1">
        <f t="array" aca="1" ref="M153" ca="1">INDIRECT("'" &amp; $A153 &amp; "'!" &amp; ADDRESS($AN153, COLUMN(L148)+1))</f>
        <v>93.277183241503238</v>
      </c>
      <c r="N153" s="33" cm="1">
        <f t="array" aca="1" ref="N153" ca="1">INDIRECT("'" &amp; $A153 &amp; "'!" &amp; ADDRESS($AN153, COLUMN(M148)+1))</f>
        <v>89.681438321812294</v>
      </c>
      <c r="O153" s="33" cm="1">
        <f t="array" aca="1" ref="O153" ca="1">INDIRECT("'" &amp; $A153 &amp; "'!" &amp; ADDRESS($AN153, COLUMN(N148)+1))</f>
        <v>85.71646726030437</v>
      </c>
      <c r="P153" s="33" cm="1">
        <f t="array" aca="1" ref="P153" ca="1">INDIRECT("'" &amp; $A153 &amp; "'!" &amp; ADDRESS($AN153, COLUMN(O148)+1))</f>
        <v>81.474673810091033</v>
      </c>
      <c r="Q153" s="33" cm="1">
        <f t="array" aca="1" ref="Q153" ca="1">INDIRECT("'" &amp; $A153 &amp; "'!" &amp; ADDRESS($AN153, COLUMN(P148)+1))</f>
        <v>76.573079916094628</v>
      </c>
      <c r="R153" s="33" cm="1">
        <f t="array" aca="1" ref="R153" ca="1">INDIRECT("'" &amp; $A153 &amp; "'!" &amp; ADDRESS($AN153, COLUMN(Q148)+1))</f>
        <v>71.212206621313499</v>
      </c>
      <c r="S153" s="33" cm="1">
        <f t="array" aca="1" ref="S153" ca="1">INDIRECT("'" &amp; $A153 &amp; "'!" &amp; ADDRESS($AN153, COLUMN(R148)+1))</f>
        <v>65.461445977839716</v>
      </c>
      <c r="T153" s="33" cm="1">
        <f t="array" aca="1" ref="T153" ca="1">INDIRECT("'" &amp; $A153 &amp; "'!" &amp; ADDRESS($AN153, COLUMN(S148)+1))</f>
        <v>59.295401020909743</v>
      </c>
      <c r="U153" s="33" cm="1">
        <f t="array" aca="1" ref="U153" ca="1">INDIRECT("'" &amp; $A153 &amp; "'!" &amp; ADDRESS($AN153, COLUMN(T148)+1))</f>
        <v>53.042056018124832</v>
      </c>
      <c r="V153" s="33" cm="1">
        <f t="array" aca="1" ref="V153" ca="1">INDIRECT("'" &amp; $A153 &amp; "'!" &amp; ADDRESS($AN153, COLUMN(U148)+1))</f>
        <v>47.049598342622609</v>
      </c>
      <c r="W153" s="33" cm="1">
        <f t="array" aca="1" ref="W153" ca="1">INDIRECT("'" &amp; $A153 &amp; "'!" &amp; ADDRESS($AN153, COLUMN(V148)+1))</f>
        <v>41.372154118676448</v>
      </c>
      <c r="X153" s="33" cm="1">
        <f t="array" aca="1" ref="X153" ca="1">INDIRECT("'" &amp; $A153 &amp; "'!" &amp; ADDRESS($AN153, COLUMN(W148)+1))</f>
        <v>36.167953030550912</v>
      </c>
      <c r="Y153" s="33" cm="1">
        <f t="array" aca="1" ref="Y153" ca="1">INDIRECT("'" &amp; $A153 &amp; "'!" &amp; ADDRESS($AN153, COLUMN(X148)+1))</f>
        <v>31.384634148523038</v>
      </c>
      <c r="Z153" s="33" cm="1">
        <f t="array" aca="1" ref="Z153" ca="1">INDIRECT("'" &amp; $A153 &amp; "'!" &amp; ADDRESS($AN153, COLUMN(Y148)+1))</f>
        <v>27.04159282557525</v>
      </c>
      <c r="AA153" s="33" cm="1">
        <f t="array" aca="1" ref="AA153" ca="1">INDIRECT("'" &amp; $A153 &amp; "'!" &amp; ADDRESS($AN153, COLUMN(Z148)+1))</f>
        <v>23.110864947804814</v>
      </c>
      <c r="AB153" s="33" cm="1">
        <f t="array" aca="1" ref="AB153" ca="1">INDIRECT("'" &amp; $A153 &amp; "'!" &amp; ADDRESS($AN153, COLUMN(AA148)+1))</f>
        <v>19.563801645867297</v>
      </c>
      <c r="AC153" s="33" cm="1">
        <f t="array" aca="1" ref="AC153" ca="1">INDIRECT("'" &amp; $A153 &amp; "'!" &amp; ADDRESS($AN153, COLUMN(AB148)+1))</f>
        <v>16.387564603140913</v>
      </c>
      <c r="AD153" s="33" cm="1">
        <f t="array" aca="1" ref="AD153" ca="1">INDIRECT("'" &amp; $A153 &amp; "'!" &amp; ADDRESS($AN153, COLUMN(AC148)+1))</f>
        <v>13.582822714113966</v>
      </c>
      <c r="AE153" s="33" cm="1">
        <f t="array" aca="1" ref="AE153" ca="1">INDIRECT("'" &amp; $A153 &amp; "'!" &amp; ADDRESS($AN153, COLUMN(AD148)+1))</f>
        <v>11.142101913323803</v>
      </c>
      <c r="AF153" s="33" cm="1">
        <f t="array" aca="1" ref="AF153" ca="1">INDIRECT("'" &amp; $A153 &amp; "'!" &amp; ADDRESS($AN153, COLUMN(AE148)+1))</f>
        <v>9.060285869414729</v>
      </c>
      <c r="AG153" s="33" cm="1">
        <f t="array" aca="1" ref="AG153" ca="1">INDIRECT("'" &amp; $A153 &amp; "'!" &amp; ADDRESS($AN153, COLUMN(AF148)+1))</f>
        <v>7.3143415416639099</v>
      </c>
      <c r="AH153" s="33" cm="1">
        <f t="array" aca="1" ref="AH153" ca="1">INDIRECT("'" &amp; $A153 &amp; "'!" &amp; ADDRESS($AN153, COLUMN(AG148)+1))</f>
        <v>5.8634648962612079</v>
      </c>
      <c r="AI153" s="33" cm="1">
        <f t="array" aca="1" ref="AI153" ca="1">INDIRECT("'" &amp; $A153 &amp; "'!" &amp; ADDRESS($AN153, COLUMN(AH148)+1))</f>
        <v>4.6582898604819807</v>
      </c>
      <c r="AJ153" s="33" cm="1">
        <f t="array" aca="1" ref="AJ153" ca="1">INDIRECT("'" &amp; $A153 &amp; "'!" &amp; ADDRESS($AN153, COLUMN(AI148)+1))</f>
        <v>3.6836407515217697</v>
      </c>
      <c r="AK153" s="33" cm="1">
        <f t="array" aca="1" ref="AK153" ca="1">INDIRECT("'" &amp; $A153 &amp; "'!" &amp; ADDRESS($AN153, COLUMN(AJ148)+1))</f>
        <v>2.8913869332461388</v>
      </c>
      <c r="AL153" s="33" cm="1">
        <f t="array" aca="1" ref="AL153" ca="1">INDIRECT("'" &amp; $A153 &amp; "'!" &amp; ADDRESS($AN153, COLUMN(AK148)+1))</f>
        <v>2.2549758489028355</v>
      </c>
      <c r="AN153">
        <f>C151</f>
        <v>324</v>
      </c>
    </row>
    <row r="154" spans="1:40">
      <c r="A154" t="str">
        <f>A142</f>
        <v>L100</v>
      </c>
      <c r="B154" s="33" cm="1">
        <f t="array" aca="1" ref="B154" ca="1">INDIRECT("'" &amp; $A154 &amp; "'!" &amp; ADDRESS($AN154, COLUMN(A149)+1))</f>
        <v>111.53527937959518</v>
      </c>
      <c r="C154" s="33" cm="1">
        <f t="array" aca="1" ref="C154" ca="1">INDIRECT("'" &amp; $A154 &amp; "'!" &amp; ADDRESS($AN154, COLUMN(B149)+1))</f>
        <v>113.07667971276513</v>
      </c>
      <c r="D154" s="33" cm="1">
        <f t="array" aca="1" ref="D154" ca="1">INDIRECT("'" &amp; $A154 &amp; "'!" &amp; ADDRESS($AN154, COLUMN(C149)+1))</f>
        <v>114.62107254771426</v>
      </c>
      <c r="E154" s="33" cm="1">
        <f t="array" aca="1" ref="E154" ca="1">INDIRECT("'" &amp; $A154 &amp; "'!" &amp; ADDRESS($AN154, COLUMN(D149)+1))</f>
        <v>115.54103273996411</v>
      </c>
      <c r="F154" s="33" cm="1">
        <f t="array" aca="1" ref="F154" ca="1">INDIRECT("'" &amp; $A154 &amp; "'!" &amp; ADDRESS($AN154, COLUMN(E149)+1))</f>
        <v>116.00079679371275</v>
      </c>
      <c r="G154" s="33" cm="1">
        <f t="array" aca="1" ref="G154" ca="1">INDIRECT("'" &amp; $A154 &amp; "'!" &amp; ADDRESS($AN154, COLUMN(F149)+1))</f>
        <v>116.52572867965515</v>
      </c>
      <c r="H154" s="33" cm="1">
        <f t="array" aca="1" ref="H154" ca="1">INDIRECT("'" &amp; $A154 &amp; "'!" &amp; ADDRESS($AN154, COLUMN(G149)+1))</f>
        <v>115.93028352594212</v>
      </c>
      <c r="I154" s="33" cm="1">
        <f t="array" aca="1" ref="I154" ca="1">INDIRECT("'" &amp; $A154 &amp; "'!" &amp; ADDRESS($AN154, COLUMN(H149)+1))</f>
        <v>110.17878413869659</v>
      </c>
      <c r="J154" s="33" cm="1">
        <f t="array" aca="1" ref="J154" ca="1">INDIRECT("'" &amp; $A154 &amp; "'!" &amp; ADDRESS($AN154, COLUMN(I149)+1))</f>
        <v>104.68408531137925</v>
      </c>
      <c r="K154" s="33" cm="1">
        <f t="array" aca="1" ref="K154" ca="1">INDIRECT("'" &amp; $A154 &amp; "'!" &amp; ADDRESS($AN154, COLUMN(J149)+1))</f>
        <v>100.28076420917648</v>
      </c>
      <c r="L154" s="33" cm="1">
        <f t="array" aca="1" ref="L154" ca="1">INDIRECT("'" &amp; $A154 &amp; "'!" &amp; ADDRESS($AN154, COLUMN(K149)+1))</f>
        <v>96.819729080627894</v>
      </c>
      <c r="M154" s="33" cm="1">
        <f t="array" aca="1" ref="M154" ca="1">INDIRECT("'" &amp; $A154 &amp; "'!" &amp; ADDRESS($AN154, COLUMN(L149)+1))</f>
        <v>93.54765574304092</v>
      </c>
      <c r="N154" s="33" cm="1">
        <f t="array" aca="1" ref="N154" ca="1">INDIRECT("'" &amp; $A154 &amp; "'!" &amp; ADDRESS($AN154, COLUMN(M149)+1))</f>
        <v>90.55526538669298</v>
      </c>
      <c r="O154" s="33" cm="1">
        <f t="array" aca="1" ref="O154" ca="1">INDIRECT("'" &amp; $A154 &amp; "'!" &amp; ADDRESS($AN154, COLUMN(N149)+1))</f>
        <v>87.670592003199062</v>
      </c>
      <c r="P154" s="33" cm="1">
        <f t="array" aca="1" ref="P154" ca="1">INDIRECT("'" &amp; $A154 &amp; "'!" &amp; ADDRESS($AN154, COLUMN(O149)+1))</f>
        <v>84.944520449039942</v>
      </c>
      <c r="Q154" s="33" cm="1">
        <f t="array" aca="1" ref="Q154" ca="1">INDIRECT("'" &amp; $A154 &amp; "'!" &amp; ADDRESS($AN154, COLUMN(P149)+1))</f>
        <v>82.367711660016141</v>
      </c>
      <c r="R154" s="33" cm="1">
        <f t="array" aca="1" ref="R154" ca="1">INDIRECT("'" &amp; $A154 &amp; "'!" &amp; ADDRESS($AN154, COLUMN(Q149)+1))</f>
        <v>80.078011864253497</v>
      </c>
      <c r="S154" s="33" cm="1">
        <f t="array" aca="1" ref="S154" ca="1">INDIRECT("'" &amp; $A154 &amp; "'!" &amp; ADDRESS($AN154, COLUMN(R149)+1))</f>
        <v>77.950174209780869</v>
      </c>
      <c r="T154" s="33" cm="1">
        <f t="array" aca="1" ref="T154" ca="1">INDIRECT("'" &amp; $A154 &amp; "'!" &amp; ADDRESS($AN154, COLUMN(S149)+1))</f>
        <v>76.01429149241325</v>
      </c>
      <c r="U154" s="33" cm="1">
        <f t="array" aca="1" ref="U154" ca="1">INDIRECT("'" &amp; $A154 &amp; "'!" &amp; ADDRESS($AN154, COLUMN(T149)+1))</f>
        <v>74.306003566108927</v>
      </c>
      <c r="V154" s="33" cm="1">
        <f t="array" aca="1" ref="V154" ca="1">INDIRECT("'" &amp; $A154 &amp; "'!" &amp; ADDRESS($AN154, COLUMN(U149)+1))</f>
        <v>72.923585654887091</v>
      </c>
      <c r="W154" s="33" cm="1">
        <f t="array" aca="1" ref="W154" ca="1">INDIRECT("'" &amp; $A154 &amp; "'!" &amp; ADDRESS($AN154, COLUMN(V149)+1))</f>
        <v>71.637575302277213</v>
      </c>
      <c r="X154" s="33" cm="1">
        <f t="array" aca="1" ref="X154" ca="1">INDIRECT("'" &amp; $A154 &amp; "'!" &amp; ADDRESS($AN154, COLUMN(W149)+1))</f>
        <v>64.598700418464531</v>
      </c>
      <c r="Y154" s="33" cm="1">
        <f t="array" aca="1" ref="Y154" ca="1">INDIRECT("'" &amp; $A154 &amp; "'!" &amp; ADDRESS($AN154, COLUMN(X149)+1))</f>
        <v>58.019293180277032</v>
      </c>
      <c r="Z154" s="33" cm="1">
        <f t="array" aca="1" ref="Z154" ca="1">INDIRECT("'" &amp; $A154 &amp; "'!" &amp; ADDRESS($AN154, COLUMN(Y149)+1))</f>
        <v>52.047009740876398</v>
      </c>
      <c r="AA154" s="33" cm="1">
        <f t="array" aca="1" ref="AA154" ca="1">INDIRECT("'" &amp; $A154 &amp; "'!" &amp; ADDRESS($AN154, COLUMN(Z149)+1))</f>
        <v>46.551303810718139</v>
      </c>
      <c r="AB154" s="33" cm="1">
        <f t="array" aca="1" ref="AB154" ca="1">INDIRECT("'" &amp; $A154 &amp; "'!" &amp; ADDRESS($AN154, COLUMN(AA149)+1))</f>
        <v>41.359941623190352</v>
      </c>
      <c r="AC154" s="33" cm="1">
        <f t="array" aca="1" ref="AC154" ca="1">INDIRECT("'" &amp; $A154 &amp; "'!" &amp; ADDRESS($AN154, COLUMN(AB149)+1))</f>
        <v>36.529804739694683</v>
      </c>
      <c r="AD154" s="33" cm="1">
        <f t="array" aca="1" ref="AD154" ca="1">INDIRECT("'" &amp; $A154 &amp; "'!" &amp; ADDRESS($AN154, COLUMN(AC149)+1))</f>
        <v>32.031170652940737</v>
      </c>
      <c r="AE154" s="33" cm="1">
        <f t="array" aca="1" ref="AE154" ca="1">INDIRECT("'" &amp; $A154 &amp; "'!" &amp; ADDRESS($AN154, COLUMN(AD149)+1))</f>
        <v>27.835334368444769</v>
      </c>
      <c r="AF154" s="33" cm="1">
        <f t="array" aca="1" ref="AF154" ca="1">INDIRECT("'" &amp; $A154 &amp; "'!" &amp; ADDRESS($AN154, COLUMN(AE149)+1))</f>
        <v>23.929170394393104</v>
      </c>
      <c r="AG154" s="33" cm="1">
        <f t="array" aca="1" ref="AG154" ca="1">INDIRECT("'" &amp; $A154 &amp; "'!" &amp; ADDRESS($AN154, COLUMN(AF149)+1))</f>
        <v>20.380757467125591</v>
      </c>
      <c r="AH154" s="33" cm="1">
        <f t="array" aca="1" ref="AH154" ca="1">INDIRECT("'" &amp; $A154 &amp; "'!" &amp; ADDRESS($AN154, COLUMN(AG149)+1))</f>
        <v>17.155796194565035</v>
      </c>
      <c r="AI154" s="33" cm="1">
        <f t="array" aca="1" ref="AI154" ca="1">INDIRECT("'" &amp; $A154 &amp; "'!" &amp; ADDRESS($AN154, COLUMN(AH149)+1))</f>
        <v>14.263348329343938</v>
      </c>
      <c r="AJ154" s="33" cm="1">
        <f t="array" aca="1" ref="AJ154" ca="1">INDIRECT("'" &amp; $A154 &amp; "'!" &amp; ADDRESS($AN154, COLUMN(AI149)+1))</f>
        <v>11.705137928725081</v>
      </c>
      <c r="AK154" s="33" cm="1">
        <f t="array" aca="1" ref="AK154" ca="1">INDIRECT("'" &amp; $A154 &amp; "'!" &amp; ADDRESS($AN154, COLUMN(AJ149)+1))</f>
        <v>9.4964809442915978</v>
      </c>
      <c r="AL154" s="33" cm="1">
        <f t="array" aca="1" ref="AL154" ca="1">INDIRECT("'" &amp; $A154 &amp; "'!" &amp; ADDRESS($AN154, COLUMN(AK149)+1))</f>
        <v>7.6287756962658309</v>
      </c>
      <c r="AN154">
        <f>C151</f>
        <v>324</v>
      </c>
    </row>
    <row r="155" spans="1:40">
      <c r="A155" t="str">
        <f>A143</f>
        <v>S80</v>
      </c>
      <c r="B155" s="33" cm="1">
        <f t="array" aca="1" ref="B155" ca="1">INDIRECT("'" &amp; $A155 &amp; "'!" &amp; ADDRESS($AN155, COLUMN(A150)+1))</f>
        <v>111.53527937959518</v>
      </c>
      <c r="C155" s="33" cm="1">
        <f t="array" aca="1" ref="C155" ca="1">INDIRECT("'" &amp; $A155 &amp; "'!" &amp; ADDRESS($AN155, COLUMN(B150)+1))</f>
        <v>113.07667971276513</v>
      </c>
      <c r="D155" s="33" cm="1">
        <f t="array" aca="1" ref="D155" ca="1">INDIRECT("'" &amp; $A155 &amp; "'!" &amp; ADDRESS($AN155, COLUMN(C150)+1))</f>
        <v>114.62107254771426</v>
      </c>
      <c r="E155" s="33" cm="1">
        <f t="array" aca="1" ref="E155" ca="1">INDIRECT("'" &amp; $A155 &amp; "'!" &amp; ADDRESS($AN155, COLUMN(D150)+1))</f>
        <v>115.54103273996411</v>
      </c>
      <c r="F155" s="33" cm="1">
        <f t="array" aca="1" ref="F155" ca="1">INDIRECT("'" &amp; $A155 &amp; "'!" &amp; ADDRESS($AN155, COLUMN(E150)+1))</f>
        <v>116.00079679371275</v>
      </c>
      <c r="G155" s="33" cm="1">
        <f t="array" aca="1" ref="G155" ca="1">INDIRECT("'" &amp; $A155 &amp; "'!" &amp; ADDRESS($AN155, COLUMN(F150)+1))</f>
        <v>116.52572867965515</v>
      </c>
      <c r="H155" s="33" cm="1">
        <f t="array" aca="1" ref="H155" ca="1">INDIRECT("'" &amp; $A155 &amp; "'!" &amp; ADDRESS($AN155, COLUMN(G150)+1))</f>
        <v>115.93028352594212</v>
      </c>
      <c r="I155" s="33" cm="1">
        <f t="array" aca="1" ref="I155" ca="1">INDIRECT("'" &amp; $A155 &amp; "'!" &amp; ADDRESS($AN155, COLUMN(H150)+1))</f>
        <v>110.17878413869659</v>
      </c>
      <c r="J155" s="33" cm="1">
        <f t="array" aca="1" ref="J155" ca="1">INDIRECT("'" &amp; $A155 &amp; "'!" &amp; ADDRESS($AN155, COLUMN(I150)+1))</f>
        <v>104.68408531137925</v>
      </c>
      <c r="K155" s="33" cm="1">
        <f t="array" aca="1" ref="K155" ca="1">INDIRECT("'" &amp; $A155 &amp; "'!" &amp; ADDRESS($AN155, COLUMN(J150)+1))</f>
        <v>100.28076420917648</v>
      </c>
      <c r="L155" s="33" cm="1">
        <f t="array" aca="1" ref="L155" ca="1">INDIRECT("'" &amp; $A155 &amp; "'!" &amp; ADDRESS($AN155, COLUMN(K150)+1))</f>
        <v>96.819729080627894</v>
      </c>
      <c r="M155" s="33" cm="1">
        <f t="array" aca="1" ref="M155" ca="1">INDIRECT("'" &amp; $A155 &amp; "'!" &amp; ADDRESS($AN155, COLUMN(L150)+1))</f>
        <v>93.671714910123853</v>
      </c>
      <c r="N155" s="33" cm="1">
        <f t="array" aca="1" ref="N155" ca="1">INDIRECT("'" &amp; $A155 &amp; "'!" &amp; ADDRESS($AN155, COLUMN(M150)+1))</f>
        <v>89.497442835907464</v>
      </c>
      <c r="O155" s="33" cm="1">
        <f t="array" aca="1" ref="O155" ca="1">INDIRECT("'" &amp; $A155 &amp; "'!" &amp; ADDRESS($AN155, COLUMN(N150)+1))</f>
        <v>85.007705773798833</v>
      </c>
      <c r="P155" s="33" cm="1">
        <f t="array" aca="1" ref="P155" ca="1">INDIRECT("'" &amp; $A155 &amp; "'!" &amp; ADDRESS($AN155, COLUMN(O150)+1))</f>
        <v>80.43559505027423</v>
      </c>
      <c r="Q155" s="33" cm="1">
        <f t="array" aca="1" ref="Q155" ca="1">INDIRECT("'" &amp; $A155 &amp; "'!" &amp; ADDRESS($AN155, COLUMN(P150)+1))</f>
        <v>75.722640885829165</v>
      </c>
      <c r="R155" s="33" cm="1">
        <f t="array" aca="1" ref="R155" ca="1">INDIRECT("'" &amp; $A155 &amp; "'!" &amp; ADDRESS($AN155, COLUMN(Q150)+1))</f>
        <v>70.875588418676855</v>
      </c>
      <c r="S155" s="33" cm="1">
        <f t="array" aca="1" ref="S155" ca="1">INDIRECT("'" &amp; $A155 &amp; "'!" &amp; ADDRESS($AN155, COLUMN(R150)+1))</f>
        <v>66.057251964952613</v>
      </c>
      <c r="T155" s="33" cm="1">
        <f t="array" aca="1" ref="T155" ca="1">INDIRECT("'" &amp; $A155 &amp; "'!" &amp; ADDRESS($AN155, COLUMN(S150)+1))</f>
        <v>61.015701429980503</v>
      </c>
      <c r="U155" s="33" cm="1">
        <f t="array" aca="1" ref="U155" ca="1">INDIRECT("'" &amp; $A155 &amp; "'!" &amp; ADDRESS($AN155, COLUMN(T150)+1))</f>
        <v>56.285879875295187</v>
      </c>
      <c r="V155" s="33" cm="1">
        <f t="array" aca="1" ref="V155" ca="1">INDIRECT("'" &amp; $A155 &amp; "'!" &amp; ADDRESS($AN155, COLUMN(U150)+1))</f>
        <v>51.479463593391394</v>
      </c>
      <c r="W155" s="33" cm="1">
        <f t="array" aca="1" ref="W155" ca="1">INDIRECT("'" &amp; $A155 &amp; "'!" &amp; ADDRESS($AN155, COLUMN(V150)+1))</f>
        <v>46.894842420981526</v>
      </c>
      <c r="X155" s="33" cm="1">
        <f t="array" aca="1" ref="X155" ca="1">INDIRECT("'" &amp; $A155 &amp; "'!" &amp; ADDRESS($AN155, COLUMN(W150)+1))</f>
        <v>42.534343438809699</v>
      </c>
      <c r="Y155" s="33" cm="1">
        <f t="array" aca="1" ref="Y155" ca="1">INDIRECT("'" &amp; $A155 &amp; "'!" &amp; ADDRESS($AN155, COLUMN(X150)+1))</f>
        <v>38.565041653685824</v>
      </c>
      <c r="Z155" s="33" cm="1">
        <f t="array" aca="1" ref="Z155" ca="1">INDIRECT("'" &amp; $A155 &amp; "'!" &amp; ADDRESS($AN155, COLUMN(Y150)+1))</f>
        <v>34.99366196242557</v>
      </c>
      <c r="AA155" s="33" cm="1">
        <f t="array" aca="1" ref="AA155" ca="1">INDIRECT("'" &amp; $A155 &amp; "'!" &amp; ADDRESS($AN155, COLUMN(Z150)+1))</f>
        <v>31.796723555882949</v>
      </c>
      <c r="AB155" s="33" cm="1">
        <f t="array" aca="1" ref="AB155" ca="1">INDIRECT("'" &amp; $A155 &amp; "'!" &amp; ADDRESS($AN155, COLUMN(AA150)+1))</f>
        <v>28.935298586477934</v>
      </c>
      <c r="AC155" s="33" cm="1">
        <f t="array" aca="1" ref="AC155" ca="1">INDIRECT("'" &amp; $A155 &amp; "'!" &amp; ADDRESS($AN155, COLUMN(AB150)+1))</f>
        <v>26.388461181343381</v>
      </c>
      <c r="AD155" s="33" cm="1">
        <f t="array" aca="1" ref="AD155" ca="1">INDIRECT("'" &amp; $A155 &amp; "'!" &amp; ADDRESS($AN155, COLUMN(AC150)+1))</f>
        <v>24.145354947022707</v>
      </c>
      <c r="AE155" s="33" cm="1">
        <f t="array" aca="1" ref="AE155" ca="1">INDIRECT("'" &amp; $A155 &amp; "'!" &amp; ADDRESS($AN155, COLUMN(AD150)+1))</f>
        <v>22.194986795107788</v>
      </c>
      <c r="AF155" s="33" cm="1">
        <f t="array" aca="1" ref="AF155" ca="1">INDIRECT("'" &amp; $A155 &amp; "'!" &amp; ADDRESS($AN155, COLUMN(AE150)+1))</f>
        <v>20.531929354611371</v>
      </c>
      <c r="AG155" s="33" cm="1">
        <f t="array" aca="1" ref="AG155" ca="1">INDIRECT("'" &amp; $A155 &amp; "'!" &amp; ADDRESS($AN155, COLUMN(AF150)+1))</f>
        <v>19.137385600714623</v>
      </c>
      <c r="AH155" s="33" cm="1">
        <f t="array" aca="1" ref="AH155" ca="1">INDIRECT("'" &amp; $A155 &amp; "'!" &amp; ADDRESS($AN155, COLUMN(AG150)+1))</f>
        <v>17.970868743900873</v>
      </c>
      <c r="AI155" s="33" cm="1">
        <f t="array" aca="1" ref="AI155" ca="1">INDIRECT("'" &amp; $A155 &amp; "'!" &amp; ADDRESS($AN155, COLUMN(AH150)+1))</f>
        <v>16.987789219241051</v>
      </c>
      <c r="AJ155" s="33" cm="1">
        <f t="array" aca="1" ref="AJ155" ca="1">INDIRECT("'" &amp; $A155 &amp; "'!" &amp; ADDRESS($AN155, COLUMN(AI150)+1))</f>
        <v>16.18477270319384</v>
      </c>
      <c r="AK155" s="33" cm="1">
        <f t="array" aca="1" ref="AK155" ca="1">INDIRECT("'" &amp; $A155 &amp; "'!" &amp; ADDRESS($AN155, COLUMN(AJ150)+1))</f>
        <v>15.52334932890378</v>
      </c>
      <c r="AL155" s="33" cm="1">
        <f t="array" aca="1" ref="AL155" ca="1">INDIRECT("'" &amp; $A155 &amp; "'!" &amp; ADDRESS($AN155, COLUMN(AK150)+1))</f>
        <v>14.990108809512089</v>
      </c>
      <c r="AN155">
        <f>C151</f>
        <v>324</v>
      </c>
    </row>
    <row r="156" spans="1:40">
      <c r="A156" t="str">
        <f>A144</f>
        <v>D100</v>
      </c>
      <c r="B156" s="33" cm="1">
        <f t="array" aca="1" ref="B156" ca="1">INDIRECT("'" &amp; $A156 &amp; "'!" &amp; ADDRESS($AN156, COLUMN(A151)+1))</f>
        <v>111.53527937959518</v>
      </c>
      <c r="C156" s="33" cm="1">
        <f t="array" aca="1" ref="C156" ca="1">INDIRECT("'" &amp; $A156 &amp; "'!" &amp; ADDRESS($AN156, COLUMN(B151)+1))</f>
        <v>113.07667971276513</v>
      </c>
      <c r="D156" s="33" cm="1">
        <f t="array" aca="1" ref="D156" ca="1">INDIRECT("'" &amp; $A156 &amp; "'!" &amp; ADDRESS($AN156, COLUMN(C151)+1))</f>
        <v>114.62107254771426</v>
      </c>
      <c r="E156" s="33" cm="1">
        <f t="array" aca="1" ref="E156" ca="1">INDIRECT("'" &amp; $A156 &amp; "'!" &amp; ADDRESS($AN156, COLUMN(D151)+1))</f>
        <v>115.54103273996411</v>
      </c>
      <c r="F156" s="33" cm="1">
        <f t="array" aca="1" ref="F156" ca="1">INDIRECT("'" &amp; $A156 &amp; "'!" &amp; ADDRESS($AN156, COLUMN(E151)+1))</f>
        <v>116.00079679371275</v>
      </c>
      <c r="G156" s="33" cm="1">
        <f t="array" aca="1" ref="G156" ca="1">INDIRECT("'" &amp; $A156 &amp; "'!" &amp; ADDRESS($AN156, COLUMN(F151)+1))</f>
        <v>116.52572867965515</v>
      </c>
      <c r="H156" s="33" cm="1">
        <f t="array" aca="1" ref="H156" ca="1">INDIRECT("'" &amp; $A156 &amp; "'!" &amp; ADDRESS($AN156, COLUMN(G151)+1))</f>
        <v>115.93028352594212</v>
      </c>
      <c r="I156" s="33" cm="1">
        <f t="array" aca="1" ref="I156" ca="1">INDIRECT("'" &amp; $A156 &amp; "'!" &amp; ADDRESS($AN156, COLUMN(H151)+1))</f>
        <v>110.17878413869659</v>
      </c>
      <c r="J156" s="33" cm="1">
        <f t="array" aca="1" ref="J156" ca="1">INDIRECT("'" &amp; $A156 &amp; "'!" &amp; ADDRESS($AN156, COLUMN(I151)+1))</f>
        <v>104.68408531137925</v>
      </c>
      <c r="K156" s="33" cm="1">
        <f t="array" aca="1" ref="K156" ca="1">INDIRECT("'" &amp; $A156 &amp; "'!" &amp; ADDRESS($AN156, COLUMN(J151)+1))</f>
        <v>100.28076420917648</v>
      </c>
      <c r="L156" s="33" cm="1">
        <f t="array" aca="1" ref="L156" ca="1">INDIRECT("'" &amp; $A156 &amp; "'!" &amp; ADDRESS($AN156, COLUMN(K151)+1))</f>
        <v>90.304567928213785</v>
      </c>
      <c r="M156" s="33" cm="1">
        <f t="array" aca="1" ref="M156" ca="1">INDIRECT("'" &amp; $A156 &amp; "'!" &amp; ADDRESS($AN156, COLUMN(L151)+1))</f>
        <v>80.941430984730317</v>
      </c>
      <c r="N156" s="33" cm="1">
        <f t="array" aca="1" ref="N156" ca="1">INDIRECT("'" &amp; $A156 &amp; "'!" &amp; ADDRESS($AN156, COLUMN(M151)+1))</f>
        <v>72.315652273169164</v>
      </c>
      <c r="O156" s="33" cm="1">
        <f t="array" aca="1" ref="O156" ca="1">INDIRECT("'" &amp; $A156 &amp; "'!" &amp; ADDRESS($AN156, COLUMN(N151)+1))</f>
        <v>64.315913394510119</v>
      </c>
      <c r="P156" s="33" cm="1">
        <f t="array" aca="1" ref="P156" ca="1">INDIRECT("'" &amp; $A156 &amp; "'!" &amp; ADDRESS($AN156, COLUMN(O151)+1))</f>
        <v>56.768547583963858</v>
      </c>
      <c r="Q156" s="33" cm="1">
        <f t="array" aca="1" ref="Q156" ca="1">INDIRECT("'" &amp; $A156 &amp; "'!" &amp; ADDRESS($AN156, COLUMN(P151)+1))</f>
        <v>49.741171401968046</v>
      </c>
      <c r="R156" s="33" cm="1">
        <f t="array" aca="1" ref="R156" ca="1">INDIRECT("'" &amp; $A156 &amp; "'!" &amp; ADDRESS($AN156, COLUMN(Q151)+1))</f>
        <v>43.216364228071598</v>
      </c>
      <c r="S156" s="33" cm="1">
        <f t="array" aca="1" ref="S156" ca="1">INDIRECT("'" &amp; $A156 &amp; "'!" &amp; ADDRESS($AN156, COLUMN(R151)+1))</f>
        <v>37.19628213893251</v>
      </c>
      <c r="T156" s="33" cm="1">
        <f t="array" aca="1" ref="T156" ca="1">INDIRECT("'" &amp; $A156 &amp; "'!" &amp; ADDRESS($AN156, COLUMN(S151)+1))</f>
        <v>31.637703141079157</v>
      </c>
      <c r="U156" s="33" cm="1">
        <f t="array" aca="1" ref="U156" ca="1">INDIRECT("'" &amp; $A156 &amp; "'!" &amp; ADDRESS($AN156, COLUMN(T151)+1))</f>
        <v>26.628156218091043</v>
      </c>
      <c r="V156" s="33" cm="1">
        <f t="array" aca="1" ref="V156" ca="1">INDIRECT("'" &amp; $A156 &amp; "'!" &amp; ADDRESS($AN156, COLUMN(U151)+1))</f>
        <v>22.154462092930373</v>
      </c>
      <c r="W156" s="33" cm="1">
        <f t="array" aca="1" ref="W156" ca="1">INDIRECT("'" &amp; $A156 &amp; "'!" &amp; ADDRESS($AN156, COLUMN(V151)+1))</f>
        <v>18.224793677294208</v>
      </c>
      <c r="X156" s="33" cm="1">
        <f t="array" aca="1" ref="X156" ca="1">INDIRECT("'" &amp; $A156 &amp; "'!" &amp; ADDRESS($AN156, COLUMN(W151)+1))</f>
        <v>14.809602563730246</v>
      </c>
      <c r="Y156" s="33" cm="1">
        <f t="array" aca="1" ref="Y156" ca="1">INDIRECT("'" &amp; $A156 &amp; "'!" &amp; ADDRESS($AN156, COLUMN(X151)+1))</f>
        <v>11.895585863340973</v>
      </c>
      <c r="Z156" s="33" cm="1">
        <f t="array" aca="1" ref="Z156" ca="1">INDIRECT("'" &amp; $A156 &amp; "'!" &amp; ADDRESS($AN156, COLUMN(Y151)+1))</f>
        <v>9.4872100182799279</v>
      </c>
      <c r="AA156" s="33" cm="1">
        <f t="array" aca="1" ref="AA156" ca="1">INDIRECT("'" &amp; $A156 &amp; "'!" &amp; ADDRESS($AN156, COLUMN(Z151)+1))</f>
        <v>7.4981948124531987</v>
      </c>
      <c r="AB156" s="33" cm="1">
        <f t="array" aca="1" ref="AB156" ca="1">INDIRECT("'" &amp; $A156 &amp; "'!" &amp; ADDRESS($AN156, COLUMN(AA151)+1))</f>
        <v>5.880068525576637</v>
      </c>
      <c r="AC156" s="33" cm="1">
        <f t="array" aca="1" ref="AC156" ca="1">INDIRECT("'" &amp; $A156 &amp; "'!" &amp; ADDRESS($AN156, COLUMN(AB151)+1))</f>
        <v>4.560751717960521</v>
      </c>
      <c r="AD156" s="33" cm="1">
        <f t="array" aca="1" ref="AD156" ca="1">INDIRECT("'" &amp; $A156 &amp; "'!" &amp; ADDRESS($AN156, COLUMN(AC151)+1))</f>
        <v>3.5276486463540411</v>
      </c>
      <c r="AE156" s="33" cm="1">
        <f t="array" aca="1" ref="AE156" ca="1">INDIRECT("'" &amp; $A156 &amp; "'!" &amp; ADDRESS($AN156, COLUMN(AD151)+1))</f>
        <v>2.7249572609330839</v>
      </c>
      <c r="AF156" s="33" cm="1">
        <f t="array" aca="1" ref="AF156" ca="1">INDIRECT("'" &amp; $A156 &amp; "'!" &amp; ADDRESS($AN156, COLUMN(AE151)+1))</f>
        <v>2.1095690093539918</v>
      </c>
      <c r="AG156" s="33" cm="1">
        <f t="array" aca="1" ref="AG156" ca="1">INDIRECT("'" &amp; $A156 &amp; "'!" &amp; ADDRESS($AN156, COLUMN(AF151)+1))</f>
        <v>1.6300013527308348</v>
      </c>
      <c r="AH156" s="33" cm="1">
        <f t="array" aca="1" ref="AH156" ca="1">INDIRECT("'" &amp; $A156 &amp; "'!" &amp; ADDRESS($AN156, COLUMN(AG151)+1))</f>
        <v>1.2636353070604314</v>
      </c>
      <c r="AI156" s="33" cm="1">
        <f t="array" aca="1" ref="AI156" ca="1">INDIRECT("'" &amp; $A156 &amp; "'!" &amp; ADDRESS($AN156, COLUMN(AH151)+1))</f>
        <v>0.98282920145102137</v>
      </c>
      <c r="AJ156" s="33" cm="1">
        <f t="array" aca="1" ref="AJ156" ca="1">INDIRECT("'" &amp; $A156 &amp; "'!" &amp; ADDRESS($AN156, COLUMN(AI151)+1))</f>
        <v>0.79410662099299745</v>
      </c>
      <c r="AK156" s="33" cm="1">
        <f t="array" aca="1" ref="AK156" ca="1">INDIRECT("'" &amp; $A156 &amp; "'!" &amp; ADDRESS($AN156, COLUMN(AJ151)+1))</f>
        <v>0.64455128499873027</v>
      </c>
      <c r="AL156" s="33" cm="1">
        <f t="array" aca="1" ref="AL156" ca="1">INDIRECT("'" &amp; $A156 &amp; "'!" &amp; ADDRESS($AN156, COLUMN(AK151)+1))</f>
        <v>0.53249815372293929</v>
      </c>
      <c r="AN156">
        <f>C151</f>
        <v>324</v>
      </c>
    </row>
    <row r="157" spans="1:40">
      <c r="A157" t="str">
        <f>A145</f>
        <v>Linear100</v>
      </c>
      <c r="B157" s="33" cm="1">
        <f t="array" aca="1" ref="B157" ca="1">INDIRECT("'" &amp; $A157 &amp; "'!" &amp; ADDRESS($AN157, COLUMN(A152)+1))</f>
        <v>111.53527937959518</v>
      </c>
      <c r="C157" s="33" cm="1">
        <f t="array" aca="1" ref="C157" ca="1">INDIRECT("'" &amp; $A157 &amp; "'!" &amp; ADDRESS($AN157, COLUMN(B152)+1))</f>
        <v>113.07667971276513</v>
      </c>
      <c r="D157" s="33" cm="1">
        <f t="array" aca="1" ref="D157" ca="1">INDIRECT("'" &amp; $A157 &amp; "'!" &amp; ADDRESS($AN157, COLUMN(C152)+1))</f>
        <v>114.62107254771426</v>
      </c>
      <c r="E157" s="33" cm="1">
        <f t="array" aca="1" ref="E157" ca="1">INDIRECT("'" &amp; $A157 &amp; "'!" &amp; ADDRESS($AN157, COLUMN(D152)+1))</f>
        <v>115.54103273996411</v>
      </c>
      <c r="F157" s="33" cm="1">
        <f t="array" aca="1" ref="F157" ca="1">INDIRECT("'" &amp; $A157 &amp; "'!" &amp; ADDRESS($AN157, COLUMN(E152)+1))</f>
        <v>116.00079679371275</v>
      </c>
      <c r="G157" s="33" cm="1">
        <f t="array" aca="1" ref="G157" ca="1">INDIRECT("'" &amp; $A157 &amp; "'!" &amp; ADDRESS($AN157, COLUMN(F152)+1))</f>
        <v>116.52572867965515</v>
      </c>
      <c r="H157" s="33" cm="1">
        <f t="array" aca="1" ref="H157" ca="1">INDIRECT("'" &amp; $A157 &amp; "'!" &amp; ADDRESS($AN157, COLUMN(G152)+1))</f>
        <v>115.93028352594212</v>
      </c>
      <c r="I157" s="33" cm="1">
        <f t="array" aca="1" ref="I157" ca="1">INDIRECT("'" &amp; $A157 &amp; "'!" &amp; ADDRESS($AN157, COLUMN(H152)+1))</f>
        <v>110.17878413869659</v>
      </c>
      <c r="J157" s="33" cm="1">
        <f t="array" aca="1" ref="J157" ca="1">INDIRECT("'" &amp; $A157 &amp; "'!" &amp; ADDRESS($AN157, COLUMN(I152)+1))</f>
        <v>104.68408531137925</v>
      </c>
      <c r="K157" s="33" cm="1">
        <f t="array" aca="1" ref="K157" ca="1">INDIRECT("'" &amp; $A157 &amp; "'!" &amp; ADDRESS($AN157, COLUMN(J152)+1))</f>
        <v>100.28076420917648</v>
      </c>
      <c r="L157" s="33" cm="1">
        <f t="array" aca="1" ref="L157" ca="1">INDIRECT("'" &amp; $A157 &amp; "'!" &amp; ADDRESS($AN157, COLUMN(K152)+1))</f>
        <v>96.238312226268974</v>
      </c>
      <c r="M157" s="33" cm="1">
        <f t="array" aca="1" ref="M157" ca="1">INDIRECT("'" &amp; $A157 &amp; "'!" &amp; ADDRESS($AN157, COLUMN(L152)+1))</f>
        <v>91.819869628195562</v>
      </c>
      <c r="N157" s="33" cm="1">
        <f t="array" aca="1" ref="N157" ca="1">INDIRECT("'" &amp; $A157 &amp; "'!" &amp; ADDRESS($AN157, COLUMN(M152)+1))</f>
        <v>87.013537873000288</v>
      </c>
      <c r="O157" s="33" cm="1">
        <f t="array" aca="1" ref="O157" ca="1">INDIRECT("'" &amp; $A157 &amp; "'!" &amp; ADDRESS($AN157, COLUMN(N152)+1))</f>
        <v>81.859860535193249</v>
      </c>
      <c r="P157" s="33" cm="1">
        <f t="array" aca="1" ref="P157" ca="1">INDIRECT("'" &amp; $A157 &amp; "'!" &amp; ADDRESS($AN157, COLUMN(O152)+1))</f>
        <v>76.674797731120648</v>
      </c>
      <c r="Q157" s="33" cm="1">
        <f t="array" aca="1" ref="Q157" ca="1">INDIRECT("'" &amp; $A157 &amp; "'!" &amp; ADDRESS($AN157, COLUMN(P152)+1))</f>
        <v>71.207680890448032</v>
      </c>
      <c r="R157" s="33" cm="1">
        <f t="array" aca="1" ref="R157" ca="1">INDIRECT("'" &amp; $A157 &amp; "'!" &amp; ADDRESS($AN157, COLUMN(Q152)+1))</f>
        <v>65.840817132276499</v>
      </c>
      <c r="S157" s="33" cm="1">
        <f t="array" aca="1" ref="S157" ca="1">INDIRECT("'" &amp; $A157 &amp; "'!" &amp; ADDRESS($AN157, COLUMN(R152)+1))</f>
        <v>60.425221610404876</v>
      </c>
      <c r="T157" s="33" cm="1">
        <f t="array" aca="1" ref="T157" ca="1">INDIRECT("'" &amp; $A157 &amp; "'!" &amp; ADDRESS($AN157, COLUMN(S152)+1))</f>
        <v>55.00763263878877</v>
      </c>
      <c r="U157" s="33" cm="1">
        <f t="array" aca="1" ref="U157" ca="1">INDIRECT("'" &amp; $A157 &amp; "'!" &amp; ADDRESS($AN157, COLUMN(T152)+1))</f>
        <v>49.523231165328653</v>
      </c>
      <c r="V157" s="33" cm="1">
        <f t="array" aca="1" ref="V157" ca="1">INDIRECT("'" &amp; $A157 &amp; "'!" &amp; ADDRESS($AN157, COLUMN(U152)+1))</f>
        <v>44.176338141025084</v>
      </c>
      <c r="W157" s="33" cm="1">
        <f t="array" aca="1" ref="W157" ca="1">INDIRECT("'" &amp; $A157 &amp; "'!" &amp; ADDRESS($AN157, COLUMN(V152)+1))</f>
        <v>38.723921654826491</v>
      </c>
      <c r="X157" s="33" cm="1">
        <f t="array" aca="1" ref="X157" ca="1">INDIRECT("'" &amp; $A157 &amp; "'!" &amp; ADDRESS($AN157, COLUMN(W152)+1))</f>
        <v>33.759653024638354</v>
      </c>
      <c r="Y157" s="33" cm="1">
        <f t="array" aca="1" ref="Y157" ca="1">INDIRECT("'" &amp; $A157 &amp; "'!" &amp; ADDRESS($AN157, COLUMN(X152)+1))</f>
        <v>29.24021183162823</v>
      </c>
      <c r="Z157" s="33" cm="1">
        <f t="array" aca="1" ref="Z157" ca="1">INDIRECT("'" &amp; $A157 &amp; "'!" &amp; ADDRESS($AN157, COLUMN(Y152)+1))</f>
        <v>25.178238406949436</v>
      </c>
      <c r="AA157" s="33" cm="1">
        <f t="array" aca="1" ref="AA157" ca="1">INDIRECT("'" &amp; $A157 &amp; "'!" &amp; ADDRESS($AN157, COLUMN(Z152)+1))</f>
        <v>21.531381342100325</v>
      </c>
      <c r="AB157" s="33" cm="1">
        <f t="array" aca="1" ref="AB157" ca="1">INDIRECT("'" &amp; $A157 &amp; "'!" &amp; ADDRESS($AN157, COLUMN(AA152)+1))</f>
        <v>18.268407811038195</v>
      </c>
      <c r="AC157" s="33" cm="1">
        <f t="array" aca="1" ref="AC157" ca="1">INDIRECT("'" &amp; $A157 &amp; "'!" &amp; ADDRESS($AN157, COLUMN(AB152)+1))</f>
        <v>15.360127272122147</v>
      </c>
      <c r="AD157" s="33" cm="1">
        <f t="array" aca="1" ref="AD157" ca="1">INDIRECT("'" &amp; $A157 &amp; "'!" &amp; ADDRESS($AN157, COLUMN(AC152)+1))</f>
        <v>12.79807096548301</v>
      </c>
      <c r="AE157" s="33" cm="1">
        <f t="array" aca="1" ref="AE157" ca="1">INDIRECT("'" &amp; $A157 &amp; "'!" &amp; ADDRESS($AN157, COLUMN(AD152)+1))</f>
        <v>10.5659541161241</v>
      </c>
      <c r="AF157" s="33" cm="1">
        <f t="array" aca="1" ref="AF157" ca="1">INDIRECT("'" &amp; $A157 &amp; "'!" &amp; ADDRESS($AN157, COLUMN(AE152)+1))</f>
        <v>8.6583602441015692</v>
      </c>
      <c r="AG157" s="33" cm="1">
        <f t="array" aca="1" ref="AG157" ca="1">INDIRECT("'" &amp; $A157 &amp; "'!" &amp; ADDRESS($AN157, COLUMN(AF152)+1))</f>
        <v>7.0473084912479349</v>
      </c>
      <c r="AH157" s="33" cm="1">
        <f t="array" aca="1" ref="AH157" ca="1">INDIRECT("'" &amp; $A157 &amp; "'!" &amp; ADDRESS($AN157, COLUMN(AG152)+1))</f>
        <v>5.6950971751703676</v>
      </c>
      <c r="AI157" s="33" cm="1">
        <f t="array" aca="1" ref="AI157" ca="1">INDIRECT("'" &amp; $A157 &amp; "'!" &amp; ADDRESS($AN157, COLUMN(AH152)+1))</f>
        <v>4.5587473627291244</v>
      </c>
      <c r="AJ157" s="33" cm="1">
        <f t="array" aca="1" ref="AJ157" ca="1">INDIRECT("'" &amp; $A157 &amp; "'!" &amp; ADDRESS($AN157, COLUMN(AI152)+1))</f>
        <v>3.6317658039389213</v>
      </c>
      <c r="AK157" s="33" cm="1">
        <f t="array" aca="1" ref="AK157" ca="1">INDIRECT("'" &amp; $A157 &amp; "'!" &amp; ADDRESS($AN157, COLUMN(AJ152)+1))</f>
        <v>2.8722736434717375</v>
      </c>
      <c r="AL157" s="33" cm="1">
        <f t="array" aca="1" ref="AL157" ca="1">INDIRECT("'" &amp; $A157 &amp; "'!" &amp; ADDRESS($AN157, COLUMN(AK152)+1))</f>
        <v>2.2569665530506895</v>
      </c>
      <c r="AN157">
        <f>C151</f>
        <v>324</v>
      </c>
    </row>
    <row r="158" spans="1:40">
      <c r="A158">
        <f>A147</f>
        <v>0</v>
      </c>
      <c r="B158" s="33"/>
    </row>
    <row r="159" spans="1:40">
      <c r="A159">
        <f>A148</f>
        <v>0</v>
      </c>
    </row>
    <row r="160" spans="1:40" s="38" customFormat="1">
      <c r="A160" s="38">
        <f>A149</f>
        <v>0</v>
      </c>
    </row>
    <row r="163" spans="1:40" s="39" customFormat="1">
      <c r="A163" s="39" t="s">
        <v>65</v>
      </c>
      <c r="C163" s="39">
        <v>358</v>
      </c>
    </row>
    <row r="164" spans="1:40">
      <c r="A164" s="8" t="s">
        <v>28</v>
      </c>
      <c r="B164" s="8">
        <v>2014</v>
      </c>
      <c r="C164" s="8">
        <v>2015</v>
      </c>
      <c r="D164" s="8">
        <v>2016</v>
      </c>
      <c r="E164" s="8">
        <v>2017</v>
      </c>
      <c r="F164" s="8">
        <v>2018</v>
      </c>
      <c r="G164" s="8">
        <v>2019</v>
      </c>
      <c r="H164" s="8">
        <v>2020</v>
      </c>
      <c r="I164" s="8">
        <v>2021</v>
      </c>
      <c r="J164" s="8">
        <v>2022</v>
      </c>
      <c r="K164" s="8">
        <v>2023</v>
      </c>
      <c r="L164" s="8">
        <v>2024</v>
      </c>
      <c r="M164" s="8">
        <v>2025</v>
      </c>
      <c r="N164" s="8">
        <v>2026</v>
      </c>
      <c r="O164" s="8">
        <v>2027</v>
      </c>
      <c r="P164" s="8">
        <v>2028</v>
      </c>
      <c r="Q164" s="8">
        <v>2029</v>
      </c>
      <c r="R164" s="8">
        <v>2030</v>
      </c>
      <c r="S164" s="8">
        <v>2031</v>
      </c>
      <c r="T164" s="8">
        <v>2032</v>
      </c>
      <c r="U164" s="8">
        <v>2033</v>
      </c>
      <c r="V164" s="8">
        <v>2034</v>
      </c>
      <c r="W164" s="8">
        <v>2035</v>
      </c>
      <c r="X164" s="8">
        <v>2036</v>
      </c>
      <c r="Y164" s="8">
        <v>2037</v>
      </c>
      <c r="Z164" s="8">
        <v>2038</v>
      </c>
      <c r="AA164" s="8">
        <v>2039</v>
      </c>
      <c r="AB164" s="8">
        <v>2040</v>
      </c>
      <c r="AC164" s="8">
        <v>2041</v>
      </c>
      <c r="AD164" s="8">
        <v>2042</v>
      </c>
      <c r="AE164" s="8">
        <v>2043</v>
      </c>
      <c r="AF164" s="8">
        <v>2044</v>
      </c>
      <c r="AG164" s="8">
        <v>2045</v>
      </c>
      <c r="AH164" s="8">
        <v>2046</v>
      </c>
      <c r="AI164" s="8">
        <v>2047</v>
      </c>
      <c r="AJ164" s="8">
        <v>2048</v>
      </c>
      <c r="AK164" s="8">
        <v>2049</v>
      </c>
      <c r="AL164" s="8">
        <v>2050</v>
      </c>
    </row>
    <row r="165" spans="1:40">
      <c r="A165" t="str">
        <f>A153</f>
        <v>S100</v>
      </c>
      <c r="B165" s="33" cm="1">
        <f t="array" aca="1" ref="B165" ca="1">INDIRECT("'" &amp; $A165 &amp; "'!" &amp; ADDRESS($AN165, COLUMN(A160)+1))</f>
        <v>547.30495195861056</v>
      </c>
      <c r="C165" s="33" cm="1">
        <f t="array" aca="1" ref="C165" ca="1">INDIRECT("'" &amp; $A165 &amp; "'!" &amp; ADDRESS($AN165, COLUMN(B160)+1))</f>
        <v>555.63265582655833</v>
      </c>
      <c r="D165" s="33" cm="1">
        <f t="array" aca="1" ref="D165" ca="1">INDIRECT("'" &amp; $A165 &amp; "'!" &amp; ADDRESS($AN165, COLUMN(C160)+1))</f>
        <v>564.8740822862776</v>
      </c>
      <c r="E165" s="33" cm="1">
        <f t="array" aca="1" ref="E165" ca="1">INDIRECT("'" &amp; $A165 &amp; "'!" &amp; ADDRESS($AN165, COLUMN(D160)+1))</f>
        <v>573.46687607785191</v>
      </c>
      <c r="F165" s="33" cm="1">
        <f t="array" aca="1" ref="F165" ca="1">INDIRECT("'" &amp; $A165 &amp; "'!" &amp; ADDRESS($AN165, COLUMN(E160)+1))</f>
        <v>581.68987435328904</v>
      </c>
      <c r="G165" s="33" cm="1">
        <f t="array" aca="1" ref="G165" ca="1">INDIRECT("'" &amp; $A165 &amp; "'!" &amp; ADDRESS($AN165, COLUMN(F160)+1))</f>
        <v>590.2468711505295</v>
      </c>
      <c r="H165" s="33" cm="1">
        <f t="array" aca="1" ref="H165" ca="1">INDIRECT("'" &amp; $A165 &amp; "'!" &amp; ADDRESS($AN165, COLUMN(G160)+1))</f>
        <v>597.1677629958117</v>
      </c>
      <c r="I165" s="33" cm="1">
        <f t="array" aca="1" ref="I165" ca="1">INDIRECT("'" &amp; $A165 &amp; "'!" &amp; ADDRESS($AN165, COLUMN(H160)+1))</f>
        <v>581.0565410199556</v>
      </c>
      <c r="J165" s="33" cm="1">
        <f t="array" aca="1" ref="J165" ca="1">INDIRECT("'" &amp; $A165 &amp; "'!" &amp; ADDRESS($AN165, COLUMN(I160)+1))</f>
        <v>566.00692288741072</v>
      </c>
      <c r="K165" s="33" cm="1">
        <f t="array" aca="1" ref="K165" ca="1">INDIRECT("'" &amp; $A165 &amp; "'!" &amp; ADDRESS($AN165, COLUMN(J160)+1))</f>
        <v>556.45798226164084</v>
      </c>
      <c r="L165" s="33" cm="1">
        <f t="array" aca="1" ref="L165" ca="1">INDIRECT("'" &amp; $A165 &amp; "'!" &amp; ADDRESS($AN165, COLUMN(K160)+1))</f>
        <v>551.27657058388775</v>
      </c>
      <c r="M165" s="33" cm="1">
        <f t="array" aca="1" ref="M165" ca="1">INDIRECT("'" &amp; $A165 &amp; "'!" &amp; ADDRESS($AN165, COLUMN(L160)+1))</f>
        <v>546.97175412663216</v>
      </c>
      <c r="N165" s="33" cm="1">
        <f t="array" aca="1" ref="N165" ca="1">INDIRECT("'" &amp; $A165 &amp; "'!" &amp; ADDRESS($AN165, COLUMN(M160)+1))</f>
        <v>543.3300689825079</v>
      </c>
      <c r="O165" s="33" cm="1">
        <f t="array" aca="1" ref="O165" ca="1">INDIRECT("'" &amp; $A165 &amp; "'!" &amp; ADDRESS($AN165, COLUMN(N160)+1))</f>
        <v>540.30012318305012</v>
      </c>
      <c r="P165" s="33" cm="1">
        <f t="array" aca="1" ref="P165" ca="1">INDIRECT("'" &amp; $A165 &amp; "'!" &amp; ADDRESS($AN165, COLUMN(O160)+1))</f>
        <v>537.93508253264338</v>
      </c>
      <c r="Q165" s="33" cm="1">
        <f t="array" aca="1" ref="Q165" ca="1">INDIRECT("'" &amp; $A165 &amp; "'!" &amp; ADDRESS($AN165, COLUMN(P160)+1))</f>
        <v>536.01893323478691</v>
      </c>
      <c r="R165" s="33" cm="1">
        <f t="array" aca="1" ref="R165" ca="1">INDIRECT("'" &amp; $A165 &amp; "'!" &amp; ADDRESS($AN165, COLUMN(Q160)+1))</f>
        <v>534.49243656072917</v>
      </c>
      <c r="S165" s="33" cm="1">
        <f t="array" aca="1" ref="S165" ca="1">INDIRECT("'" &amp; $A165 &amp; "'!" &amp; ADDRESS($AN165, COLUMN(R160)+1))</f>
        <v>533.50247597930525</v>
      </c>
      <c r="T165" s="33" cm="1">
        <f t="array" aca="1" ref="T165" ca="1">INDIRECT("'" &amp; $A165 &amp; "'!" &amp; ADDRESS($AN165, COLUMN(S160)+1))</f>
        <v>532.90048041389514</v>
      </c>
      <c r="U165" s="33" cm="1">
        <f t="array" aca="1" ref="U165" ca="1">INDIRECT("'" &amp; $A165 &amp; "'!" &amp; ADDRESS($AN165, COLUMN(T160)+1))</f>
        <v>532.6417344173442</v>
      </c>
      <c r="V165" s="33" cm="1">
        <f t="array" aca="1" ref="V165" ca="1">INDIRECT("'" &amp; $A165 &amp; "'!" &amp; ADDRESS($AN165, COLUMN(U160)+1))</f>
        <v>532.73413402315828</v>
      </c>
      <c r="W165" s="33" cm="1">
        <f t="array" aca="1" ref="W165" ca="1">INDIRECT("'" &amp; $A165 &amp; "'!" &amp; ADDRESS($AN165, COLUMN(V160)+1))</f>
        <v>533.0775314116778</v>
      </c>
      <c r="X165" s="33" cm="1">
        <f t="array" aca="1" ref="X165" ca="1">INDIRECT("'" &amp; $A165 &amp; "'!" &amp; ADDRESS($AN165, COLUMN(W160)+1))</f>
        <v>533.66294653855641</v>
      </c>
      <c r="Y165" s="33" cm="1">
        <f t="array" aca="1" ref="Y165" ca="1">INDIRECT("'" &amp; $A165 &amp; "'!" &amp; ADDRESS($AN165, COLUMN(X160)+1))</f>
        <v>534.05601133284051</v>
      </c>
      <c r="Z165" s="33" cm="1">
        <f t="array" aca="1" ref="Z165" ca="1">INDIRECT("'" &amp; $A165 &amp; "'!" &amp; ADDRESS($AN165, COLUMN(Y160)+1))</f>
        <v>534.70342448879023</v>
      </c>
      <c r="AA165" s="33" cm="1">
        <f t="array" aca="1" ref="AA165" ca="1">INDIRECT("'" &amp; $A165 &amp; "'!" &amp; ADDRESS($AN165, COLUMN(Z160)+1))</f>
        <v>535.41007637349105</v>
      </c>
      <c r="AB165" s="33" cm="1">
        <f t="array" aca="1" ref="AB165" ca="1">INDIRECT("'" &amp; $A165 &amp; "'!" &amp; ADDRESS($AN165, COLUMN(AA160)+1))</f>
        <v>535.92845528455291</v>
      </c>
      <c r="AC165" s="33" cm="1">
        <f t="array" aca="1" ref="AC165" ca="1">INDIRECT("'" &amp; $A165 &amp; "'!" &amp; ADDRESS($AN165, COLUMN(AB160)+1))</f>
        <v>536.32590539541752</v>
      </c>
      <c r="AD165" s="33" cm="1">
        <f t="array" aca="1" ref="AD165" ca="1">INDIRECT("'" &amp; $A165 &amp; "'!" &amp; ADDRESS($AN165, COLUMN(AC160)+1))</f>
        <v>536.70795762503076</v>
      </c>
      <c r="AE165" s="33" cm="1">
        <f t="array" aca="1" ref="AE165" ca="1">INDIRECT("'" &amp; $A165 &amp; "'!" &amp; ADDRESS($AN165, COLUMN(AD160)+1))</f>
        <v>537.03631436314379</v>
      </c>
      <c r="AF165" s="33" cm="1">
        <f t="array" aca="1" ref="AF165" ca="1">INDIRECT("'" &amp; $A165 &amp; "'!" &amp; ADDRESS($AN165, COLUMN(AE160)+1))</f>
        <v>537.43271741808326</v>
      </c>
      <c r="AG165" s="33" cm="1">
        <f t="array" aca="1" ref="AG165" ca="1">INDIRECT("'" &amp; $A165 &amp; "'!" &amp; ADDRESS($AN165, COLUMN(AF160)+1))</f>
        <v>537.87661985710781</v>
      </c>
      <c r="AH165" s="33" cm="1">
        <f t="array" aca="1" ref="AH165" ca="1">INDIRECT("'" &amp; $A165 &amp; "'!" &amp; ADDRESS($AN165, COLUMN(AG160)+1))</f>
        <v>538.27574525745251</v>
      </c>
      <c r="AI165" s="33" cm="1">
        <f t="array" aca="1" ref="AI165" ca="1">INDIRECT("'" &amp; $A165 &amp; "'!" &amp; ADDRESS($AN165, COLUMN(AH160)+1))</f>
        <v>538.47307218526726</v>
      </c>
      <c r="AJ165" s="33" cm="1">
        <f t="array" aca="1" ref="AJ165" ca="1">INDIRECT("'" &amp; $A165 &amp; "'!" &amp; ADDRESS($AN165, COLUMN(AI160)+1))</f>
        <v>538.67652131066757</v>
      </c>
      <c r="AK165" s="33" cm="1">
        <f t="array" aca="1" ref="AK165" ca="1">INDIRECT("'" &amp; $A165 &amp; "'!" &amp; ADDRESS($AN165, COLUMN(AJ160)+1))</f>
        <v>538.82281350086248</v>
      </c>
      <c r="AL165" s="33" cm="1">
        <f t="array" aca="1" ref="AL165" ca="1">INDIRECT("'" &amp; $A165 &amp; "'!" &amp; ADDRESS($AN165, COLUMN(AK160)+1))</f>
        <v>538.92087952697705</v>
      </c>
      <c r="AN165">
        <f>C163</f>
        <v>358</v>
      </c>
    </row>
    <row r="166" spans="1:40">
      <c r="A166" t="str">
        <f>A154</f>
        <v>L100</v>
      </c>
      <c r="B166" s="33" cm="1">
        <f t="array" aca="1" ref="B166" ca="1">INDIRECT("'" &amp; $A166 &amp; "'!" &amp; ADDRESS($AN166, COLUMN(A161)+1))</f>
        <v>547.30495195861056</v>
      </c>
      <c r="C166" s="33" cm="1">
        <f t="array" aca="1" ref="C166" ca="1">INDIRECT("'" &amp; $A166 &amp; "'!" &amp; ADDRESS($AN166, COLUMN(B161)+1))</f>
        <v>555.63265582655833</v>
      </c>
      <c r="D166" s="33" cm="1">
        <f t="array" aca="1" ref="D166" ca="1">INDIRECT("'" &amp; $A166 &amp; "'!" &amp; ADDRESS($AN166, COLUMN(C161)+1))</f>
        <v>564.8740822862776</v>
      </c>
      <c r="E166" s="33" cm="1">
        <f t="array" aca="1" ref="E166" ca="1">INDIRECT("'" &amp; $A166 &amp; "'!" &amp; ADDRESS($AN166, COLUMN(D161)+1))</f>
        <v>573.46687607785191</v>
      </c>
      <c r="F166" s="33" cm="1">
        <f t="array" aca="1" ref="F166" ca="1">INDIRECT("'" &amp; $A166 &amp; "'!" &amp; ADDRESS($AN166, COLUMN(E161)+1))</f>
        <v>581.68987435328904</v>
      </c>
      <c r="G166" s="33" cm="1">
        <f t="array" aca="1" ref="G166" ca="1">INDIRECT("'" &amp; $A166 &amp; "'!" &amp; ADDRESS($AN166, COLUMN(F161)+1))</f>
        <v>590.2468711505295</v>
      </c>
      <c r="H166" s="33" cm="1">
        <f t="array" aca="1" ref="H166" ca="1">INDIRECT("'" &amp; $A166 &amp; "'!" &amp; ADDRESS($AN166, COLUMN(G161)+1))</f>
        <v>597.1677629958117</v>
      </c>
      <c r="I166" s="33" cm="1">
        <f t="array" aca="1" ref="I166" ca="1">INDIRECT("'" &amp; $A166 &amp; "'!" &amp; ADDRESS($AN166, COLUMN(H161)+1))</f>
        <v>581.0565410199556</v>
      </c>
      <c r="J166" s="33" cm="1">
        <f t="array" aca="1" ref="J166" ca="1">INDIRECT("'" &amp; $A166 &amp; "'!" &amp; ADDRESS($AN166, COLUMN(I161)+1))</f>
        <v>566.00692288741072</v>
      </c>
      <c r="K166" s="33" cm="1">
        <f t="array" aca="1" ref="K166" ca="1">INDIRECT("'" &amp; $A166 &amp; "'!" &amp; ADDRESS($AN166, COLUMN(J161)+1))</f>
        <v>556.45798226164084</v>
      </c>
      <c r="L166" s="33" cm="1">
        <f t="array" aca="1" ref="L166" ca="1">INDIRECT("'" &amp; $A166 &amp; "'!" &amp; ADDRESS($AN166, COLUMN(K161)+1))</f>
        <v>551.27659522049771</v>
      </c>
      <c r="M166" s="33" cm="1">
        <f t="array" aca="1" ref="M166" ca="1">INDIRECT("'" &amp; $A166 &amp; "'!" &amp; ADDRESS($AN166, COLUMN(L161)+1))</f>
        <v>546.97175412663216</v>
      </c>
      <c r="N166" s="33" cm="1">
        <f t="array" aca="1" ref="N166" ca="1">INDIRECT("'" &amp; $A166 &amp; "'!" &amp; ADDRESS($AN166, COLUMN(M161)+1))</f>
        <v>543.33008130081294</v>
      </c>
      <c r="O166" s="33" cm="1">
        <f t="array" aca="1" ref="O166" ca="1">INDIRECT("'" &amp; $A166 &amp; "'!" &amp; ADDRESS($AN166, COLUMN(N161)+1))</f>
        <v>540.30012318305012</v>
      </c>
      <c r="P166" s="33" cm="1">
        <f t="array" aca="1" ref="P166" ca="1">INDIRECT("'" &amp; $A166 &amp; "'!" &amp; ADDRESS($AN166, COLUMN(O161)+1))</f>
        <v>537.93509485094842</v>
      </c>
      <c r="Q166" s="33" cm="1">
        <f t="array" aca="1" ref="Q166" ca="1">INDIRECT("'" &amp; $A166 &amp; "'!" &amp; ADDRESS($AN166, COLUMN(P161)+1))</f>
        <v>536.01894555309184</v>
      </c>
      <c r="R166" s="33" cm="1">
        <f t="array" aca="1" ref="R166" ca="1">INDIRECT("'" &amp; $A166 &amp; "'!" &amp; ADDRESS($AN166, COLUMN(Q161)+1))</f>
        <v>534.87536338999757</v>
      </c>
      <c r="S166" s="33" cm="1">
        <f t="array" aca="1" ref="S166" ca="1">INDIRECT("'" &amp; $A166 &amp; "'!" &amp; ADDRESS($AN166, COLUMN(R161)+1))</f>
        <v>533.88159645232804</v>
      </c>
      <c r="T166" s="33" cm="1">
        <f t="array" aca="1" ref="T166" ca="1">INDIRECT("'" &amp; $A166 &amp; "'!" &amp; ADDRESS($AN166, COLUMN(S161)+1))</f>
        <v>533.26426459719141</v>
      </c>
      <c r="U166" s="33" cm="1">
        <f t="array" aca="1" ref="U166" ca="1">INDIRECT("'" &amp; $A166 &amp; "'!" &amp; ADDRESS($AN166, COLUMN(T161)+1))</f>
        <v>532.99403794037937</v>
      </c>
      <c r="V166" s="33" cm="1">
        <f t="array" aca="1" ref="V166" ca="1">INDIRECT("'" &amp; $A166 &amp; "'!" &amp; ADDRESS($AN166, COLUMN(U161)+1))</f>
        <v>533.08260655333822</v>
      </c>
      <c r="W166" s="33" cm="1">
        <f t="array" aca="1" ref="W166" ca="1">INDIRECT("'" &amp; $A166 &amp; "'!" &amp; ADDRESS($AN166, COLUMN(V161)+1))</f>
        <v>533.41452328159653</v>
      </c>
      <c r="X166" s="33" cm="1">
        <f t="array" aca="1" ref="X166" ca="1">INDIRECT("'" &amp; $A166 &amp; "'!" &amp; ADDRESS($AN166, COLUMN(W161)+1))</f>
        <v>533.98843311160385</v>
      </c>
      <c r="Y166" s="33" cm="1">
        <f t="array" aca="1" ref="Y166" ca="1">INDIRECT("'" &amp; $A166 &amp; "'!" &amp; ADDRESS($AN166, COLUMN(X161)+1))</f>
        <v>534.36998029071196</v>
      </c>
      <c r="Z166" s="33" cm="1">
        <f t="array" aca="1" ref="Z166" ca="1">INDIRECT("'" &amp; $A166 &amp; "'!" &amp; ADDRESS($AN166, COLUMN(Y161)+1))</f>
        <v>535.00594974131548</v>
      </c>
      <c r="AA166" s="33" cm="1">
        <f t="array" aca="1" ref="AA166" ca="1">INDIRECT("'" &amp; $A166 &amp; "'!" &amp; ADDRESS($AN166, COLUMN(Z161)+1))</f>
        <v>535.69343434343443</v>
      </c>
      <c r="AB166" s="33" cm="1">
        <f t="array" aca="1" ref="AB166" ca="1">INDIRECT("'" &amp; $A166 &amp; "'!" &amp; ADDRESS($AN166, COLUMN(AA161)+1))</f>
        <v>536.19265829021924</v>
      </c>
      <c r="AC166" s="33" cm="1">
        <f t="array" aca="1" ref="AC166" ca="1">INDIRECT("'" &amp; $A166 &amp; "'!" &amp; ADDRESS($AN166, COLUMN(AB161)+1))</f>
        <v>536.56715939886669</v>
      </c>
      <c r="AD166" s="33" cm="1">
        <f t="array" aca="1" ref="AD166" ca="1">INDIRECT("'" &amp; $A166 &amp; "'!" &amp; ADDRESS($AN166, COLUMN(AC161)+1))</f>
        <v>536.92622567134765</v>
      </c>
      <c r="AE166" s="33" cm="1">
        <f t="array" aca="1" ref="AE166" ca="1">INDIRECT("'" &amp; $A166 &amp; "'!" &amp; ADDRESS($AN166, COLUMN(AD161)+1))</f>
        <v>537.22777777777776</v>
      </c>
      <c r="AF166" s="33" cm="1">
        <f t="array" aca="1" ref="AF166" ca="1">INDIRECT("'" &amp; $A166 &amp; "'!" &amp; ADDRESS($AN166, COLUMN(AE161)+1))</f>
        <v>537.59737620103476</v>
      </c>
      <c r="AG166" s="33" cm="1">
        <f t="array" aca="1" ref="AG166" ca="1">INDIRECT("'" &amp; $A166 &amp; "'!" &amp; ADDRESS($AN166, COLUMN(AF161)+1))</f>
        <v>538.018317319537</v>
      </c>
      <c r="AH166" s="33" cm="1">
        <f t="array" aca="1" ref="AH166" ca="1">INDIRECT("'" &amp; $A166 &amp; "'!" &amp; ADDRESS($AN166, COLUMN(AG161)+1))</f>
        <v>538.39445676274931</v>
      </c>
      <c r="AI166" s="33" cm="1">
        <f t="array" aca="1" ref="AI166" ca="1">INDIRECT("'" &amp; $A166 &amp; "'!" &amp; ADDRESS($AN166, COLUMN(AH161)+1))</f>
        <v>538.57262872628723</v>
      </c>
      <c r="AJ166" s="33" cm="1">
        <f t="array" aca="1" ref="AJ166" ca="1">INDIRECT("'" &amp; $A166 &amp; "'!" &amp; ADDRESS($AN166, COLUMN(AI161)+1))</f>
        <v>538.75695984232573</v>
      </c>
      <c r="AK166" s="33" cm="1">
        <f t="array" aca="1" ref="AK166" ca="1">INDIRECT("'" &amp; $A166 &amp; "'!" &amp; ADDRESS($AN166, COLUMN(AJ161)+1))</f>
        <v>538.88791574279389</v>
      </c>
      <c r="AL166" s="33" cm="1">
        <f t="array" aca="1" ref="AL166" ca="1">INDIRECT("'" &amp; $A166 &amp; "'!" &amp; ADDRESS($AN166, COLUMN(AK161)+1))</f>
        <v>538.97448879034243</v>
      </c>
      <c r="AN166">
        <f>C163</f>
        <v>358</v>
      </c>
    </row>
    <row r="167" spans="1:40">
      <c r="A167" t="str">
        <f>A155</f>
        <v>S80</v>
      </c>
      <c r="B167" s="33" cm="1">
        <f t="array" aca="1" ref="B167" ca="1">INDIRECT("'" &amp; $A167 &amp; "'!" &amp; ADDRESS($AN167, COLUMN(A162)+1))</f>
        <v>547.30495195861056</v>
      </c>
      <c r="C167" s="33" cm="1">
        <f t="array" aca="1" ref="C167" ca="1">INDIRECT("'" &amp; $A167 &amp; "'!" &amp; ADDRESS($AN167, COLUMN(B162)+1))</f>
        <v>555.63265582655833</v>
      </c>
      <c r="D167" s="33" cm="1">
        <f t="array" aca="1" ref="D167" ca="1">INDIRECT("'" &amp; $A167 &amp; "'!" &amp; ADDRESS($AN167, COLUMN(C162)+1))</f>
        <v>564.8740822862776</v>
      </c>
      <c r="E167" s="33" cm="1">
        <f t="array" aca="1" ref="E167" ca="1">INDIRECT("'" &amp; $A167 &amp; "'!" &amp; ADDRESS($AN167, COLUMN(D162)+1))</f>
        <v>573.46687607785191</v>
      </c>
      <c r="F167" s="33" cm="1">
        <f t="array" aca="1" ref="F167" ca="1">INDIRECT("'" &amp; $A167 &amp; "'!" &amp; ADDRESS($AN167, COLUMN(E162)+1))</f>
        <v>581.68987435328904</v>
      </c>
      <c r="G167" s="33" cm="1">
        <f t="array" aca="1" ref="G167" ca="1">INDIRECT("'" &amp; $A167 &amp; "'!" &amp; ADDRESS($AN167, COLUMN(F162)+1))</f>
        <v>590.2468711505295</v>
      </c>
      <c r="H167" s="33" cm="1">
        <f t="array" aca="1" ref="H167" ca="1">INDIRECT("'" &amp; $A167 &amp; "'!" &amp; ADDRESS($AN167, COLUMN(G162)+1))</f>
        <v>597.1677629958117</v>
      </c>
      <c r="I167" s="33" cm="1">
        <f t="array" aca="1" ref="I167" ca="1">INDIRECT("'" &amp; $A167 &amp; "'!" &amp; ADDRESS($AN167, COLUMN(H162)+1))</f>
        <v>581.0565410199556</v>
      </c>
      <c r="J167" s="33" cm="1">
        <f t="array" aca="1" ref="J167" ca="1">INDIRECT("'" &amp; $A167 &amp; "'!" &amp; ADDRESS($AN167, COLUMN(I162)+1))</f>
        <v>566.00692288741072</v>
      </c>
      <c r="K167" s="33" cm="1">
        <f t="array" aca="1" ref="K167" ca="1">INDIRECT("'" &amp; $A167 &amp; "'!" &amp; ADDRESS($AN167, COLUMN(J162)+1))</f>
        <v>556.45798226164084</v>
      </c>
      <c r="L167" s="33" cm="1">
        <f t="array" aca="1" ref="L167" ca="1">INDIRECT("'" &amp; $A167 &amp; "'!" &amp; ADDRESS($AN167, COLUMN(K162)+1))</f>
        <v>551.659522049766</v>
      </c>
      <c r="M167" s="33" cm="1">
        <f t="array" aca="1" ref="M167" ca="1">INDIRECT("'" &amp; $A167 &amp; "'!" &amp; ADDRESS($AN167, COLUMN(L162)+1))</f>
        <v>548.49965508746004</v>
      </c>
      <c r="N167" s="33" cm="1">
        <f t="array" aca="1" ref="N167" ca="1">INDIRECT("'" &amp; $A167 &amp; "'!" &amp; ADDRESS($AN167, COLUMN(M162)+1))</f>
        <v>541.76772604089672</v>
      </c>
      <c r="O167" s="33" cm="1">
        <f t="array" aca="1" ref="O167" ca="1">INDIRECT("'" &amp; $A167 &amp; "'!" &amp; ADDRESS($AN167, COLUMN(N162)+1))</f>
        <v>533.73285291943841</v>
      </c>
      <c r="P167" s="33" cm="1">
        <f t="array" aca="1" ref="P167" ca="1">INDIRECT("'" &amp; $A167 &amp; "'!" &amp; ADDRESS($AN167, COLUMN(O162)+1))</f>
        <v>526.14081054446899</v>
      </c>
      <c r="Q167" s="33" cm="1">
        <f t="array" aca="1" ref="Q167" ca="1">INDIRECT("'" &amp; $A167 &amp; "'!" &amp; ADDRESS($AN167, COLUMN(P162)+1))</f>
        <v>518.80235279625515</v>
      </c>
      <c r="R167" s="33" cm="1">
        <f t="array" aca="1" ref="R167" ca="1">INDIRECT("'" &amp; $A167 &amp; "'!" &amp; ADDRESS($AN167, COLUMN(Q162)+1))</f>
        <v>513.85243902439026</v>
      </c>
      <c r="S167" s="33" cm="1">
        <f t="array" aca="1" ref="S167" ca="1">INDIRECT("'" &amp; $A167 &amp; "'!" &amp; ADDRESS($AN167, COLUMN(R162)+1))</f>
        <v>511.47244395171225</v>
      </c>
      <c r="T167" s="33" cm="1">
        <f t="array" aca="1" ref="T167" ca="1">INDIRECT("'" &amp; $A167 &amp; "'!" &amp; ADDRESS($AN167, COLUMN(S162)+1))</f>
        <v>510.3152007883715</v>
      </c>
      <c r="U167" s="33" cm="1">
        <f t="array" aca="1" ref="U167" ca="1">INDIRECT("'" &amp; $A167 &amp; "'!" &amp; ADDRESS($AN167, COLUMN(T162)+1))</f>
        <v>510.66531165311659</v>
      </c>
      <c r="V167" s="33" cm="1">
        <f t="array" aca="1" ref="V167" ca="1">INDIRECT("'" &amp; $A167 &amp; "'!" &amp; ADDRESS($AN167, COLUMN(U162)+1))</f>
        <v>511.39721606306978</v>
      </c>
      <c r="W167" s="33" cm="1">
        <f t="array" aca="1" ref="W167" ca="1">INDIRECT("'" &amp; $A167 &amp; "'!" &amp; ADDRESS($AN167, COLUMN(V162)+1))</f>
        <v>512.46436314363143</v>
      </c>
      <c r="X167" s="33" cm="1">
        <f t="array" aca="1" ref="X167" ca="1">INDIRECT("'" &amp; $A167 &amp; "'!" &amp; ADDRESS($AN167, COLUMN(W162)+1))</f>
        <v>513.87687854151261</v>
      </c>
      <c r="Y167" s="33" cm="1">
        <f t="array" aca="1" ref="Y167" ca="1">INDIRECT("'" &amp; $A167 &amp; "'!" &amp; ADDRESS($AN167, COLUMN(X162)+1))</f>
        <v>515.25405272234536</v>
      </c>
      <c r="Z167" s="33" cm="1">
        <f t="array" aca="1" ref="Z167" ca="1">INDIRECT("'" &amp; $A167 &amp; "'!" &amp; ADDRESS($AN167, COLUMN(Y162)+1))</f>
        <v>517.03879034244881</v>
      </c>
      <c r="AA167" s="33" cm="1">
        <f t="array" aca="1" ref="AA167" ca="1">INDIRECT("'" &amp; $A167 &amp; "'!" &amp; ADDRESS($AN167, COLUMN(Z162)+1))</f>
        <v>519.0474131559497</v>
      </c>
      <c r="AB167" s="33" cm="1">
        <f t="array" aca="1" ref="AB167" ca="1">INDIRECT("'" &amp; $A167 &amp; "'!" &amp; ADDRESS($AN167, COLUMN(AA162)+1))</f>
        <v>521.02474747474753</v>
      </c>
      <c r="AC167" s="33" cm="1">
        <f t="array" aca="1" ref="AC167" ca="1">INDIRECT("'" &amp; $A167 &amp; "'!" &amp; ADDRESS($AN167, COLUMN(AB162)+1))</f>
        <v>522.96927814732692</v>
      </c>
      <c r="AD167" s="33" cm="1">
        <f t="array" aca="1" ref="AD167" ca="1">INDIRECT("'" &amp; $A167 &amp; "'!" &amp; ADDRESS($AN167, COLUMN(AC162)+1))</f>
        <v>524.93663463907353</v>
      </c>
      <c r="AE167" s="33" cm="1">
        <f t="array" aca="1" ref="AE167" ca="1">INDIRECT("'" &amp; $A167 &amp; "'!" &amp; ADDRESS($AN167, COLUMN(AD162)+1))</f>
        <v>526.81972160630698</v>
      </c>
      <c r="AF167" s="33" cm="1">
        <f t="array" aca="1" ref="AF167" ca="1">INDIRECT("'" &amp; $A167 &amp; "'!" &amp; ADDRESS($AN167, COLUMN(AE162)+1))</f>
        <v>528.69805370780978</v>
      </c>
      <c r="AG167" s="33" cm="1">
        <f t="array" aca="1" ref="AG167" ca="1">INDIRECT("'" &amp; $A167 &amp; "'!" &amp; ADDRESS($AN167, COLUMN(AF162)+1))</f>
        <v>530.52818428184298</v>
      </c>
      <c r="AH167" s="33" cm="1">
        <f t="array" aca="1" ref="AH167" ca="1">INDIRECT("'" &amp; $A167 &amp; "'!" &amp; ADDRESS($AN167, COLUMN(AG162)+1))</f>
        <v>532.16799704360676</v>
      </c>
      <c r="AI167" s="33" cm="1">
        <f t="array" aca="1" ref="AI167" ca="1">INDIRECT("'" &amp; $A167 &amp; "'!" &amp; ADDRESS($AN167, COLUMN(AH162)+1))</f>
        <v>533.42220990391729</v>
      </c>
      <c r="AJ167" s="33" cm="1">
        <f t="array" aca="1" ref="AJ167" ca="1">INDIRECT("'" &amp; $A167 &amp; "'!" &amp; ADDRESS($AN167, COLUMN(AI162)+1))</f>
        <v>534.50258684405026</v>
      </c>
      <c r="AK167" s="33" cm="1">
        <f t="array" aca="1" ref="AK167" ca="1">INDIRECT("'" &amp; $A167 &amp; "'!" &amp; ADDRESS($AN167, COLUMN(AJ162)+1))</f>
        <v>535.36877309682188</v>
      </c>
      <c r="AL167" s="33" cm="1">
        <f t="array" aca="1" ref="AL167" ca="1">INDIRECT("'" &amp; $A167 &amp; "'!" &amp; ADDRESS($AN167, COLUMN(AK162)+1))</f>
        <v>536.08335796994334</v>
      </c>
      <c r="AN167">
        <f>C163</f>
        <v>358</v>
      </c>
    </row>
    <row r="168" spans="1:40">
      <c r="A168" t="str">
        <f>A156</f>
        <v>D100</v>
      </c>
      <c r="B168" s="33" cm="1">
        <f t="array" aca="1" ref="B168" ca="1">INDIRECT("'" &amp; $A168 &amp; "'!" &amp; ADDRESS($AN168, COLUMN(A163)+1))</f>
        <v>547.30495195861056</v>
      </c>
      <c r="C168" s="33" cm="1">
        <f t="array" aca="1" ref="C168" ca="1">INDIRECT("'" &amp; $A168 &amp; "'!" &amp; ADDRESS($AN168, COLUMN(B163)+1))</f>
        <v>555.63265582655833</v>
      </c>
      <c r="D168" s="33" cm="1">
        <f t="array" aca="1" ref="D168" ca="1">INDIRECT("'" &amp; $A168 &amp; "'!" &amp; ADDRESS($AN168, COLUMN(C163)+1))</f>
        <v>564.8740822862776</v>
      </c>
      <c r="E168" s="33" cm="1">
        <f t="array" aca="1" ref="E168" ca="1">INDIRECT("'" &amp; $A168 &amp; "'!" &amp; ADDRESS($AN168, COLUMN(D163)+1))</f>
        <v>573.46687607785191</v>
      </c>
      <c r="F168" s="33" cm="1">
        <f t="array" aca="1" ref="F168" ca="1">INDIRECT("'" &amp; $A168 &amp; "'!" &amp; ADDRESS($AN168, COLUMN(E163)+1))</f>
        <v>581.68987435328904</v>
      </c>
      <c r="G168" s="33" cm="1">
        <f t="array" aca="1" ref="G168" ca="1">INDIRECT("'" &amp; $A168 &amp; "'!" &amp; ADDRESS($AN168, COLUMN(F163)+1))</f>
        <v>590.2468711505295</v>
      </c>
      <c r="H168" s="33" cm="1">
        <f t="array" aca="1" ref="H168" ca="1">INDIRECT("'" &amp; $A168 &amp; "'!" &amp; ADDRESS($AN168, COLUMN(G163)+1))</f>
        <v>597.1677629958117</v>
      </c>
      <c r="I168" s="33" cm="1">
        <f t="array" aca="1" ref="I168" ca="1">INDIRECT("'" &amp; $A168 &amp; "'!" &amp; ADDRESS($AN168, COLUMN(H163)+1))</f>
        <v>581.0565410199556</v>
      </c>
      <c r="J168" s="33" cm="1">
        <f t="array" aca="1" ref="J168" ca="1">INDIRECT("'" &amp; $A168 &amp; "'!" &amp; ADDRESS($AN168, COLUMN(I163)+1))</f>
        <v>566.00692288741072</v>
      </c>
      <c r="K168" s="33" cm="1">
        <f t="array" aca="1" ref="K168" ca="1">INDIRECT("'" &amp; $A168 &amp; "'!" &amp; ADDRESS($AN168, COLUMN(J163)+1))</f>
        <v>556.45798226164084</v>
      </c>
      <c r="L168" s="33" cm="1">
        <f t="array" aca="1" ref="L168" ca="1">INDIRECT("'" &amp; $A168 &amp; "'!" &amp; ADDRESS($AN168, COLUMN(K163)+1))</f>
        <v>551.27658290219267</v>
      </c>
      <c r="M168" s="33" cm="1">
        <f t="array" aca="1" ref="M168" ca="1">INDIRECT("'" &amp; $A168 &amp; "'!" &amp; ADDRESS($AN168, COLUMN(L163)+1))</f>
        <v>546.97175412663228</v>
      </c>
      <c r="N168" s="33" cm="1">
        <f t="array" aca="1" ref="N168" ca="1">INDIRECT("'" &amp; $A168 &amp; "'!" &amp; ADDRESS($AN168, COLUMN(M163)+1))</f>
        <v>543.33008130081305</v>
      </c>
      <c r="O168" s="33" cm="1">
        <f t="array" aca="1" ref="O168" ca="1">INDIRECT("'" &amp; $A168 &amp; "'!" &amp; ADDRESS($AN168, COLUMN(N163)+1))</f>
        <v>540.30011086474508</v>
      </c>
      <c r="P168" s="33" cm="1">
        <f t="array" aca="1" ref="P168" ca="1">INDIRECT("'" &amp; $A168 &amp; "'!" &amp; ADDRESS($AN168, COLUMN(O163)+1))</f>
        <v>537.93507021433845</v>
      </c>
      <c r="Q168" s="33" cm="1">
        <f t="array" aca="1" ref="Q168" ca="1">INDIRECT("'" &amp; $A168 &amp; "'!" &amp; ADDRESS($AN168, COLUMN(P163)+1))</f>
        <v>536.01890859817684</v>
      </c>
      <c r="R168" s="33" cm="1">
        <f t="array" aca="1" ref="R168" ca="1">INDIRECT("'" &amp; $A168 &amp; "'!" &amp; ADDRESS($AN168, COLUMN(Q163)+1))</f>
        <v>534.49241192411921</v>
      </c>
      <c r="S168" s="33" cm="1">
        <f t="array" aca="1" ref="S168" ca="1">INDIRECT("'" &amp; $A168 &amp; "'!" &amp; ADDRESS($AN168, COLUMN(R163)+1))</f>
        <v>533.50247597930525</v>
      </c>
      <c r="T168" s="33" cm="1">
        <f t="array" aca="1" ref="T168" ca="1">INDIRECT("'" &amp; $A168 &amp; "'!" &amp; ADDRESS($AN168, COLUMN(S163)+1))</f>
        <v>532.9004680955901</v>
      </c>
      <c r="U168" s="33" cm="1">
        <f t="array" aca="1" ref="U168" ca="1">INDIRECT("'" &amp; $A168 &amp; "'!" &amp; ADDRESS($AN168, COLUMN(T163)+1))</f>
        <v>532.6417344173442</v>
      </c>
      <c r="V168" s="33" cm="1">
        <f t="array" aca="1" ref="V168" ca="1">INDIRECT("'" &amp; $A168 &amp; "'!" &amp; ADDRESS($AN168, COLUMN(U163)+1))</f>
        <v>532.73414634146332</v>
      </c>
      <c r="W168" s="33" cm="1">
        <f t="array" aca="1" ref="W168" ca="1">INDIRECT("'" &amp; $A168 &amp; "'!" &amp; ADDRESS($AN168, COLUMN(V163)+1))</f>
        <v>533.07754372998272</v>
      </c>
      <c r="X168" s="33" cm="1">
        <f t="array" aca="1" ref="X168" ca="1">INDIRECT("'" &amp; $A168 &amp; "'!" &amp; ADDRESS($AN168, COLUMN(W163)+1))</f>
        <v>533.66292190194622</v>
      </c>
      <c r="Y168" s="33" cm="1">
        <f t="array" aca="1" ref="Y168" ca="1">INDIRECT("'" &amp; $A168 &amp; "'!" &amp; ADDRESS($AN168, COLUMN(X163)+1))</f>
        <v>534.0559990145357</v>
      </c>
      <c r="Z168" s="33" cm="1">
        <f t="array" aca="1" ref="Z168" ca="1">INDIRECT("'" &amp; $A168 &amp; "'!" &amp; ADDRESS($AN168, COLUMN(Y163)+1))</f>
        <v>534.70343680709527</v>
      </c>
      <c r="AA168" s="33" cm="1">
        <f t="array" aca="1" ref="AA168" ca="1">INDIRECT("'" &amp; $A168 &amp; "'!" &amp; ADDRESS($AN168, COLUMN(Z163)+1))</f>
        <v>535.41006405518613</v>
      </c>
      <c r="AB168" s="33" cm="1">
        <f t="array" aca="1" ref="AB168" ca="1">INDIRECT("'" &amp; $A168 &amp; "'!" &amp; ADDRESS($AN168, COLUMN(AA163)+1))</f>
        <v>535.92844296624787</v>
      </c>
      <c r="AC168" s="33" cm="1">
        <f t="array" aca="1" ref="AC168" ca="1">INDIRECT("'" &amp; $A168 &amp; "'!" &amp; ADDRESS($AN168, COLUMN(AB163)+1))</f>
        <v>536.32591771372267</v>
      </c>
      <c r="AD168" s="33" cm="1">
        <f t="array" aca="1" ref="AD168" ca="1">INDIRECT("'" &amp; $A168 &amp; "'!" &amp; ADDRESS($AN168, COLUMN(AC163)+1))</f>
        <v>536.70795762503087</v>
      </c>
      <c r="AE168" s="33" cm="1">
        <f t="array" aca="1" ref="AE168" ca="1">INDIRECT("'" &amp; $A168 &amp; "'!" &amp; ADDRESS($AN168, COLUMN(AD163)+1))</f>
        <v>537.03632668144871</v>
      </c>
      <c r="AF168" s="33" cm="1">
        <f t="array" aca="1" ref="AF168" ca="1">INDIRECT("'" &amp; $A168 &amp; "'!" &amp; ADDRESS($AN168, COLUMN(AE163)+1))</f>
        <v>537.4327297363883</v>
      </c>
      <c r="AG168" s="33" cm="1">
        <f t="array" aca="1" ref="AG168" ca="1">INDIRECT("'" &amp; $A168 &amp; "'!" &amp; ADDRESS($AN168, COLUMN(AF163)+1))</f>
        <v>537.87664449371778</v>
      </c>
      <c r="AH168" s="33" cm="1">
        <f t="array" aca="1" ref="AH168" ca="1">INDIRECT("'" &amp; $A168 &amp; "'!" &amp; ADDRESS($AN168, COLUMN(AG163)+1))</f>
        <v>538.27576989406259</v>
      </c>
      <c r="AI168" s="33" cm="1">
        <f t="array" aca="1" ref="AI168" ca="1">INDIRECT("'" &amp; $A168 &amp; "'!" &amp; ADDRESS($AN168, COLUMN(AH163)+1))</f>
        <v>538.47308450357241</v>
      </c>
      <c r="AJ168" s="33" cm="1">
        <f t="array" aca="1" ref="AJ168" ca="1">INDIRECT("'" &amp; $A168 &amp; "'!" &amp; ADDRESS($AN168, COLUMN(AI163)+1))</f>
        <v>538.67653362897283</v>
      </c>
      <c r="AK168" s="33" cm="1">
        <f t="array" aca="1" ref="AK168" ca="1">INDIRECT("'" &amp; $A168 &amp; "'!" &amp; ADDRESS($AN168, COLUMN(AJ163)+1))</f>
        <v>538.82282581916741</v>
      </c>
      <c r="AL168" s="33" cm="1">
        <f t="array" aca="1" ref="AL168" ca="1">INDIRECT("'" &amp; $A168 &amp; "'!" &amp; ADDRESS($AN168, COLUMN(AK163)+1))</f>
        <v>538.92087952697716</v>
      </c>
      <c r="AN168">
        <f>C163</f>
        <v>358</v>
      </c>
    </row>
    <row r="169" spans="1:40">
      <c r="A169" t="str">
        <f>A157</f>
        <v>Linear100</v>
      </c>
      <c r="B169" s="33" cm="1">
        <f t="array" aca="1" ref="B169" ca="1">INDIRECT("'" &amp; $A169 &amp; "'!" &amp; ADDRESS($AN169, COLUMN(A164)+1))</f>
        <v>547.30495195861056</v>
      </c>
      <c r="C169" s="33" cm="1">
        <f t="array" aca="1" ref="C169" ca="1">INDIRECT("'" &amp; $A169 &amp; "'!" &amp; ADDRESS($AN169, COLUMN(B164)+1))</f>
        <v>555.63265582655833</v>
      </c>
      <c r="D169" s="33" cm="1">
        <f t="array" aca="1" ref="D169" ca="1">INDIRECT("'" &amp; $A169 &amp; "'!" &amp; ADDRESS($AN169, COLUMN(C164)+1))</f>
        <v>564.8740822862776</v>
      </c>
      <c r="E169" s="33" cm="1">
        <f t="array" aca="1" ref="E169" ca="1">INDIRECT("'" &amp; $A169 &amp; "'!" &amp; ADDRESS($AN169, COLUMN(D164)+1))</f>
        <v>573.46687607785191</v>
      </c>
      <c r="F169" s="33" cm="1">
        <f t="array" aca="1" ref="F169" ca="1">INDIRECT("'" &amp; $A169 &amp; "'!" &amp; ADDRESS($AN169, COLUMN(E164)+1))</f>
        <v>581.68987435328904</v>
      </c>
      <c r="G169" s="33" cm="1">
        <f t="array" aca="1" ref="G169" ca="1">INDIRECT("'" &amp; $A169 &amp; "'!" &amp; ADDRESS($AN169, COLUMN(F164)+1))</f>
        <v>590.2468711505295</v>
      </c>
      <c r="H169" s="33" cm="1">
        <f t="array" aca="1" ref="H169" ca="1">INDIRECT("'" &amp; $A169 &amp; "'!" &amp; ADDRESS($AN169, COLUMN(G164)+1))</f>
        <v>597.1677629958117</v>
      </c>
      <c r="I169" s="33" cm="1">
        <f t="array" aca="1" ref="I169" ca="1">INDIRECT("'" &amp; $A169 &amp; "'!" &amp; ADDRESS($AN169, COLUMN(H164)+1))</f>
        <v>581.0565410199556</v>
      </c>
      <c r="J169" s="33" cm="1">
        <f t="array" aca="1" ref="J169" ca="1">INDIRECT("'" &amp; $A169 &amp; "'!" &amp; ADDRESS($AN169, COLUMN(I164)+1))</f>
        <v>566.00692288741072</v>
      </c>
      <c r="K169" s="33" cm="1">
        <f t="array" aca="1" ref="K169" ca="1">INDIRECT("'" &amp; $A169 &amp; "'!" &amp; ADDRESS($AN169, COLUMN(J164)+1))</f>
        <v>556.45798226164084</v>
      </c>
      <c r="L169" s="33" cm="1">
        <f t="array" aca="1" ref="L169" ca="1">INDIRECT("'" &amp; $A169 &amp; "'!" &amp; ADDRESS($AN169, COLUMN(K164)+1))</f>
        <v>551.27657058388786</v>
      </c>
      <c r="M169" s="33" cm="1">
        <f t="array" aca="1" ref="M169" ca="1">INDIRECT("'" &amp; $A169 &amp; "'!" &amp; ADDRESS($AN169, COLUMN(L164)+1))</f>
        <v>546.97176644493709</v>
      </c>
      <c r="N169" s="33" cm="1">
        <f t="array" aca="1" ref="N169" ca="1">INDIRECT("'" &amp; $A169 &amp; "'!" &amp; ADDRESS($AN169, COLUMN(M164)+1))</f>
        <v>543.3300689825079</v>
      </c>
      <c r="O169" s="33" cm="1">
        <f t="array" aca="1" ref="O169" ca="1">INDIRECT("'" &amp; $A169 &amp; "'!" &amp; ADDRESS($AN169, COLUMN(N164)+1))</f>
        <v>540.30012318305012</v>
      </c>
      <c r="P169" s="33" cm="1">
        <f t="array" aca="1" ref="P169" ca="1">INDIRECT("'" &amp; $A169 &amp; "'!" &amp; ADDRESS($AN169, COLUMN(O164)+1))</f>
        <v>537.93507021433845</v>
      </c>
      <c r="Q169" s="33" cm="1">
        <f t="array" aca="1" ref="Q169" ca="1">INDIRECT("'" &amp; $A169 &amp; "'!" &amp; ADDRESS($AN169, COLUMN(P164)+1))</f>
        <v>536.01892091648187</v>
      </c>
      <c r="R169" s="33" cm="1">
        <f t="array" aca="1" ref="R169" ca="1">INDIRECT("'" &amp; $A169 &amp; "'!" &amp; ADDRESS($AN169, COLUMN(Q164)+1))</f>
        <v>534.49243656072906</v>
      </c>
      <c r="S169" s="33" cm="1">
        <f t="array" aca="1" ref="S169" ca="1">INDIRECT("'" &amp; $A169 &amp; "'!" &amp; ADDRESS($AN169, COLUMN(R164)+1))</f>
        <v>533.50248829761028</v>
      </c>
      <c r="T169" s="33" cm="1">
        <f t="array" aca="1" ref="T169" ca="1">INDIRECT("'" &amp; $A169 &amp; "'!" &amp; ADDRESS($AN169, COLUMN(S164)+1))</f>
        <v>532.90048041389502</v>
      </c>
      <c r="U169" s="33" cm="1">
        <f t="array" aca="1" ref="U169" ca="1">INDIRECT("'" &amp; $A169 &amp; "'!" &amp; ADDRESS($AN169, COLUMN(T164)+1))</f>
        <v>532.6417344173442</v>
      </c>
      <c r="V169" s="33" cm="1">
        <f t="array" aca="1" ref="V169" ca="1">INDIRECT("'" &amp; $A169 &amp; "'!" &amp; ADDRESS($AN169, COLUMN(U164)+1))</f>
        <v>533.11707317073149</v>
      </c>
      <c r="W169" s="33" cm="1">
        <f t="array" aca="1" ref="W169" ca="1">INDIRECT("'" &amp; $A169 &amp; "'!" &amp; ADDRESS($AN169, COLUMN(V164)+1))</f>
        <v>533.4566518847007</v>
      </c>
      <c r="X169" s="33" cm="1">
        <f t="array" aca="1" ref="X169" ca="1">INDIRECT("'" &amp; $A169 &amp; "'!" &amp; ADDRESS($AN169, COLUMN(W164)+1))</f>
        <v>534.02674304015773</v>
      </c>
      <c r="Y169" s="33" cm="1">
        <f t="array" aca="1" ref="Y169" ca="1">INDIRECT("'" &amp; $A169 &amp; "'!" &amp; ADDRESS($AN169, COLUMN(X164)+1))</f>
        <v>534.40829021926584</v>
      </c>
      <c r="Z169" s="33" cm="1">
        <f t="array" aca="1" ref="Z169" ca="1">INDIRECT("'" &amp; $A169 &amp; "'!" &amp; ADDRESS($AN169, COLUMN(Y164)+1))</f>
        <v>535.05188470066514</v>
      </c>
      <c r="AA169" s="33" cm="1">
        <f t="array" aca="1" ref="AA169" ca="1">INDIRECT("'" &amp; $A169 &amp; "'!" &amp; ADDRESS($AN169, COLUMN(Z164)+1))</f>
        <v>535.74704360679971</v>
      </c>
      <c r="AB169" s="33" cm="1">
        <f t="array" aca="1" ref="AB169" ca="1">INDIRECT("'" &amp; $A169 &amp; "'!" &amp; ADDRESS($AN169, COLUMN(AA164)+1))</f>
        <v>536.25392953929543</v>
      </c>
      <c r="AC169" s="33" cm="1">
        <f t="array" aca="1" ref="AC169" ca="1">INDIRECT("'" &amp; $A169 &amp; "'!" &amp; ADDRESS($AN169, COLUMN(AB164)+1))</f>
        <v>536.63991130820386</v>
      </c>
      <c r="AD169" s="33" cm="1">
        <f t="array" aca="1" ref="AD169" ca="1">INDIRECT("'" &amp; $A169 &amp; "'!" &amp; ADDRESS($AN169, COLUMN(AC164)+1))</f>
        <v>537.01048287755611</v>
      </c>
      <c r="AE169" s="33" cm="1">
        <f t="array" aca="1" ref="AE169" ca="1">INDIRECT("'" &amp; $A169 &amp; "'!" &amp; ADDRESS($AN169, COLUMN(AD164)+1))</f>
        <v>537.31968465139198</v>
      </c>
      <c r="AF169" s="33" cm="1">
        <f t="array" aca="1" ref="AF169" ca="1">INDIRECT("'" &amp; $A169 &amp; "'!" &amp; ADDRESS($AN169, COLUMN(AE164)+1))</f>
        <v>537.69696969696975</v>
      </c>
      <c r="AG169" s="33" cm="1">
        <f t="array" aca="1" ref="AG169" ca="1">INDIRECT("'" &amp; $A169 &amp; "'!" &amp; ADDRESS($AN169, COLUMN(AF164)+1))</f>
        <v>538.1178861788618</v>
      </c>
      <c r="AH169" s="33" cm="1">
        <f t="array" aca="1" ref="AH169" ca="1">INDIRECT("'" &amp; $A169 &amp; "'!" &amp; ADDRESS($AN169, COLUMN(AG164)+1))</f>
        <v>538.49400098546437</v>
      </c>
      <c r="AI169" s="33" cm="1">
        <f t="array" aca="1" ref="AI169" ca="1">INDIRECT("'" &amp; $A169 &amp; "'!" &amp; ADDRESS($AN169, COLUMN(AH164)+1))</f>
        <v>538.66454791820649</v>
      </c>
      <c r="AJ169" s="33" cm="1">
        <f t="array" aca="1" ref="AJ169" ca="1">INDIRECT("'" &amp; $A169 &amp; "'!" &amp; ADDRESS($AN169, COLUMN(AI164)+1))</f>
        <v>538.84120473022904</v>
      </c>
      <c r="AK169" s="33" cm="1">
        <f t="array" aca="1" ref="AK169" ca="1">INDIRECT("'" &amp; $A169 &amp; "'!" &amp; ADDRESS($AN169, COLUMN(AJ164)+1))</f>
        <v>538.96448632668137</v>
      </c>
      <c r="AL169" s="33" cm="1">
        <f t="array" aca="1" ref="AL169" ca="1">INDIRECT("'" &amp; $A169 &amp; "'!" &amp; ADDRESS($AN169, COLUMN(AK164)+1))</f>
        <v>539.03957871396892</v>
      </c>
      <c r="AN169">
        <f>C163</f>
        <v>358</v>
      </c>
    </row>
    <row r="170" spans="1:40">
      <c r="A170">
        <f>A159</f>
        <v>0</v>
      </c>
      <c r="B170" s="33"/>
    </row>
    <row r="171" spans="1:40">
      <c r="A171">
        <f>A160</f>
        <v>0</v>
      </c>
    </row>
    <row r="172" spans="1:40" s="38" customFormat="1">
      <c r="A172" s="38">
        <f>A161</f>
        <v>0</v>
      </c>
    </row>
    <row r="174" spans="1:40" s="39" customFormat="1">
      <c r="A174" s="39" t="s">
        <v>73</v>
      </c>
      <c r="C174" s="39">
        <v>26</v>
      </c>
    </row>
    <row r="175" spans="1:40">
      <c r="A175" s="8" t="s">
        <v>28</v>
      </c>
      <c r="B175" s="8">
        <v>2014</v>
      </c>
      <c r="C175" s="8">
        <v>2015</v>
      </c>
      <c r="D175" s="8">
        <v>2016</v>
      </c>
      <c r="E175" s="8">
        <v>2017</v>
      </c>
      <c r="F175" s="8">
        <v>2018</v>
      </c>
      <c r="G175" s="8">
        <v>2019</v>
      </c>
      <c r="H175" s="8">
        <v>2020</v>
      </c>
      <c r="I175" s="8">
        <v>2021</v>
      </c>
      <c r="J175" s="8">
        <v>2022</v>
      </c>
      <c r="K175" s="8">
        <v>2023</v>
      </c>
      <c r="L175" s="8">
        <v>2024</v>
      </c>
      <c r="M175" s="8">
        <v>2025</v>
      </c>
      <c r="N175" s="8">
        <v>2026</v>
      </c>
      <c r="O175" s="8">
        <v>2027</v>
      </c>
      <c r="P175" s="8">
        <v>2028</v>
      </c>
      <c r="Q175" s="8">
        <v>2029</v>
      </c>
      <c r="R175" s="8">
        <v>2030</v>
      </c>
      <c r="S175" s="8">
        <v>2031</v>
      </c>
      <c r="T175" s="8">
        <v>2032</v>
      </c>
      <c r="U175" s="8">
        <v>2033</v>
      </c>
      <c r="V175" s="8">
        <v>2034</v>
      </c>
      <c r="W175" s="8">
        <v>2035</v>
      </c>
      <c r="X175" s="8">
        <v>2036</v>
      </c>
      <c r="Y175" s="8">
        <v>2037</v>
      </c>
      <c r="Z175" s="8">
        <v>2038</v>
      </c>
      <c r="AA175" s="8">
        <v>2039</v>
      </c>
      <c r="AB175" s="8">
        <v>2040</v>
      </c>
      <c r="AC175" s="8">
        <v>2041</v>
      </c>
      <c r="AD175" s="8">
        <v>2042</v>
      </c>
      <c r="AE175" s="8">
        <v>2043</v>
      </c>
      <c r="AF175" s="8">
        <v>2044</v>
      </c>
      <c r="AG175" s="8">
        <v>2045</v>
      </c>
      <c r="AH175" s="8">
        <v>2046</v>
      </c>
      <c r="AI175" s="8">
        <v>2047</v>
      </c>
      <c r="AJ175" s="8">
        <v>2048</v>
      </c>
      <c r="AK175" s="8">
        <v>2049</v>
      </c>
      <c r="AL175" s="8">
        <v>2050</v>
      </c>
    </row>
    <row r="176" spans="1:40">
      <c r="A176" t="str">
        <f>A6</f>
        <v>S100</v>
      </c>
      <c r="B176" s="33" cm="1">
        <f t="array" aca="1" ref="B176" ca="1">INDIRECT("'" &amp; $A176 &amp; "'!" &amp; ADDRESS($AN176, COLUMN(A171)+1))</f>
        <v>18948</v>
      </c>
      <c r="C176" s="33" cm="1">
        <f t="array" aca="1" ref="C176" ca="1">INDIRECT("'" &amp; $A176 &amp; "'!" &amp; ADDRESS($AN176, COLUMN(B171)+1))</f>
        <v>25502</v>
      </c>
      <c r="D176" s="33" cm="1">
        <f t="array" aca="1" ref="D176" ca="1">INDIRECT("'" &amp; $A176 &amp; "'!" &amp; ADDRESS($AN176, COLUMN(C171)+1))</f>
        <v>34022</v>
      </c>
      <c r="E176" s="33" cm="1">
        <f t="array" aca="1" ref="E176" ca="1">INDIRECT("'" &amp; $A176 &amp; "'!" &amp; ADDRESS($AN176, COLUMN(D171)+1))</f>
        <v>53861</v>
      </c>
      <c r="F176" s="33" cm="1">
        <f t="array" aca="1" ref="F176" ca="1">INDIRECT("'" &amp; $A176 &amp; "'!" &amp; ADDRESS($AN176, COLUMN(E171)+1))</f>
        <v>83175</v>
      </c>
      <c r="G176" s="33" cm="1">
        <f t="array" aca="1" ref="G176" ca="1">INDIRECT("'" &amp; $A176 &amp; "'!" &amp; ADDRESS($AN176, COLUMN(F171)+1))</f>
        <v>136617</v>
      </c>
      <c r="H176" s="33" cm="1">
        <f t="array" aca="1" ref="H176" ca="1">INDIRECT("'" &amp; $A176 &amp; "'!" &amp; ADDRESS($AN176, COLUMN(G171)+1))</f>
        <v>309081</v>
      </c>
      <c r="I176" s="33" cm="1">
        <f t="array" aca="1" ref="I176" ca="1">INDIRECT("'" &amp; $A176 &amp; "'!" &amp; ADDRESS($AN176, COLUMN(H171)+1))</f>
        <v>643149</v>
      </c>
      <c r="J176" s="33" cm="1">
        <f t="array" aca="1" ref="J176" ca="1">INDIRECT("'" &amp; $A176 &amp; "'!" &amp; ADDRESS($AN176, COLUMN(I171)+1))</f>
        <v>1079489</v>
      </c>
      <c r="K176" s="33" cm="1">
        <f t="array" aca="1" ref="K176" ca="1">INDIRECT("'" &amp; $A176 &amp; "'!" &amp; ADDRESS($AN176, COLUMN(J171)+1))</f>
        <v>1576641</v>
      </c>
      <c r="L176" s="33" cm="1">
        <f t="array" aca="1" ref="L176" ca="1">INDIRECT("'" &amp; $A176 &amp; "'!" &amp; ADDRESS($AN176, COLUMN(K171)+1))</f>
        <v>2158431</v>
      </c>
      <c r="M176" s="33" cm="1">
        <f t="array" aca="1" ref="M176" ca="1">INDIRECT("'" &amp; $A176 &amp; "'!" &amp; ADDRESS($AN176, COLUMN(L171)+1))</f>
        <v>2787818</v>
      </c>
      <c r="N176" s="33" cm="1">
        <f t="array" aca="1" ref="N176" ca="1">INDIRECT("'" &amp; $A176 &amp; "'!" &amp; ADDRESS($AN176, COLUMN(M171)+1))</f>
        <v>3491970</v>
      </c>
      <c r="O176" s="33" cm="1">
        <f t="array" aca="1" ref="O176" ca="1">INDIRECT("'" &amp; $A176 &amp; "'!" &amp; ADDRESS($AN176, COLUMN(N171)+1))</f>
        <v>4392446</v>
      </c>
      <c r="P176" s="33" cm="1">
        <f t="array" aca="1" ref="P176" ca="1">INDIRECT("'" &amp; $A176 &amp; "'!" &amp; ADDRESS($AN176, COLUMN(O171)+1))</f>
        <v>5515926</v>
      </c>
      <c r="Q176" s="33" cm="1">
        <f t="array" aca="1" ref="Q176" ca="1">INDIRECT("'" &amp; $A176 &amp; "'!" &amp; ADDRESS($AN176, COLUMN(P171)+1))</f>
        <v>6975204</v>
      </c>
      <c r="R176" s="33" cm="1">
        <f t="array" aca="1" ref="R176" ca="1">INDIRECT("'" &amp; $A176 &amp; "'!" &amp; ADDRESS($AN176, COLUMN(Q171)+1))</f>
        <v>8727421</v>
      </c>
      <c r="S176" s="33" cm="1">
        <f t="array" aca="1" ref="S176" ca="1">INDIRECT("'" &amp; $A176 &amp; "'!" &amp; ADDRESS($AN176, COLUMN(R171)+1))</f>
        <v>10821527</v>
      </c>
      <c r="T176" s="33" cm="1">
        <f t="array" aca="1" ref="T176" ca="1">INDIRECT("'" &amp; $A176 &amp; "'!" &amp; ADDRESS($AN176, COLUMN(S171)+1))</f>
        <v>13213374</v>
      </c>
      <c r="U176" s="33" cm="1">
        <f t="array" aca="1" ref="U176" ca="1">INDIRECT("'" &amp; $A176 &amp; "'!" &amp; ADDRESS($AN176, COLUMN(T171)+1))</f>
        <v>15733334</v>
      </c>
      <c r="V176" s="33" cm="1">
        <f t="array" aca="1" ref="V176" ca="1">INDIRECT("'" &amp; $A176 &amp; "'!" &amp; ADDRESS($AN176, COLUMN(U171)+1))</f>
        <v>18243993</v>
      </c>
      <c r="W176" s="33" cm="1">
        <f t="array" aca="1" ref="W176" ca="1">INDIRECT("'" &amp; $A176 &amp; "'!" &amp; ADDRESS($AN176, COLUMN(V171)+1))</f>
        <v>20709309</v>
      </c>
      <c r="X176" s="33" cm="1">
        <f t="array" aca="1" ref="X176" ca="1">INDIRECT("'" &amp; $A176 &amp; "'!" &amp; ADDRESS($AN176, COLUMN(W171)+1))</f>
        <v>23061439</v>
      </c>
      <c r="Y176" s="33" cm="1">
        <f t="array" aca="1" ref="Y176" ca="1">INDIRECT("'" &amp; $A176 &amp; "'!" &amp; ADDRESS($AN176, COLUMN(X171)+1))</f>
        <v>25292117</v>
      </c>
      <c r="Z176" s="33" cm="1">
        <f t="array" aca="1" ref="Z176" ca="1">INDIRECT("'" &amp; $A176 &amp; "'!" &amp; ADDRESS($AN176, COLUMN(Y171)+1))</f>
        <v>27391967</v>
      </c>
      <c r="AA176" s="33" cm="1">
        <f t="array" aca="1" ref="AA176" ca="1">INDIRECT("'" &amp; $A176 &amp; "'!" &amp; ADDRESS($AN176, COLUMN(Z171)+1))</f>
        <v>29353893</v>
      </c>
      <c r="AB176" s="33" cm="1">
        <f t="array" aca="1" ref="AB176" ca="1">INDIRECT("'" &amp; $A176 &amp; "'!" &amp; ADDRESS($AN176, COLUMN(AA171)+1))</f>
        <v>31167178</v>
      </c>
      <c r="AC176" s="33" cm="1">
        <f t="array" aca="1" ref="AC176" ca="1">INDIRECT("'" &amp; $A176 &amp; "'!" &amp; ADDRESS($AN176, COLUMN(AB171)+1))</f>
        <v>32824364</v>
      </c>
      <c r="AD176" s="33" cm="1">
        <f t="array" aca="1" ref="AD176" ca="1">INDIRECT("'" &amp; $A176 &amp; "'!" &amp; ADDRESS($AN176, COLUMN(AC171)+1))</f>
        <v>34319592</v>
      </c>
      <c r="AE176" s="33" cm="1">
        <f t="array" aca="1" ref="AE176" ca="1">INDIRECT("'" &amp; $A176 &amp; "'!" &amp; ADDRESS($AN176, COLUMN(AD171)+1))</f>
        <v>35650201</v>
      </c>
      <c r="AF176" s="33" cm="1">
        <f t="array" aca="1" ref="AF176" ca="1">INDIRECT("'" &amp; $A176 &amp; "'!" &amp; ADDRESS($AN176, COLUMN(AE171)+1))</f>
        <v>36817286</v>
      </c>
      <c r="AG176" s="33" cm="1">
        <f t="array" aca="1" ref="AG176" ca="1">INDIRECT("'" &amp; $A176 &amp; "'!" &amp; ADDRESS($AN176, COLUMN(AF171)+1))</f>
        <v>37825958</v>
      </c>
      <c r="AH176" s="33" cm="1">
        <f t="array" aca="1" ref="AH176" ca="1">INDIRECT("'" &amp; $A176 &amp; "'!" &amp; ADDRESS($AN176, COLUMN(AG171)+1))</f>
        <v>38686732</v>
      </c>
      <c r="AI176" s="33" cm="1">
        <f t="array" aca="1" ref="AI176" ca="1">INDIRECT("'" &amp; $A176 &amp; "'!" &amp; ADDRESS($AN176, COLUMN(AH171)+1))</f>
        <v>39413731</v>
      </c>
      <c r="AJ176" s="33" cm="1">
        <f t="array" aca="1" ref="AJ176" ca="1">INDIRECT("'" &amp; $A176 &amp; "'!" &amp; ADDRESS($AN176, COLUMN(AI171)+1))</f>
        <v>40022026</v>
      </c>
      <c r="AK176" s="33" cm="1">
        <f t="array" aca="1" ref="AK176" ca="1">INDIRECT("'" &amp; $A176 &amp; "'!" &amp; ADDRESS($AN176, COLUMN(AJ171)+1))</f>
        <v>40527712</v>
      </c>
      <c r="AL176" s="33" cm="1">
        <f t="array" aca="1" ref="AL176" ca="1">INDIRECT("'" &amp; $A176 &amp; "'!" &amp; ADDRESS($AN176, COLUMN(AK171)+1))</f>
        <v>40946413</v>
      </c>
      <c r="AN176">
        <f>C174</f>
        <v>26</v>
      </c>
    </row>
    <row r="177" spans="1:40">
      <c r="A177" t="str">
        <f>A7</f>
        <v>L100</v>
      </c>
      <c r="B177" s="33" cm="1">
        <f t="array" aca="1" ref="B177" ca="1">INDIRECT("'" &amp; $A177 &amp; "'!" &amp; ADDRESS($AN177, COLUMN(A172)+1))</f>
        <v>18948</v>
      </c>
      <c r="C177" s="33" cm="1">
        <f t="array" aca="1" ref="C177" ca="1">INDIRECT("'" &amp; $A177 &amp; "'!" &amp; ADDRESS($AN177, COLUMN(B172)+1))</f>
        <v>25502</v>
      </c>
      <c r="D177" s="33" cm="1">
        <f t="array" aca="1" ref="D177" ca="1">INDIRECT("'" &amp; $A177 &amp; "'!" &amp; ADDRESS($AN177, COLUMN(C172)+1))</f>
        <v>34022</v>
      </c>
      <c r="E177" s="33" cm="1">
        <f t="array" aca="1" ref="E177" ca="1">INDIRECT("'" &amp; $A177 &amp; "'!" &amp; ADDRESS($AN177, COLUMN(D172)+1))</f>
        <v>53861</v>
      </c>
      <c r="F177" s="33" cm="1">
        <f t="array" aca="1" ref="F177" ca="1">INDIRECT("'" &amp; $A177 &amp; "'!" &amp; ADDRESS($AN177, COLUMN(E172)+1))</f>
        <v>83175</v>
      </c>
      <c r="G177" s="33" cm="1">
        <f t="array" aca="1" ref="G177" ca="1">INDIRECT("'" &amp; $A177 &amp; "'!" &amp; ADDRESS($AN177, COLUMN(F172)+1))</f>
        <v>136617</v>
      </c>
      <c r="H177" s="33" cm="1">
        <f t="array" aca="1" ref="H177" ca="1">INDIRECT("'" &amp; $A177 &amp; "'!" &amp; ADDRESS($AN177, COLUMN(G172)+1))</f>
        <v>309081</v>
      </c>
      <c r="I177" s="33" cm="1">
        <f t="array" aca="1" ref="I177" ca="1">INDIRECT("'" &amp; $A177 &amp; "'!" &amp; ADDRESS($AN177, COLUMN(H172)+1))</f>
        <v>643149</v>
      </c>
      <c r="J177" s="33" cm="1">
        <f t="array" aca="1" ref="J177" ca="1">INDIRECT("'" &amp; $A177 &amp; "'!" &amp; ADDRESS($AN177, COLUMN(I172)+1))</f>
        <v>1079489</v>
      </c>
      <c r="K177" s="33" cm="1">
        <f t="array" aca="1" ref="K177" ca="1">INDIRECT("'" &amp; $A177 &amp; "'!" &amp; ADDRESS($AN177, COLUMN(J172)+1))</f>
        <v>1576641</v>
      </c>
      <c r="L177" s="33" cm="1">
        <f t="array" aca="1" ref="L177" ca="1">INDIRECT("'" &amp; $A177 &amp; "'!" &amp; ADDRESS($AN177, COLUMN(K172)+1))</f>
        <v>2127345</v>
      </c>
      <c r="M177" s="33" cm="1">
        <f t="array" aca="1" ref="M177" ca="1">INDIRECT("'" &amp; $A177 &amp; "'!" &amp; ADDRESS($AN177, COLUMN(L172)+1))</f>
        <v>2663783</v>
      </c>
      <c r="N177" s="33" cm="1">
        <f t="array" aca="1" ref="N177" ca="1">INDIRECT("'" &amp; $A177 &amp; "'!" &amp; ADDRESS($AN177, COLUMN(M172)+1))</f>
        <v>3183593</v>
      </c>
      <c r="O177" s="33" cm="1">
        <f t="array" aca="1" ref="O177" ca="1">INDIRECT("'" &amp; $A177 &amp; "'!" &amp; ADDRESS($AN177, COLUMN(N172)+1))</f>
        <v>3686474</v>
      </c>
      <c r="P177" s="33" cm="1">
        <f t="array" aca="1" ref="P177" ca="1">INDIRECT("'" &amp; $A177 &amp; "'!" &amp; ADDRESS($AN177, COLUMN(O172)+1))</f>
        <v>4171751</v>
      </c>
      <c r="Q177" s="33" cm="1">
        <f t="array" aca="1" ref="Q177" ca="1">INDIRECT("'" &amp; $A177 &amp; "'!" &amp; ADDRESS($AN177, COLUMN(P172)+1))</f>
        <v>4635334</v>
      </c>
      <c r="R177" s="33" cm="1">
        <f t="array" aca="1" ref="R177" ca="1">INDIRECT("'" &amp; $A177 &amp; "'!" &amp; ADDRESS($AN177, COLUMN(Q172)+1))</f>
        <v>5073841</v>
      </c>
      <c r="S177" s="33" cm="1">
        <f t="array" aca="1" ref="S177" ca="1">INDIRECT("'" &amp; $A177 &amp; "'!" &amp; ADDRESS($AN177, COLUMN(R172)+1))</f>
        <v>5483689</v>
      </c>
      <c r="T177" s="33" cm="1">
        <f t="array" aca="1" ref="T177" ca="1">INDIRECT("'" &amp; $A177 &amp; "'!" &amp; ADDRESS($AN177, COLUMN(S172)+1))</f>
        <v>5861760</v>
      </c>
      <c r="U177" s="33" cm="1">
        <f t="array" aca="1" ref="U177" ca="1">INDIRECT("'" &amp; $A177 &amp; "'!" &amp; ADDRESS($AN177, COLUMN(T172)+1))</f>
        <v>6204432</v>
      </c>
      <c r="V177" s="33" cm="1">
        <f t="array" aca="1" ref="V177" ca="1">INDIRECT("'" &amp; $A177 &amp; "'!" &amp; ADDRESS($AN177, COLUMN(U172)+1))</f>
        <v>6509825</v>
      </c>
      <c r="W177" s="33" cm="1">
        <f t="array" aca="1" ref="W177" ca="1">INDIRECT("'" &amp; $A177 &amp; "'!" &amp; ADDRESS($AN177, COLUMN(V172)+1))</f>
        <v>6777646</v>
      </c>
      <c r="X177" s="33" cm="1">
        <f t="array" aca="1" ref="X177" ca="1">INDIRECT("'" &amp; $A177 &amp; "'!" &amp; ADDRESS($AN177, COLUMN(W172)+1))</f>
        <v>9527060</v>
      </c>
      <c r="Y177" s="33" cm="1">
        <f t="array" aca="1" ref="Y177" ca="1">INDIRECT("'" &amp; $A177 &amp; "'!" &amp; ADDRESS($AN177, COLUMN(X172)+1))</f>
        <v>12216883</v>
      </c>
      <c r="Z177" s="33" cm="1">
        <f t="array" aca="1" ref="Z177" ca="1">INDIRECT("'" &amp; $A177 &amp; "'!" &amp; ADDRESS($AN177, COLUMN(Y172)+1))</f>
        <v>14774325</v>
      </c>
      <c r="AA177" s="33" cm="1">
        <f t="array" aca="1" ref="AA177" ca="1">INDIRECT("'" &amp; $A177 &amp; "'!" &amp; ADDRESS($AN177, COLUMN(Z172)+1))</f>
        <v>17228036</v>
      </c>
      <c r="AB177" s="33" cm="1">
        <f t="array" aca="1" ref="AB177" ca="1">INDIRECT("'" &amp; $A177 &amp; "'!" &amp; ADDRESS($AN177, COLUMN(AA172)+1))</f>
        <v>19632274</v>
      </c>
      <c r="AC177" s="33" cm="1">
        <f t="array" aca="1" ref="AC177" ca="1">INDIRECT("'" &amp; $A177 &amp; "'!" &amp; ADDRESS($AN177, COLUMN(AB172)+1))</f>
        <v>21941341</v>
      </c>
      <c r="AD177" s="33" cm="1">
        <f t="array" aca="1" ref="AD177" ca="1">INDIRECT("'" &amp; $A177 &amp; "'!" &amp; ADDRESS($AN177, COLUMN(AC172)+1))</f>
        <v>24158704</v>
      </c>
      <c r="AE177" s="33" cm="1">
        <f t="array" aca="1" ref="AE177" ca="1">INDIRECT("'" &amp; $A177 &amp; "'!" &amp; ADDRESS($AN177, COLUMN(AD172)+1))</f>
        <v>26286989</v>
      </c>
      <c r="AF177" s="33" cm="1">
        <f t="array" aca="1" ref="AF177" ca="1">INDIRECT("'" &amp; $A177 &amp; "'!" &amp; ADDRESS($AN177, COLUMN(AE172)+1))</f>
        <v>28327912</v>
      </c>
      <c r="AG177" s="33" cm="1">
        <f t="array" aca="1" ref="AG177" ca="1">INDIRECT("'" &amp; $A177 &amp; "'!" &amp; ADDRESS($AN177, COLUMN(AF172)+1))</f>
        <v>30233115</v>
      </c>
      <c r="AH177" s="33" cm="1">
        <f t="array" aca="1" ref="AH177" ca="1">INDIRECT("'" &amp; $A177 &amp; "'!" &amp; ADDRESS($AN177, COLUMN(AG172)+1))</f>
        <v>32004408</v>
      </c>
      <c r="AI177" s="33" cm="1">
        <f t="array" aca="1" ref="AI177" ca="1">INDIRECT("'" &amp; $A177 &amp; "'!" &amp; ADDRESS($AN177, COLUMN(AH172)+1))</f>
        <v>33618922</v>
      </c>
      <c r="AJ177" s="33" cm="1">
        <f t="array" aca="1" ref="AJ177" ca="1">INDIRECT("'" &amp; $A177 &amp; "'!" &amp; ADDRESS($AN177, COLUMN(AI172)+1))</f>
        <v>35077741</v>
      </c>
      <c r="AK177" s="33" cm="1">
        <f t="array" aca="1" ref="AK177" ca="1">INDIRECT("'" &amp; $A177 &amp; "'!" &amp; ADDRESS($AN177, COLUMN(AJ172)+1))</f>
        <v>36357166</v>
      </c>
      <c r="AL177" s="33" cm="1">
        <f t="array" aca="1" ref="AL177" ca="1">INDIRECT("'" &amp; $A177 &amp; "'!" &amp; ADDRESS($AN177, COLUMN(AK172)+1))</f>
        <v>37458212</v>
      </c>
      <c r="AN177">
        <f>C174</f>
        <v>26</v>
      </c>
    </row>
    <row r="178" spans="1:40">
      <c r="A178" t="str">
        <f>A8</f>
        <v>S80</v>
      </c>
      <c r="B178" s="33" cm="1">
        <f t="array" aca="1" ref="B178" ca="1">INDIRECT("'" &amp; $A178 &amp; "'!" &amp; ADDRESS($AN178, COLUMN(A173)+1))</f>
        <v>18948</v>
      </c>
      <c r="C178" s="33" cm="1">
        <f t="array" aca="1" ref="C178" ca="1">INDIRECT("'" &amp; $A178 &amp; "'!" &amp; ADDRESS($AN178, COLUMN(B173)+1))</f>
        <v>25502</v>
      </c>
      <c r="D178" s="33" cm="1">
        <f t="array" aca="1" ref="D178" ca="1">INDIRECT("'" &amp; $A178 &amp; "'!" &amp; ADDRESS($AN178, COLUMN(C173)+1))</f>
        <v>34022</v>
      </c>
      <c r="E178" s="33" cm="1">
        <f t="array" aca="1" ref="E178" ca="1">INDIRECT("'" &amp; $A178 &amp; "'!" &amp; ADDRESS($AN178, COLUMN(D173)+1))</f>
        <v>53861</v>
      </c>
      <c r="F178" s="33" cm="1">
        <f t="array" aca="1" ref="F178" ca="1">INDIRECT("'" &amp; $A178 &amp; "'!" &amp; ADDRESS($AN178, COLUMN(E173)+1))</f>
        <v>83175</v>
      </c>
      <c r="G178" s="33" cm="1">
        <f t="array" aca="1" ref="G178" ca="1">INDIRECT("'" &amp; $A178 &amp; "'!" &amp; ADDRESS($AN178, COLUMN(F173)+1))</f>
        <v>136617</v>
      </c>
      <c r="H178" s="33" cm="1">
        <f t="array" aca="1" ref="H178" ca="1">INDIRECT("'" &amp; $A178 &amp; "'!" &amp; ADDRESS($AN178, COLUMN(G173)+1))</f>
        <v>309081</v>
      </c>
      <c r="I178" s="33" cm="1">
        <f t="array" aca="1" ref="I178" ca="1">INDIRECT("'" &amp; $A178 &amp; "'!" &amp; ADDRESS($AN178, COLUMN(H173)+1))</f>
        <v>643149</v>
      </c>
      <c r="J178" s="33" cm="1">
        <f t="array" aca="1" ref="J178" ca="1">INDIRECT("'" &amp; $A178 &amp; "'!" &amp; ADDRESS($AN178, COLUMN(I173)+1))</f>
        <v>1079489</v>
      </c>
      <c r="K178" s="33" cm="1">
        <f t="array" aca="1" ref="K178" ca="1">INDIRECT("'" &amp; $A178 &amp; "'!" &amp; ADDRESS($AN178, COLUMN(J173)+1))</f>
        <v>1576641</v>
      </c>
      <c r="L178" s="33" cm="1">
        <f t="array" aca="1" ref="L178" ca="1">INDIRECT("'" &amp; $A178 &amp; "'!" &amp; ADDRESS($AN178, COLUMN(K173)+1))</f>
        <v>2158431</v>
      </c>
      <c r="M178" s="33" cm="1">
        <f t="array" aca="1" ref="M178" ca="1">INDIRECT("'" &amp; $A178 &amp; "'!" &amp; ADDRESS($AN178, COLUMN(L173)+1))</f>
        <v>2756732</v>
      </c>
      <c r="N178" s="33" cm="1">
        <f t="array" aca="1" ref="N178" ca="1">INDIRECT("'" &amp; $A178 &amp; "'!" &amp; ADDRESS($AN178, COLUMN(M173)+1))</f>
        <v>3399022</v>
      </c>
      <c r="O178" s="33" cm="1">
        <f t="array" aca="1" ref="O178" ca="1">INDIRECT("'" &amp; $A178 &amp; "'!" &amp; ADDRESS($AN178, COLUMN(N173)+1))</f>
        <v>4083758</v>
      </c>
      <c r="P178" s="33" cm="1">
        <f t="array" aca="1" ref="P178" ca="1">INDIRECT("'" &amp; $A178 &amp; "'!" &amp; ADDRESS($AN178, COLUMN(O173)+1))</f>
        <v>4901970</v>
      </c>
      <c r="Q178" s="33" cm="1">
        <f t="array" aca="1" ref="Q178" ca="1">INDIRECT("'" &amp; $A178 &amp; "'!" &amp; ADDRESS($AN178, COLUMN(P173)+1))</f>
        <v>5846769</v>
      </c>
      <c r="R178" s="33" cm="1">
        <f t="array" aca="1" ref="R178" ca="1">INDIRECT("'" &amp; $A178 &amp; "'!" &amp; ADDRESS($AN178, COLUMN(Q173)+1))</f>
        <v>7065233</v>
      </c>
      <c r="S178" s="33" cm="1">
        <f t="array" aca="1" ref="S178" ca="1">INDIRECT("'" &amp; $A178 &amp; "'!" &amp; ADDRESS($AN178, COLUMN(R173)+1))</f>
        <v>8547560</v>
      </c>
      <c r="T178" s="33" cm="1">
        <f t="array" aca="1" ref="T178" ca="1">INDIRECT("'" &amp; $A178 &amp; "'!" &amp; ADDRESS($AN178, COLUMN(S173)+1))</f>
        <v>10281619</v>
      </c>
      <c r="U178" s="33" cm="1">
        <f t="array" aca="1" ref="U178" ca="1">INDIRECT("'" &amp; $A178 &amp; "'!" &amp; ADDRESS($AN178, COLUMN(T173)+1))</f>
        <v>12098406</v>
      </c>
      <c r="V178" s="33" cm="1">
        <f t="array" aca="1" ref="V178" ca="1">INDIRECT("'" &amp; $A178 &amp; "'!" &amp; ADDRESS($AN178, COLUMN(U173)+1))</f>
        <v>14021844</v>
      </c>
      <c r="W178" s="33" cm="1">
        <f t="array" aca="1" ref="W178" ca="1">INDIRECT("'" &amp; $A178 &amp; "'!" &amp; ADDRESS($AN178, COLUMN(V173)+1))</f>
        <v>15922321</v>
      </c>
      <c r="X178" s="33" cm="1">
        <f t="array" aca="1" ref="X178" ca="1">INDIRECT("'" &amp; $A178 &amp; "'!" &amp; ADDRESS($AN178, COLUMN(W173)+1))</f>
        <v>17794788</v>
      </c>
      <c r="Y178" s="33" cm="1">
        <f t="array" aca="1" ref="Y178" ca="1">INDIRECT("'" &amp; $A178 &amp; "'!" &amp; ADDRESS($AN178, COLUMN(X173)+1))</f>
        <v>19571294</v>
      </c>
      <c r="Z178" s="33" cm="1">
        <f t="array" aca="1" ref="Z178" ca="1">INDIRECT("'" &amp; $A178 &amp; "'!" &amp; ADDRESS($AN178, COLUMN(Y173)+1))</f>
        <v>21249924</v>
      </c>
      <c r="AA178" s="33" cm="1">
        <f t="array" aca="1" ref="AA178" ca="1">INDIRECT("'" &amp; $A178 &amp; "'!" &amp; ADDRESS($AN178, COLUMN(Z173)+1))</f>
        <v>22824203</v>
      </c>
      <c r="AB178" s="33" cm="1">
        <f t="array" aca="1" ref="AB178" ca="1">INDIRECT("'" &amp; $A178 &amp; "'!" &amp; ADDRESS($AN178, COLUMN(AA173)+1))</f>
        <v>24289943</v>
      </c>
      <c r="AC178" s="33" cm="1">
        <f t="array" aca="1" ref="AC178" ca="1">INDIRECT("'" &amp; $A178 &amp; "'!" &amp; ADDRESS($AN178, COLUMN(AB173)+1))</f>
        <v>25640618</v>
      </c>
      <c r="AD178" s="33" cm="1">
        <f t="array" aca="1" ref="AD178" ca="1">INDIRECT("'" &amp; $A178 &amp; "'!" &amp; ADDRESS($AN178, COLUMN(AC173)+1))</f>
        <v>26872854</v>
      </c>
      <c r="AE178" s="33" cm="1">
        <f t="array" aca="1" ref="AE178" ca="1">INDIRECT("'" &amp; $A178 &amp; "'!" &amp; ADDRESS($AN178, COLUMN(AD173)+1))</f>
        <v>27981818</v>
      </c>
      <c r="AF178" s="33" cm="1">
        <f t="array" aca="1" ref="AF178" ca="1">INDIRECT("'" &amp; $A178 &amp; "'!" &amp; ADDRESS($AN178, COLUMN(AE173)+1))</f>
        <v>28966115</v>
      </c>
      <c r="AG178" s="33" cm="1">
        <f t="array" aca="1" ref="AG178" ca="1">INDIRECT("'" &amp; $A178 &amp; "'!" &amp; ADDRESS($AN178, COLUMN(AF173)+1))</f>
        <v>29827438</v>
      </c>
      <c r="AH178" s="33" cm="1">
        <f t="array" aca="1" ref="AH178" ca="1">INDIRECT("'" &amp; $A178 &amp; "'!" &amp; ADDRESS($AN178, COLUMN(AG173)+1))</f>
        <v>30571638</v>
      </c>
      <c r="AI178" s="33" cm="1">
        <f t="array" aca="1" ref="AI178" ca="1">INDIRECT("'" &amp; $A178 &amp; "'!" &amp; ADDRESS($AN178, COLUMN(AH173)+1))</f>
        <v>31207553</v>
      </c>
      <c r="AJ178" s="33" cm="1">
        <f t="array" aca="1" ref="AJ178" ca="1">INDIRECT("'" &amp; $A178 &amp; "'!" &amp; ADDRESS($AN178, COLUMN(AI173)+1))</f>
        <v>31744040</v>
      </c>
      <c r="AK178" s="33" cm="1">
        <f t="array" aca="1" ref="AK178" ca="1">INDIRECT("'" &amp; $A178 &amp; "'!" &amp; ADDRESS($AN178, COLUMN(AJ173)+1))</f>
        <v>32193459</v>
      </c>
      <c r="AL178" s="33" cm="1">
        <f t="array" aca="1" ref="AL178" ca="1">INDIRECT("'" &amp; $A178 &amp; "'!" &amp; ADDRESS($AN178, COLUMN(AK173)+1))</f>
        <v>32567084</v>
      </c>
      <c r="AN178">
        <f>C174</f>
        <v>26</v>
      </c>
    </row>
    <row r="179" spans="1:40">
      <c r="A179" t="str">
        <f>A9</f>
        <v>D100</v>
      </c>
      <c r="B179" s="33" cm="1">
        <f t="array" aca="1" ref="B179" ca="1">INDIRECT("'" &amp; $A179 &amp; "'!" &amp; ADDRESS($AN179, COLUMN(A174)+1))</f>
        <v>18948</v>
      </c>
      <c r="C179" s="33" cm="1">
        <f t="array" aca="1" ref="C179" ca="1">INDIRECT("'" &amp; $A179 &amp; "'!" &amp; ADDRESS($AN179, COLUMN(B174)+1))</f>
        <v>25502</v>
      </c>
      <c r="D179" s="33" cm="1">
        <f t="array" aca="1" ref="D179" ca="1">INDIRECT("'" &amp; $A179 &amp; "'!" &amp; ADDRESS($AN179, COLUMN(C174)+1))</f>
        <v>34022</v>
      </c>
      <c r="E179" s="33" cm="1">
        <f t="array" aca="1" ref="E179" ca="1">INDIRECT("'" &amp; $A179 &amp; "'!" &amp; ADDRESS($AN179, COLUMN(D174)+1))</f>
        <v>53861</v>
      </c>
      <c r="F179" s="33" cm="1">
        <f t="array" aca="1" ref="F179" ca="1">INDIRECT("'" &amp; $A179 &amp; "'!" &amp; ADDRESS($AN179, COLUMN(E174)+1))</f>
        <v>83175</v>
      </c>
      <c r="G179" s="33" cm="1">
        <f t="array" aca="1" ref="G179" ca="1">INDIRECT("'" &amp; $A179 &amp; "'!" &amp; ADDRESS($AN179, COLUMN(F174)+1))</f>
        <v>136617</v>
      </c>
      <c r="H179" s="33" cm="1">
        <f t="array" aca="1" ref="H179" ca="1">INDIRECT("'" &amp; $A179 &amp; "'!" &amp; ADDRESS($AN179, COLUMN(G174)+1))</f>
        <v>309081</v>
      </c>
      <c r="I179" s="33" cm="1">
        <f t="array" aca="1" ref="I179" ca="1">INDIRECT("'" &amp; $A179 &amp; "'!" &amp; ADDRESS($AN179, COLUMN(H174)+1))</f>
        <v>643149</v>
      </c>
      <c r="J179" s="33" cm="1">
        <f t="array" aca="1" ref="J179" ca="1">INDIRECT("'" &amp; $A179 &amp; "'!" &amp; ADDRESS($AN179, COLUMN(I174)+1))</f>
        <v>1079489</v>
      </c>
      <c r="K179" s="33" cm="1">
        <f t="array" aca="1" ref="K179" ca="1">INDIRECT("'" &amp; $A179 &amp; "'!" &amp; ADDRESS($AN179, COLUMN(J174)+1))</f>
        <v>1576641</v>
      </c>
      <c r="L179" s="33" cm="1">
        <f t="array" aca="1" ref="L179" ca="1">INDIRECT("'" &amp; $A179 &amp; "'!" &amp; ADDRESS($AN179, COLUMN(K174)+1))</f>
        <v>4645340</v>
      </c>
      <c r="M179" s="33" cm="1">
        <f t="array" aca="1" ref="M179" ca="1">INDIRECT("'" &amp; $A179 &amp; "'!" &amp; ADDRESS($AN179, COLUMN(L174)+1))</f>
        <v>7674594</v>
      </c>
      <c r="N179" s="33" cm="1">
        <f t="array" aca="1" ref="N179" ca="1">INDIRECT("'" &amp; $A179 &amp; "'!" &amp; ADDRESS($AN179, COLUMN(M174)+1))</f>
        <v>10586499</v>
      </c>
      <c r="O179" s="33" cm="1">
        <f t="array" aca="1" ref="O179" ca="1">INDIRECT("'" &amp; $A179 &amp; "'!" &amp; ADDRESS($AN179, COLUMN(N174)+1))</f>
        <v>13405936</v>
      </c>
      <c r="P179" s="33" cm="1">
        <f t="array" aca="1" ref="P179" ca="1">INDIRECT("'" &amp; $A179 &amp; "'!" &amp; ADDRESS($AN179, COLUMN(O174)+1))</f>
        <v>16182588</v>
      </c>
      <c r="Q179" s="33" cm="1">
        <f t="array" aca="1" ref="Q179" ca="1">INDIRECT("'" &amp; $A179 &amp; "'!" &amp; ADDRESS($AN179, COLUMN(P174)+1))</f>
        <v>18862006</v>
      </c>
      <c r="R179" s="33" cm="1">
        <f t="array" aca="1" ref="R179" ca="1">INDIRECT("'" &amp; $A179 &amp; "'!" &amp; ADDRESS($AN179, COLUMN(Q174)+1))</f>
        <v>21440809</v>
      </c>
      <c r="S179" s="33" cm="1">
        <f t="array" aca="1" ref="S179" ca="1">INDIRECT("'" &amp; $A179 &amp; "'!" &amp; ADDRESS($AN179, COLUMN(R174)+1))</f>
        <v>23915413</v>
      </c>
      <c r="T179" s="33" cm="1">
        <f t="array" aca="1" ref="T179" ca="1">INDIRECT("'" &amp; $A179 &amp; "'!" &amp; ADDRESS($AN179, COLUMN(S174)+1))</f>
        <v>26282701</v>
      </c>
      <c r="U179" s="33" cm="1">
        <f t="array" aca="1" ref="U179" ca="1">INDIRECT("'" &amp; $A179 &amp; "'!" &amp; ADDRESS($AN179, COLUMN(T174)+1))</f>
        <v>28488689</v>
      </c>
      <c r="V179" s="33" cm="1">
        <f t="array" aca="1" ref="V179" ca="1">INDIRECT("'" &amp; $A179 &amp; "'!" &amp; ADDRESS($AN179, COLUMN(U174)+1))</f>
        <v>30531499</v>
      </c>
      <c r="W179" s="33" cm="1">
        <f t="array" aca="1" ref="W179" ca="1">INDIRECT("'" &amp; $A179 &amp; "'!" &amp; ADDRESS($AN179, COLUMN(V174)+1))</f>
        <v>32385657</v>
      </c>
      <c r="X179" s="33" cm="1">
        <f t="array" aca="1" ref="X179" ca="1">INDIRECT("'" &amp; $A179 &amp; "'!" &amp; ADDRESS($AN179, COLUMN(W174)+1))</f>
        <v>34052333</v>
      </c>
      <c r="Y179" s="33" cm="1">
        <f t="array" aca="1" ref="Y179" ca="1">INDIRECT("'" &amp; $A179 &amp; "'!" &amp; ADDRESS($AN179, COLUMN(X174)+1))</f>
        <v>35508338</v>
      </c>
      <c r="Z179" s="33" cm="1">
        <f t="array" aca="1" ref="Z179" ca="1">INDIRECT("'" &amp; $A179 &amp; "'!" &amp; ADDRESS($AN179, COLUMN(Y174)+1))</f>
        <v>36756423</v>
      </c>
      <c r="AA179" s="33" cm="1">
        <f t="array" aca="1" ref="AA179" ca="1">INDIRECT("'" &amp; $A179 &amp; "'!" &amp; ADDRESS($AN179, COLUMN(Z174)+1))</f>
        <v>37825236</v>
      </c>
      <c r="AB179" s="33" cm="1">
        <f t="array" aca="1" ref="AB179" ca="1">INDIRECT("'" &amp; $A179 &amp; "'!" &amp; ADDRESS($AN179, COLUMN(AA174)+1))</f>
        <v>38718677</v>
      </c>
      <c r="AC179" s="33" cm="1">
        <f t="array" aca="1" ref="AC179" ca="1">INDIRECT("'" &amp; $A179 &amp; "'!" &amp; ADDRESS($AN179, COLUMN(AB174)+1))</f>
        <v>39466587</v>
      </c>
      <c r="AD179" s="33" cm="1">
        <f t="array" aca="1" ref="AD179" ca="1">INDIRECT("'" &amp; $A179 &amp; "'!" &amp; ADDRESS($AN179, COLUMN(AC174)+1))</f>
        <v>40072433</v>
      </c>
      <c r="AE179" s="33" cm="1">
        <f t="array" aca="1" ref="AE179" ca="1">INDIRECT("'" &amp; $A179 &amp; "'!" &amp; ADDRESS($AN179, COLUMN(AD174)+1))</f>
        <v>40564022</v>
      </c>
      <c r="AF179" s="33" cm="1">
        <f t="array" aca="1" ref="AF179" ca="1">INDIRECT("'" &amp; $A179 &amp; "'!" &amp; ADDRESS($AN179, COLUMN(AE174)+1))</f>
        <v>40968248</v>
      </c>
      <c r="AG179" s="33" cm="1">
        <f t="array" aca="1" ref="AG179" ca="1">INDIRECT("'" &amp; $A179 &amp; "'!" &amp; ADDRESS($AN179, COLUMN(AF174)+1))</f>
        <v>41312294</v>
      </c>
      <c r="AH179" s="33" cm="1">
        <f t="array" aca="1" ref="AH179" ca="1">INDIRECT("'" &amp; $A179 &amp; "'!" &amp; ADDRESS($AN179, COLUMN(AG174)+1))</f>
        <v>41597970</v>
      </c>
      <c r="AI179" s="33" cm="1">
        <f t="array" aca="1" ref="AI179" ca="1">INDIRECT("'" &amp; $A179 &amp; "'!" &amp; ADDRESS($AN179, COLUMN(AH174)+1))</f>
        <v>41827587</v>
      </c>
      <c r="AJ179" s="33" cm="1">
        <f t="array" aca="1" ref="AJ179" ca="1">INDIRECT("'" &amp; $A179 &amp; "'!" &amp; ADDRESS($AN179, COLUMN(AI174)+1))</f>
        <v>42002228</v>
      </c>
      <c r="AK179" s="33" cm="1">
        <f t="array" aca="1" ref="AK179" ca="1">INDIRECT("'" &amp; $A179 &amp; "'!" &amp; ADDRESS($AN179, COLUMN(AJ174)+1))</f>
        <v>42148555</v>
      </c>
      <c r="AL179" s="33" cm="1">
        <f t="array" aca="1" ref="AL179" ca="1">INDIRECT("'" &amp; $A179 &amp; "'!" &amp; ADDRESS($AN179, COLUMN(AK174)+1))</f>
        <v>42267583</v>
      </c>
      <c r="AN179">
        <f>C174</f>
        <v>26</v>
      </c>
    </row>
    <row r="180" spans="1:40">
      <c r="A180" t="str">
        <f>A10</f>
        <v>Linear100</v>
      </c>
      <c r="B180" s="33" cm="1">
        <f t="array" aca="1" ref="B180" ca="1">INDIRECT("'" &amp; $A180 &amp; "'!" &amp; ADDRESS($AN180, COLUMN(A175)+1))</f>
        <v>18948</v>
      </c>
      <c r="C180" s="33" cm="1">
        <f t="array" aca="1" ref="C180" ca="1">INDIRECT("'" &amp; $A180 &amp; "'!" &amp; ADDRESS($AN180, COLUMN(B175)+1))</f>
        <v>25502</v>
      </c>
      <c r="D180" s="33" cm="1">
        <f t="array" aca="1" ref="D180" ca="1">INDIRECT("'" &amp; $A180 &amp; "'!" &amp; ADDRESS($AN180, COLUMN(C175)+1))</f>
        <v>34022</v>
      </c>
      <c r="E180" s="33" cm="1">
        <f t="array" aca="1" ref="E180" ca="1">INDIRECT("'" &amp; $A180 &amp; "'!" &amp; ADDRESS($AN180, COLUMN(D175)+1))</f>
        <v>53861</v>
      </c>
      <c r="F180" s="33" cm="1">
        <f t="array" aca="1" ref="F180" ca="1">INDIRECT("'" &amp; $A180 &amp; "'!" &amp; ADDRESS($AN180, COLUMN(E175)+1))</f>
        <v>83175</v>
      </c>
      <c r="G180" s="33" cm="1">
        <f t="array" aca="1" ref="G180" ca="1">INDIRECT("'" &amp; $A180 &amp; "'!" &amp; ADDRESS($AN180, COLUMN(F175)+1))</f>
        <v>136617</v>
      </c>
      <c r="H180" s="33" cm="1">
        <f t="array" aca="1" ref="H180" ca="1">INDIRECT("'" &amp; $A180 &amp; "'!" &amp; ADDRESS($AN180, COLUMN(G175)+1))</f>
        <v>309081</v>
      </c>
      <c r="I180" s="33" cm="1">
        <f t="array" aca="1" ref="I180" ca="1">INDIRECT("'" &amp; $A180 &amp; "'!" &amp; ADDRESS($AN180, COLUMN(H175)+1))</f>
        <v>643149</v>
      </c>
      <c r="J180" s="33" cm="1">
        <f t="array" aca="1" ref="J180" ca="1">INDIRECT("'" &amp; $A180 &amp; "'!" &amp; ADDRESS($AN180, COLUMN(I175)+1))</f>
        <v>1079489</v>
      </c>
      <c r="K180" s="33" cm="1">
        <f t="array" aca="1" ref="K180" ca="1">INDIRECT("'" &amp; $A180 &amp; "'!" &amp; ADDRESS($AN180, COLUMN(J175)+1))</f>
        <v>1576641</v>
      </c>
      <c r="L180" s="33" cm="1">
        <f t="array" aca="1" ref="L180" ca="1">INDIRECT("'" &amp; $A180 &amp; "'!" &amp; ADDRESS($AN180, COLUMN(K175)+1))</f>
        <v>2313863</v>
      </c>
      <c r="M180" s="33" cm="1">
        <f t="array" aca="1" ref="M180" ca="1">INDIRECT("'" &amp; $A180 &amp; "'!" &amp; ADDRESS($AN180, COLUMN(L175)+1))</f>
        <v>3247274</v>
      </c>
      <c r="N180" s="33" cm="1">
        <f t="array" aca="1" ref="N180" ca="1">INDIRECT("'" &amp; $A180 &amp; "'!" &amp; ADDRESS($AN180, COLUMN(M175)+1))</f>
        <v>4366793</v>
      </c>
      <c r="O180" s="33" cm="1">
        <f t="array" aca="1" ref="O180" ca="1">INDIRECT("'" &amp; $A180 &amp; "'!" &amp; ADDRESS($AN180, COLUMN(N175)+1))</f>
        <v>5665491</v>
      </c>
      <c r="P180" s="33" cm="1">
        <f t="array" aca="1" ref="P180" ca="1">INDIRECT("'" &amp; $A180 &amp; "'!" &amp; ADDRESS($AN180, COLUMN(O175)+1))</f>
        <v>7140054</v>
      </c>
      <c r="Q180" s="33" cm="1">
        <f t="array" aca="1" ref="Q180" ca="1">INDIRECT("'" &amp; $A180 &amp; "'!" &amp; ADDRESS($AN180, COLUMN(P175)+1))</f>
        <v>8780538</v>
      </c>
      <c r="R180" s="33" cm="1">
        <f t="array" aca="1" ref="R180" ca="1">INDIRECT("'" &amp; $A180 &amp; "'!" &amp; ADDRESS($AN180, COLUMN(Q175)+1))</f>
        <v>10577193</v>
      </c>
      <c r="S180" s="33" cm="1">
        <f t="array" aca="1" ref="S180" ca="1">INDIRECT("'" &amp; $A180 &amp; "'!" &amp; ADDRESS($AN180, COLUMN(R175)+1))</f>
        <v>12520064</v>
      </c>
      <c r="T180" s="33" cm="1">
        <f t="array" aca="1" ref="T180" ca="1">INDIRECT("'" &amp; $A180 &amp; "'!" &amp; ADDRESS($AN180, COLUMN(S175)+1))</f>
        <v>14599667</v>
      </c>
      <c r="U180" s="33" cm="1">
        <f t="array" aca="1" ref="U180" ca="1">INDIRECT("'" &amp; $A180 &amp; "'!" &amp; ADDRESS($AN180, COLUMN(T175)+1))</f>
        <v>16802276</v>
      </c>
      <c r="V180" s="33" cm="1">
        <f t="array" aca="1" ref="V180" ca="1">INDIRECT("'" &amp; $A180 &amp; "'!" &amp; ADDRESS($AN180, COLUMN(U175)+1))</f>
        <v>19115397</v>
      </c>
      <c r="W180" s="33" cm="1">
        <f t="array" aca="1" ref="W180" ca="1">INDIRECT("'" &amp; $A180 &amp; "'!" &amp; ADDRESS($AN180, COLUMN(V175)+1))</f>
        <v>21522214</v>
      </c>
      <c r="X180" s="33" cm="1">
        <f t="array" aca="1" ref="X180" ca="1">INDIRECT("'" &amp; $A180 &amp; "'!" &amp; ADDRESS($AN180, COLUMN(W175)+1))</f>
        <v>23802921</v>
      </c>
      <c r="Y180" s="33" cm="1">
        <f t="array" aca="1" ref="Y180" ca="1">INDIRECT("'" &amp; $A180 &amp; "'!" &amp; ADDRESS($AN180, COLUMN(X175)+1))</f>
        <v>25947147</v>
      </c>
      <c r="Z180" s="33" cm="1">
        <f t="array" aca="1" ref="Z180" ca="1">INDIRECT("'" &amp; $A180 &amp; "'!" &amp; ADDRESS($AN180, COLUMN(Y175)+1))</f>
        <v>27951233</v>
      </c>
      <c r="AA180" s="33" cm="1">
        <f t="array" aca="1" ref="AA180" ca="1">INDIRECT("'" &amp; $A180 &amp; "'!" &amp; ADDRESS($AN180, COLUMN(Z175)+1))</f>
        <v>29811941</v>
      </c>
      <c r="AB180" s="33" cm="1">
        <f t="array" aca="1" ref="AB180" ca="1">INDIRECT("'" &amp; $A180 &amp; "'!" &amp; ADDRESS($AN180, COLUMN(AA175)+1))</f>
        <v>31522632</v>
      </c>
      <c r="AC180" s="33" cm="1">
        <f t="array" aca="1" ref="AC180" ca="1">INDIRECT("'" &amp; $A180 &amp; "'!" &amp; ADDRESS($AN180, COLUMN(AB175)+1))</f>
        <v>33083466</v>
      </c>
      <c r="AD180" s="33" cm="1">
        <f t="array" aca="1" ref="AD180" ca="1">INDIRECT("'" &amp; $A180 &amp; "'!" &amp; ADDRESS($AN180, COLUMN(AC175)+1))</f>
        <v>34493663</v>
      </c>
      <c r="AE180" s="33" cm="1">
        <f t="array" aca="1" ref="AE180" ca="1">INDIRECT("'" &amp; $A180 &amp; "'!" &amp; ADDRESS($AN180, COLUMN(AD175)+1))</f>
        <v>35753467</v>
      </c>
      <c r="AF180" s="33" cm="1">
        <f t="array" aca="1" ref="AF180" ca="1">INDIRECT("'" &amp; $A180 &amp; "'!" &amp; ADDRESS($AN180, COLUMN(AE175)+1))</f>
        <v>36864417</v>
      </c>
      <c r="AG180" s="33" cm="1">
        <f t="array" aca="1" ref="AG180" ca="1">INDIRECT("'" &amp; $A180 &amp; "'!" &amp; ADDRESS($AN180, COLUMN(AF175)+1))</f>
        <v>37834625</v>
      </c>
      <c r="AH180" s="33" cm="1">
        <f t="array" aca="1" ref="AH180" ca="1">INDIRECT("'" &amp; $A180 &amp; "'!" &amp; ADDRESS($AN180, COLUMN(AG175)+1))</f>
        <v>38672314</v>
      </c>
      <c r="AI180" s="33" cm="1">
        <f t="array" aca="1" ref="AI180" ca="1">INDIRECT("'" &amp; $A180 &amp; "'!" &amp; ADDRESS($AN180, COLUMN(AH175)+1))</f>
        <v>39388287</v>
      </c>
      <c r="AJ180" s="33" cm="1">
        <f t="array" aca="1" ref="AJ180" ca="1">INDIRECT("'" &amp; $A180 &amp; "'!" &amp; ADDRESS($AN180, COLUMN(AI175)+1))</f>
        <v>39992159</v>
      </c>
      <c r="AK180" s="33" cm="1">
        <f t="array" aca="1" ref="AK180" ca="1">INDIRECT("'" &amp; $A180 &amp; "'!" &amp; ADDRESS($AN180, COLUMN(AJ175)+1))</f>
        <v>40497894</v>
      </c>
      <c r="AL180" s="33" cm="1">
        <f t="array" aca="1" ref="AL180" ca="1">INDIRECT("'" &amp; $A180 &amp; "'!" &amp; ADDRESS($AN180, COLUMN(AK175)+1))</f>
        <v>40919206</v>
      </c>
      <c r="AN180">
        <f>C174</f>
        <v>26</v>
      </c>
    </row>
    <row r="181" spans="1:40">
      <c r="A181">
        <f>A170</f>
        <v>0</v>
      </c>
      <c r="B181" s="33"/>
    </row>
    <row r="182" spans="1:40">
      <c r="A182">
        <f>A171</f>
        <v>0</v>
      </c>
    </row>
    <row r="183" spans="1:40" s="38" customFormat="1">
      <c r="A183" s="38">
        <f>A172</f>
        <v>0</v>
      </c>
    </row>
    <row r="185" spans="1:40" s="40" customFormat="1">
      <c r="A185" s="40" t="s">
        <v>102</v>
      </c>
      <c r="C185" s="40">
        <v>146</v>
      </c>
    </row>
    <row r="186" spans="1:40">
      <c r="A186" s="8" t="s">
        <v>28</v>
      </c>
      <c r="B186" s="8">
        <v>2014</v>
      </c>
      <c r="C186" s="8">
        <v>2015</v>
      </c>
      <c r="D186" s="8">
        <v>2016</v>
      </c>
      <c r="E186" s="8">
        <v>2017</v>
      </c>
      <c r="F186" s="8">
        <v>2018</v>
      </c>
      <c r="G186" s="8">
        <v>2019</v>
      </c>
      <c r="H186" s="8">
        <v>2020</v>
      </c>
      <c r="I186" s="8">
        <v>2021</v>
      </c>
      <c r="J186" s="8">
        <v>2022</v>
      </c>
      <c r="K186" s="8">
        <v>2023</v>
      </c>
      <c r="L186" s="8">
        <v>2024</v>
      </c>
      <c r="M186" s="8">
        <v>2025</v>
      </c>
      <c r="N186" s="8">
        <v>2026</v>
      </c>
      <c r="O186" s="8">
        <v>2027</v>
      </c>
      <c r="P186" s="8">
        <v>2028</v>
      </c>
      <c r="Q186" s="8">
        <v>2029</v>
      </c>
      <c r="R186" s="8">
        <v>2030</v>
      </c>
      <c r="S186" s="8">
        <v>2031</v>
      </c>
      <c r="T186" s="8">
        <v>2032</v>
      </c>
      <c r="U186" s="8">
        <v>2033</v>
      </c>
      <c r="V186" s="8">
        <v>2034</v>
      </c>
      <c r="W186" s="8">
        <v>2035</v>
      </c>
      <c r="X186" s="8">
        <v>2036</v>
      </c>
      <c r="Y186" s="8">
        <v>2037</v>
      </c>
      <c r="Z186" s="8">
        <v>2038</v>
      </c>
      <c r="AA186" s="8">
        <v>2039</v>
      </c>
      <c r="AB186" s="8">
        <v>2040</v>
      </c>
      <c r="AC186" s="8">
        <v>2041</v>
      </c>
      <c r="AD186" s="8">
        <v>2042</v>
      </c>
      <c r="AE186" s="8">
        <v>2043</v>
      </c>
      <c r="AF186" s="8">
        <v>2044</v>
      </c>
      <c r="AG186" s="8">
        <v>2045</v>
      </c>
      <c r="AH186" s="8">
        <v>2046</v>
      </c>
      <c r="AI186" s="8">
        <v>2047</v>
      </c>
      <c r="AJ186" s="8">
        <v>2048</v>
      </c>
      <c r="AK186" s="8">
        <v>2049</v>
      </c>
      <c r="AL186" s="8">
        <v>2050</v>
      </c>
    </row>
    <row r="187" spans="1:40">
      <c r="A187" t="str">
        <f>A176</f>
        <v>S100</v>
      </c>
      <c r="B187" s="33" cm="1">
        <f t="array" aca="1" ref="B187" ca="1">INDIRECT("'" &amp; $A187 &amp; "'!" &amp; ADDRESS($AN187, COLUMN(A182)+1))</f>
        <v>25884.64742684321</v>
      </c>
      <c r="C187" s="33" cm="1">
        <f t="array" aca="1" ref="C187" ca="1">INDIRECT("'" &amp; $A187 &amp; "'!" &amp; ADDRESS($AN187, COLUMN(B182)+1))</f>
        <v>25620.8710852402</v>
      </c>
      <c r="D187" s="33" cm="1">
        <f t="array" aca="1" ref="D187" ca="1">INDIRECT("'" &amp; $A187 &amp; "'!" &amp; ADDRESS($AN187, COLUMN(C182)+1))</f>
        <v>25553.520261114307</v>
      </c>
      <c r="E187" s="33" cm="1">
        <f t="array" aca="1" ref="E187" ca="1">INDIRECT("'" &amp; $A187 &amp; "'!" &amp; ADDRESS($AN187, COLUMN(D182)+1))</f>
        <v>25851.442516445943</v>
      </c>
      <c r="F187" s="33" cm="1">
        <f t="array" aca="1" ref="F187" ca="1">INDIRECT("'" &amp; $A187 &amp; "'!" &amp; ADDRESS($AN187, COLUMN(E182)+1))</f>
        <v>26292.363960428018</v>
      </c>
      <c r="G187" s="33" cm="1">
        <f t="array" aca="1" ref="G187" ca="1">INDIRECT("'" &amp; $A187 &amp; "'!" &amp; ADDRESS($AN187, COLUMN(F182)+1))</f>
        <v>26633.425539164873</v>
      </c>
      <c r="H187" s="33" cm="1">
        <f t="array" aca="1" ref="H187" ca="1">INDIRECT("'" &amp; $A187 &amp; "'!" &amp; ADDRESS($AN187, COLUMN(G182)+1))</f>
        <v>26600.436674650638</v>
      </c>
      <c r="I187" s="33" cm="1">
        <f t="array" aca="1" ref="I187" ca="1">INDIRECT("'" &amp; $A187 &amp; "'!" &amp; ADDRESS($AN187, COLUMN(H182)+1))</f>
        <v>25081.872511182395</v>
      </c>
      <c r="J187" s="33" cm="1">
        <f t="array" aca="1" ref="J187" ca="1">INDIRECT("'" &amp; $A187 &amp; "'!" &amp; ADDRESS($AN187, COLUMN(I182)+1))</f>
        <v>23756.034200103968</v>
      </c>
      <c r="K187" s="33" cm="1">
        <f t="array" aca="1" ref="K187" ca="1">INDIRECT("'" &amp; $A187 &amp; "'!" &amp; ADDRESS($AN187, COLUMN(J182)+1))</f>
        <v>22678.736785469708</v>
      </c>
      <c r="L187" s="33" cm="1">
        <f t="array" aca="1" ref="L187" ca="1">INDIRECT("'" &amp; $A187 &amp; "'!" &amp; ADDRESS($AN187, COLUMN(K182)+1))</f>
        <v>21829.247285680249</v>
      </c>
      <c r="M187" s="33" cm="1">
        <f t="array" aca="1" ref="M187" ca="1">INDIRECT("'" &amp; $A187 &amp; "'!" &amp; ADDRESS($AN187, COLUMN(L182)+1))</f>
        <v>21000.789245007643</v>
      </c>
      <c r="N187" s="33" cm="1">
        <f t="array" aca="1" ref="N187" ca="1">INDIRECT("'" &amp; $A187 &amp; "'!" &amp; ADDRESS($AN187, COLUMN(M182)+1))</f>
        <v>20223.886403557637</v>
      </c>
      <c r="O187" s="33" cm="1">
        <f t="array" aca="1" ref="O187" ca="1">INDIRECT("'" &amp; $A187 &amp; "'!" &amp; ADDRESS($AN187, COLUMN(N182)+1))</f>
        <v>19544.512538686504</v>
      </c>
      <c r="P187" s="33" cm="1">
        <f t="array" aca="1" ref="P187" ca="1">INDIRECT("'" &amp; $A187 &amp; "'!" &amp; ADDRESS($AN187, COLUMN(O182)+1))</f>
        <v>18789.010025905241</v>
      </c>
      <c r="Q187" s="33" cm="1">
        <f t="array" aca="1" ref="Q187" ca="1">INDIRECT("'" &amp; $A187 &amp; "'!" &amp; ADDRESS($AN187, COLUMN(P182)+1))</f>
        <v>17927.413215520133</v>
      </c>
      <c r="R187" s="33" cm="1">
        <f t="array" aca="1" ref="R187" ca="1">INDIRECT("'" &amp; $A187 &amp; "'!" &amp; ADDRESS($AN187, COLUMN(Q182)+1))</f>
        <v>16900.134517102597</v>
      </c>
      <c r="S187" s="33" cm="1">
        <f t="array" aca="1" ref="S187" ca="1">INDIRECT("'" &amp; $A187 &amp; "'!" &amp; ADDRESS($AN187, COLUMN(R182)+1))</f>
        <v>15661.855177900017</v>
      </c>
      <c r="T187" s="33" cm="1">
        <f t="array" aca="1" ref="T187" ca="1">INDIRECT("'" &amp; $A187 &amp; "'!" &amp; ADDRESS($AN187, COLUMN(S182)+1))</f>
        <v>14258.521425896248</v>
      </c>
      <c r="U187" s="33" cm="1">
        <f t="array" aca="1" ref="U187" ca="1">INDIRECT("'" &amp; $A187 &amp; "'!" &amp; ADDRESS($AN187, COLUMN(T182)+1))</f>
        <v>12822.412048635386</v>
      </c>
      <c r="V187" s="33" cm="1">
        <f t="array" aca="1" ref="V187" ca="1">INDIRECT("'" &amp; $A187 &amp; "'!" &amp; ADDRESS($AN187, COLUMN(U182)+1))</f>
        <v>11444.248619905682</v>
      </c>
      <c r="W187" s="33" cm="1">
        <f t="array" aca="1" ref="W187" ca="1">INDIRECT("'" &amp; $A187 &amp; "'!" &amp; ADDRESS($AN187, COLUMN(V182)+1))</f>
        <v>10142.049643903752</v>
      </c>
      <c r="X187" s="33" cm="1">
        <f t="array" aca="1" ref="X187" ca="1">INDIRECT("'" &amp; $A187 &amp; "'!" &amp; ADDRESS($AN187, COLUMN(W182)+1))</f>
        <v>8934.579886416006</v>
      </c>
      <c r="Y187" s="33" cm="1">
        <f t="array" aca="1" ref="Y187" ca="1">INDIRECT("'" &amp; $A187 &amp; "'!" &amp; ADDRESS($AN187, COLUMN(X182)+1))</f>
        <v>7811.0174880807781</v>
      </c>
      <c r="Z187" s="33" cm="1">
        <f t="array" aca="1" ref="Z187" ca="1">INDIRECT("'" &amp; $A187 &amp; "'!" &amp; ADDRESS($AN187, COLUMN(Y182)+1))</f>
        <v>6782.6492286820185</v>
      </c>
      <c r="AA187" s="33" cm="1">
        <f t="array" aca="1" ref="AA187" ca="1">INDIRECT("'" &amp; $A187 &amp; "'!" &amp; ADDRESS($AN187, COLUMN(Z182)+1))</f>
        <v>5841.0873404777312</v>
      </c>
      <c r="AB187" s="33" cm="1">
        <f t="array" aca="1" ref="AB187" ca="1">INDIRECT("'" &amp; $A187 &amp; "'!" &amp; ADDRESS($AN187, COLUMN(AA182)+1))</f>
        <v>4976.7288469772948</v>
      </c>
      <c r="AC187" s="33" cm="1">
        <f t="array" aca="1" ref="AC187" ca="1">INDIRECT("'" &amp; $A187 &amp; "'!" &amp; ADDRESS($AN187, COLUMN(AB182)+1))</f>
        <v>4192.2390197475943</v>
      </c>
      <c r="AD187" s="33" cm="1">
        <f t="array" aca="1" ref="AD187" ca="1">INDIRECT("'" &amp; $A187 &amp; "'!" &amp; ADDRESS($AN187, COLUMN(AC182)+1))</f>
        <v>3494.7390888807872</v>
      </c>
      <c r="AE187" s="33" cm="1">
        <f t="array" aca="1" ref="AE187" ca="1">INDIRECT("'" &amp; $A187 &amp; "'!" &amp; ADDRESS($AN187, COLUMN(AD182)+1))</f>
        <v>2882.5475442202946</v>
      </c>
      <c r="AF187" s="33" cm="1">
        <f t="array" aca="1" ref="AF187" ca="1">INDIRECT("'" &amp; $A187 &amp; "'!" &amp; ADDRESS($AN187, COLUMN(AE182)+1))</f>
        <v>2356.5812860677893</v>
      </c>
      <c r="AG187" s="33" cm="1">
        <f t="array" aca="1" ref="AG187" ca="1">INDIRECT("'" &amp; $A187 &amp; "'!" &amp; ADDRESS($AN187, COLUMN(AF182)+1))</f>
        <v>1912.4085377130236</v>
      </c>
      <c r="AH187" s="33" cm="1">
        <f t="array" aca="1" ref="AH187" ca="1">INDIRECT("'" &amp; $A187 &amp; "'!" &amp; ADDRESS($AN187, COLUMN(AG182)+1))</f>
        <v>1541.2849873206746</v>
      </c>
      <c r="AI187" s="33" cm="1">
        <f t="array" aca="1" ref="AI187" ca="1">INDIRECT("'" &amp; $A187 &amp; "'!" &amp; ADDRESS($AN187, COLUMN(AH182)+1))</f>
        <v>1230.4537490369337</v>
      </c>
      <c r="AJ187" s="33" cm="1">
        <f t="array" aca="1" ref="AJ187" ca="1">INDIRECT("'" &amp; $A187 &amp; "'!" &amp; ADDRESS($AN187, COLUMN(AI182)+1))</f>
        <v>979.6460683590617</v>
      </c>
      <c r="AK187" s="33" cm="1">
        <f t="array" aca="1" ref="AK187" ca="1">INDIRECT("'" &amp; $A187 &amp; "'!" &amp; ADDRESS($AN187, COLUMN(AJ182)+1))</f>
        <v>775.24580691121196</v>
      </c>
      <c r="AL187" s="33" cm="1">
        <f t="array" aca="1" ref="AL187" ca="1">INDIRECT("'" &amp; $A187 &amp; "'!" &amp; ADDRESS($AN187, COLUMN(AK182)+1))</f>
        <v>610.88672234283854</v>
      </c>
      <c r="AN187">
        <f>C185</f>
        <v>146</v>
      </c>
    </row>
    <row r="188" spans="1:40">
      <c r="A188" t="str">
        <f t="shared" ref="A188:A194" si="17">A177</f>
        <v>L100</v>
      </c>
      <c r="B188" s="33" cm="1">
        <f t="array" aca="1" ref="B188" ca="1">INDIRECT("'" &amp; $A188 &amp; "'!" &amp; ADDRESS($AN188, COLUMN(A183)+1))</f>
        <v>25884.64742684321</v>
      </c>
      <c r="C188" s="33" cm="1">
        <f t="array" aca="1" ref="C188" ca="1">INDIRECT("'" &amp; $A188 &amp; "'!" &amp; ADDRESS($AN188, COLUMN(B183)+1))</f>
        <v>25620.8710852402</v>
      </c>
      <c r="D188" s="33" cm="1">
        <f t="array" aca="1" ref="D188" ca="1">INDIRECT("'" &amp; $A188 &amp; "'!" &amp; ADDRESS($AN188, COLUMN(C183)+1))</f>
        <v>25553.520261114307</v>
      </c>
      <c r="E188" s="33" cm="1">
        <f t="array" aca="1" ref="E188" ca="1">INDIRECT("'" &amp; $A188 &amp; "'!" &amp; ADDRESS($AN188, COLUMN(D183)+1))</f>
        <v>25851.442516445943</v>
      </c>
      <c r="F188" s="33" cm="1">
        <f t="array" aca="1" ref="F188" ca="1">INDIRECT("'" &amp; $A188 &amp; "'!" &amp; ADDRESS($AN188, COLUMN(E183)+1))</f>
        <v>26292.363960428018</v>
      </c>
      <c r="G188" s="33" cm="1">
        <f t="array" aca="1" ref="G188" ca="1">INDIRECT("'" &amp; $A188 &amp; "'!" &amp; ADDRESS($AN188, COLUMN(F183)+1))</f>
        <v>26633.425539164873</v>
      </c>
      <c r="H188" s="33" cm="1">
        <f t="array" aca="1" ref="H188" ca="1">INDIRECT("'" &amp; $A188 &amp; "'!" &amp; ADDRESS($AN188, COLUMN(G183)+1))</f>
        <v>26600.436674650638</v>
      </c>
      <c r="I188" s="33" cm="1">
        <f t="array" aca="1" ref="I188" ca="1">INDIRECT("'" &amp; $A188 &amp; "'!" &amp; ADDRESS($AN188, COLUMN(H183)+1))</f>
        <v>25081.872511182395</v>
      </c>
      <c r="J188" s="33" cm="1">
        <f t="array" aca="1" ref="J188" ca="1">INDIRECT("'" &amp; $A188 &amp; "'!" &amp; ADDRESS($AN188, COLUMN(I183)+1))</f>
        <v>23756.034200103968</v>
      </c>
      <c r="K188" s="33" cm="1">
        <f t="array" aca="1" ref="K188" ca="1">INDIRECT("'" &amp; $A188 &amp; "'!" &amp; ADDRESS($AN188, COLUMN(J183)+1))</f>
        <v>22678.736785469708</v>
      </c>
      <c r="L188" s="33" cm="1">
        <f t="array" aca="1" ref="L188" ca="1">INDIRECT("'" &amp; $A188 &amp; "'!" &amp; ADDRESS($AN188, COLUMN(K183)+1))</f>
        <v>21904.294055880124</v>
      </c>
      <c r="M188" s="33" cm="1">
        <f t="array" aca="1" ref="M188" ca="1">INDIRECT("'" &amp; $A188 &amp; "'!" &amp; ADDRESS($AN188, COLUMN(L183)+1))</f>
        <v>21214.867697440866</v>
      </c>
      <c r="N188" s="33" cm="1">
        <f t="array" aca="1" ref="N188" ca="1">INDIRECT("'" &amp; $A188 &amp; "'!" &amp; ADDRESS($AN188, COLUMN(M183)+1))</f>
        <v>20520.717596666593</v>
      </c>
      <c r="O188" s="33" cm="1">
        <f t="array" aca="1" ref="O188" ca="1">INDIRECT("'" &amp; $A188 &amp; "'!" &amp; ADDRESS($AN188, COLUMN(N183)+1))</f>
        <v>19887.589845081187</v>
      </c>
      <c r="P188" s="33" cm="1">
        <f t="array" aca="1" ref="P188" ca="1">INDIRECT("'" &amp; $A188 &amp; "'!" &amp; ADDRESS($AN188, COLUMN(O183)+1))</f>
        <v>19339.859953416097</v>
      </c>
      <c r="Q188" s="33" cm="1">
        <f t="array" aca="1" ref="Q188" ca="1">INDIRECT("'" &amp; $A188 &amp; "'!" &amp; ADDRESS($AN188, COLUMN(P183)+1))</f>
        <v>18838.403484772789</v>
      </c>
      <c r="R188" s="33" cm="1">
        <f t="array" aca="1" ref="R188" ca="1">INDIRECT("'" &amp; $A188 &amp; "'!" &amp; ADDRESS($AN188, COLUMN(Q183)+1))</f>
        <v>18403.91655113496</v>
      </c>
      <c r="S188" s="33" cm="1">
        <f t="array" aca="1" ref="S188" ca="1">INDIRECT("'" &amp; $A188 &amp; "'!" &amp; ADDRESS($AN188, COLUMN(R183)+1))</f>
        <v>18014.369106338247</v>
      </c>
      <c r="T188" s="33" cm="1">
        <f t="array" aca="1" ref="T188" ca="1">INDIRECT("'" &amp; $A188 &amp; "'!" &amp; ADDRESS($AN188, COLUMN(S183)+1))</f>
        <v>17682.936347470692</v>
      </c>
      <c r="U188" s="33" cm="1">
        <f t="array" aca="1" ref="U188" ca="1">INDIRECT("'" &amp; $A188 &amp; "'!" &amp; ADDRESS($AN188, COLUMN(T183)+1))</f>
        <v>17389.175827189672</v>
      </c>
      <c r="V188" s="33" cm="1">
        <f t="array" aca="1" ref="V188" ca="1">INDIRECT("'" &amp; $A188 &amp; "'!" &amp; ADDRESS($AN188, COLUMN(U183)+1))</f>
        <v>17083.918211422904</v>
      </c>
      <c r="W188" s="33" cm="1">
        <f t="array" aca="1" ref="W188" ca="1">INDIRECT("'" &amp; $A188 &amp; "'!" &amp; ADDRESS($AN188, COLUMN(V183)+1))</f>
        <v>16830.389995344198</v>
      </c>
      <c r="X188" s="33" cm="1">
        <f t="array" aca="1" ref="X188" ca="1">INDIRECT("'" &amp; $A188 &amp; "'!" &amp; ADDRESS($AN188, COLUMN(W183)+1))</f>
        <v>15262.696761972151</v>
      </c>
      <c r="Y188" s="33" cm="1">
        <f t="array" aca="1" ref="Y188" ca="1">INDIRECT("'" &amp; $A188 &amp; "'!" &amp; ADDRESS($AN188, COLUMN(X183)+1))</f>
        <v>13780.250913208758</v>
      </c>
      <c r="Z188" s="33" cm="1">
        <f t="array" aca="1" ref="Z188" ca="1">INDIRECT("'" &amp; $A188 &amp; "'!" &amp; ADDRESS($AN188, COLUMN(Y183)+1))</f>
        <v>12424.680174696528</v>
      </c>
      <c r="AA188" s="33" cm="1">
        <f t="array" aca="1" ref="AA188" ca="1">INDIRECT("'" &amp; $A188 &amp; "'!" &amp; ADDRESS($AN188, COLUMN(Z183)+1))</f>
        <v>11166.836025657489</v>
      </c>
      <c r="AB188" s="33" cm="1">
        <f t="array" aca="1" ref="AB188" ca="1">INDIRECT("'" &amp; $A188 &amp; "'!" &amp; ADDRESS($AN188, COLUMN(AA183)+1))</f>
        <v>9963.7926730523959</v>
      </c>
      <c r="AC188" s="33" cm="1">
        <f t="array" aca="1" ref="AC188" ca="1">INDIRECT("'" &amp; $A188 &amp; "'!" &amp; ADDRESS($AN188, COLUMN(AB183)+1))</f>
        <v>8832.5330789073378</v>
      </c>
      <c r="AD188" s="33" cm="1">
        <f t="array" aca="1" ref="AD188" ca="1">INDIRECT("'" &amp; $A188 &amp; "'!" &amp; ADDRESS($AN188, COLUMN(AC183)+1))</f>
        <v>7772.4939043582299</v>
      </c>
      <c r="AE188" s="33" cm="1">
        <f t="array" aca="1" ref="AE188" ca="1">INDIRECT("'" &amp; $A188 &amp; "'!" &amp; ADDRESS($AN188, COLUMN(AD183)+1))</f>
        <v>6777.6481914757569</v>
      </c>
      <c r="AF188" s="33" cm="1">
        <f t="array" aca="1" ref="AF188" ca="1">INDIRECT("'" &amp; $A188 &amp; "'!" &amp; ADDRESS($AN188, COLUMN(AE183)+1))</f>
        <v>5845.8204962869504</v>
      </c>
      <c r="AG188" s="33" cm="1">
        <f t="array" aca="1" ref="AG188" ca="1">INDIRECT("'" &amp; $A188 &amp; "'!" &amp; ADDRESS($AN188, COLUMN(AF183)+1))</f>
        <v>4995.4429634385551</v>
      </c>
      <c r="AH188" s="33" cm="1">
        <f t="array" aca="1" ref="AH188" ca="1">INDIRECT("'" &amp; $A188 &amp; "'!" &amp; ADDRESS($AN188, COLUMN(AG183)+1))</f>
        <v>4218.85176437065</v>
      </c>
      <c r="AI188" s="33" cm="1">
        <f t="array" aca="1" ref="AI188" ca="1">INDIRECT("'" &amp; $A188 &amp; "'!" &amp; ADDRESS($AN188, COLUMN(AH183)+1))</f>
        <v>3518.0873112018135</v>
      </c>
      <c r="AJ188" s="33" cm="1">
        <f t="array" aca="1" ref="AJ188" ca="1">INDIRECT("'" &amp; $A188 &amp; "'!" &amp; ADDRESS($AN188, COLUMN(AI183)+1))</f>
        <v>2897.4234318818003</v>
      </c>
      <c r="AK188" s="33" cm="1">
        <f t="array" aca="1" ref="AK188" ca="1">INDIRECT("'" &amp; $A188 &amp; "'!" &amp; ADDRESS($AN188, COLUMN(AJ183)+1))</f>
        <v>2359.6917628838105</v>
      </c>
      <c r="AL188" s="33" cm="1">
        <f t="array" aca="1" ref="AL188" ca="1">INDIRECT("'" &amp; $A188 &amp; "'!" &amp; ADDRESS($AN188, COLUMN(AK183)+1))</f>
        <v>1904.433448792139</v>
      </c>
      <c r="AN188">
        <f>C185</f>
        <v>146</v>
      </c>
    </row>
    <row r="189" spans="1:40">
      <c r="A189" t="str">
        <f t="shared" si="17"/>
        <v>S80</v>
      </c>
      <c r="B189" s="33" cm="1">
        <f t="array" aca="1" ref="B189" ca="1">INDIRECT("'" &amp; $A189 &amp; "'!" &amp; ADDRESS($AN189, COLUMN(A184)+1))</f>
        <v>25884.64742684321</v>
      </c>
      <c r="C189" s="33" cm="1">
        <f t="array" aca="1" ref="C189" ca="1">INDIRECT("'" &amp; $A189 &amp; "'!" &amp; ADDRESS($AN189, COLUMN(B184)+1))</f>
        <v>25620.8710852402</v>
      </c>
      <c r="D189" s="33" cm="1">
        <f t="array" aca="1" ref="D189" ca="1">INDIRECT("'" &amp; $A189 &amp; "'!" &amp; ADDRESS($AN189, COLUMN(C184)+1))</f>
        <v>25553.520261114307</v>
      </c>
      <c r="E189" s="33" cm="1">
        <f t="array" aca="1" ref="E189" ca="1">INDIRECT("'" &amp; $A189 &amp; "'!" &amp; ADDRESS($AN189, COLUMN(D184)+1))</f>
        <v>25851.442516445943</v>
      </c>
      <c r="F189" s="33" cm="1">
        <f t="array" aca="1" ref="F189" ca="1">INDIRECT("'" &amp; $A189 &amp; "'!" &amp; ADDRESS($AN189, COLUMN(E184)+1))</f>
        <v>26292.363960428018</v>
      </c>
      <c r="G189" s="33" cm="1">
        <f t="array" aca="1" ref="G189" ca="1">INDIRECT("'" &amp; $A189 &amp; "'!" &amp; ADDRESS($AN189, COLUMN(F184)+1))</f>
        <v>26633.425539164873</v>
      </c>
      <c r="H189" s="33" cm="1">
        <f t="array" aca="1" ref="H189" ca="1">INDIRECT("'" &amp; $A189 &amp; "'!" &amp; ADDRESS($AN189, COLUMN(G184)+1))</f>
        <v>26600.436674650638</v>
      </c>
      <c r="I189" s="33" cm="1">
        <f t="array" aca="1" ref="I189" ca="1">INDIRECT("'" &amp; $A189 &amp; "'!" &amp; ADDRESS($AN189, COLUMN(H184)+1))</f>
        <v>25081.872511182395</v>
      </c>
      <c r="J189" s="33" cm="1">
        <f t="array" aca="1" ref="J189" ca="1">INDIRECT("'" &amp; $A189 &amp; "'!" &amp; ADDRESS($AN189, COLUMN(I184)+1))</f>
        <v>23756.034200103968</v>
      </c>
      <c r="K189" s="33" cm="1">
        <f t="array" aca="1" ref="K189" ca="1">INDIRECT("'" &amp; $A189 &amp; "'!" &amp; ADDRESS($AN189, COLUMN(J184)+1))</f>
        <v>22678.736785469708</v>
      </c>
      <c r="L189" s="33" cm="1">
        <f t="array" aca="1" ref="L189" ca="1">INDIRECT("'" &amp; $A189 &amp; "'!" &amp; ADDRESS($AN189, COLUMN(K184)+1))</f>
        <v>21904.294055880124</v>
      </c>
      <c r="M189" s="33" cm="1">
        <f t="array" aca="1" ref="M189" ca="1">INDIRECT("'" &amp; $A189 &amp; "'!" &amp; ADDRESS($AN189, COLUMN(L184)+1))</f>
        <v>21214.867697440866</v>
      </c>
      <c r="N189" s="33" cm="1">
        <f t="array" aca="1" ref="N189" ca="1">INDIRECT("'" &amp; $A189 &amp; "'!" &amp; ADDRESS($AN189, COLUMN(M184)+1))</f>
        <v>20390.749955264597</v>
      </c>
      <c r="O189" s="33" cm="1">
        <f t="array" aca="1" ref="O189" ca="1">INDIRECT("'" &amp; $A189 &amp; "'!" &amp; ADDRESS($AN189, COLUMN(N184)+1))</f>
        <v>19479.568433363456</v>
      </c>
      <c r="P189" s="33" cm="1">
        <f t="array" aca="1" ref="P189" ca="1">INDIRECT("'" &amp; $A189 &amp; "'!" &amp; ADDRESS($AN189, COLUMN(O184)+1))</f>
        <v>18517.859400614725</v>
      </c>
      <c r="Q189" s="33" cm="1">
        <f t="array" aca="1" ref="Q189" ca="1">INDIRECT("'" &amp; $A189 &amp; "'!" &amp; ADDRESS($AN189, COLUMN(P184)+1))</f>
        <v>17502.56693184813</v>
      </c>
      <c r="R189" s="33" cm="1">
        <f t="array" aca="1" ref="R189" ca="1">INDIRECT("'" &amp; $A189 &amp; "'!" &amp; ADDRESS($AN189, COLUMN(Q184)+1))</f>
        <v>16510.511908550143</v>
      </c>
      <c r="S189" s="33" cm="1">
        <f t="array" aca="1" ref="S189" ca="1">INDIRECT("'" &amp; $A189 &amp; "'!" &amp; ADDRESS($AN189, COLUMN(R184)+1))</f>
        <v>15523.095031885841</v>
      </c>
      <c r="T189" s="33" cm="1">
        <f t="array" aca="1" ref="T189" ca="1">INDIRECT("'" &amp; $A189 &amp; "'!" &amp; ADDRESS($AN189, COLUMN(S184)+1))</f>
        <v>14481.759364710848</v>
      </c>
      <c r="U189" s="33" cm="1">
        <f t="array" aca="1" ref="U189" ca="1">INDIRECT("'" &amp; $A189 &amp; "'!" &amp; ADDRESS($AN189, COLUMN(T184)+1))</f>
        <v>13472.07194219747</v>
      </c>
      <c r="V189" s="33" cm="1">
        <f t="array" aca="1" ref="V189" ca="1">INDIRECT("'" &amp; $A189 &amp; "'!" &amp; ADDRESS($AN189, COLUMN(U184)+1))</f>
        <v>12448.843834266849</v>
      </c>
      <c r="W189" s="33" cm="1">
        <f t="array" aca="1" ref="W189" ca="1">INDIRECT("'" &amp; $A189 &amp; "'!" &amp; ADDRESS($AN189, COLUMN(V184)+1))</f>
        <v>11476.996828064281</v>
      </c>
      <c r="X189" s="33" cm="1">
        <f t="array" aca="1" ref="X189" ca="1">INDIRECT("'" &amp; $A189 &amp; "'!" &amp; ADDRESS($AN189, COLUMN(W184)+1))</f>
        <v>10559.500342048756</v>
      </c>
      <c r="Y189" s="33" cm="1">
        <f t="array" aca="1" ref="Y189" ca="1">INDIRECT("'" &amp; $A189 &amp; "'!" &amp; ADDRESS($AN189, COLUMN(X184)+1))</f>
        <v>9714.6276884423824</v>
      </c>
      <c r="Z189" s="33" cm="1">
        <f t="array" aca="1" ref="Z189" ca="1">INDIRECT("'" &amp; $A189 &amp; "'!" &amp; ADDRESS($AN189, COLUMN(Y184)+1))</f>
        <v>8953.3937448340203</v>
      </c>
      <c r="AA189" s="33" cm="1">
        <f t="array" aca="1" ref="AA189" ca="1">INDIRECT("'" &amp; $A189 &amp; "'!" &amp; ADDRESS($AN189, COLUMN(Z184)+1))</f>
        <v>8267.6579858417244</v>
      </c>
      <c r="AB189" s="33" cm="1">
        <f t="array" aca="1" ref="AB189" ca="1">INDIRECT("'" &amp; $A189 &amp; "'!" &amp; ADDRESS($AN189, COLUMN(AA184)+1))</f>
        <v>7646.2472078238352</v>
      </c>
      <c r="AC189" s="33" cm="1">
        <f t="array" aca="1" ref="AC189" ca="1">INDIRECT("'" &amp; $A189 &amp; "'!" &amp; ADDRESS($AN189, COLUMN(AB184)+1))</f>
        <v>7088.5733043556947</v>
      </c>
      <c r="AD189" s="33" cm="1">
        <f t="array" aca="1" ref="AD189" ca="1">INDIRECT("'" &amp; $A189 &amp; "'!" &amp; ADDRESS($AN189, COLUMN(AC184)+1))</f>
        <v>6597.9884657916482</v>
      </c>
      <c r="AE189" s="33" cm="1">
        <f t="array" aca="1" ref="AE189" ca="1">INDIRECT("'" &amp; $A189 &amp; "'!" &amp; ADDRESS($AN189, COLUMN(AD184)+1))</f>
        <v>6171.0136339403707</v>
      </c>
      <c r="AF189" s="33" cm="1">
        <f t="array" aca="1" ref="AF189" ca="1">INDIRECT("'" &amp; $A189 &amp; "'!" &amp; ADDRESS($AN189, COLUMN(AE184)+1))</f>
        <v>5806.6419869322863</v>
      </c>
      <c r="AG189" s="33" cm="1">
        <f t="array" aca="1" ref="AG189" ca="1">INDIRECT("'" &amp; $A189 &amp; "'!" &amp; ADDRESS($AN189, COLUMN(AF184)+1))</f>
        <v>5501.8273240701474</v>
      </c>
      <c r="AH189" s="33" cm="1">
        <f t="array" aca="1" ref="AH189" ca="1">INDIRECT("'" &amp; $A189 &amp; "'!" &amp; ADDRESS($AN189, COLUMN(AG184)+1))</f>
        <v>5247.4454123187279</v>
      </c>
      <c r="AI189" s="33" cm="1">
        <f t="array" aca="1" ref="AI189" ca="1">INDIRECT("'" &amp; $A189 &amp; "'!" &amp; ADDRESS($AN189, COLUMN(AH184)+1))</f>
        <v>5031.735961141957</v>
      </c>
      <c r="AJ189" s="33" cm="1">
        <f t="array" aca="1" ref="AJ189" ca="1">INDIRECT("'" &amp; $A189 &amp; "'!" &amp; ADDRESS($AN189, COLUMN(AI184)+1))</f>
        <v>4856.4111650040741</v>
      </c>
      <c r="AK189" s="33" cm="1">
        <f t="array" aca="1" ref="AK189" ca="1">INDIRECT("'" &amp; $A189 &amp; "'!" &amp; ADDRESS($AN189, COLUMN(AJ184)+1))</f>
        <v>4711.096130470798</v>
      </c>
      <c r="AL189" s="33" cm="1">
        <f t="array" aca="1" ref="AL189" ca="1">INDIRECT("'" &amp; $A189 &amp; "'!" &amp; ADDRESS($AN189, COLUMN(AK184)+1))</f>
        <v>4593.700793881284</v>
      </c>
      <c r="AN189">
        <f>C185</f>
        <v>146</v>
      </c>
    </row>
    <row r="190" spans="1:40">
      <c r="A190" t="str">
        <f t="shared" si="17"/>
        <v>D100</v>
      </c>
      <c r="B190" s="33" cm="1">
        <f t="array" aca="1" ref="B190" ca="1">INDIRECT("'" &amp; $A190 &amp; "'!" &amp; ADDRESS($AN190, COLUMN(A185)+1))</f>
        <v>25884.64742684321</v>
      </c>
      <c r="C190" s="33" cm="1">
        <f t="array" aca="1" ref="C190" ca="1">INDIRECT("'" &amp; $A190 &amp; "'!" &amp; ADDRESS($AN190, COLUMN(B185)+1))</f>
        <v>25620.8710852402</v>
      </c>
      <c r="D190" s="33" cm="1">
        <f t="array" aca="1" ref="D190" ca="1">INDIRECT("'" &amp; $A190 &amp; "'!" &amp; ADDRESS($AN190, COLUMN(C185)+1))</f>
        <v>25553.520261114307</v>
      </c>
      <c r="E190" s="33" cm="1">
        <f t="array" aca="1" ref="E190" ca="1">INDIRECT("'" &amp; $A190 &amp; "'!" &amp; ADDRESS($AN190, COLUMN(D185)+1))</f>
        <v>25851.442516445943</v>
      </c>
      <c r="F190" s="33" cm="1">
        <f t="array" aca="1" ref="F190" ca="1">INDIRECT("'" &amp; $A190 &amp; "'!" &amp; ADDRESS($AN190, COLUMN(E185)+1))</f>
        <v>26292.363960428018</v>
      </c>
      <c r="G190" s="33" cm="1">
        <f t="array" aca="1" ref="G190" ca="1">INDIRECT("'" &amp; $A190 &amp; "'!" &amp; ADDRESS($AN190, COLUMN(F185)+1))</f>
        <v>26633.425539164873</v>
      </c>
      <c r="H190" s="33" cm="1">
        <f t="array" aca="1" ref="H190" ca="1">INDIRECT("'" &amp; $A190 &amp; "'!" &amp; ADDRESS($AN190, COLUMN(G185)+1))</f>
        <v>26600.436674650638</v>
      </c>
      <c r="I190" s="33" cm="1">
        <f t="array" aca="1" ref="I190" ca="1">INDIRECT("'" &amp; $A190 &amp; "'!" &amp; ADDRESS($AN190, COLUMN(H185)+1))</f>
        <v>25081.872511182395</v>
      </c>
      <c r="J190" s="33" cm="1">
        <f t="array" aca="1" ref="J190" ca="1">INDIRECT("'" &amp; $A190 &amp; "'!" &amp; ADDRESS($AN190, COLUMN(I185)+1))</f>
        <v>23756.034200103968</v>
      </c>
      <c r="K190" s="33" cm="1">
        <f t="array" aca="1" ref="K190" ca="1">INDIRECT("'" &amp; $A190 &amp; "'!" &amp; ADDRESS($AN190, COLUMN(J185)+1))</f>
        <v>22678.736785469708</v>
      </c>
      <c r="L190" s="33" cm="1">
        <f t="array" aca="1" ref="L190" ca="1">INDIRECT("'" &amp; $A190 &amp; "'!" &amp; ADDRESS($AN190, COLUMN(K185)+1))</f>
        <v>20393.090063160405</v>
      </c>
      <c r="M190" s="33" cm="1">
        <f t="array" aca="1" ref="M190" ca="1">INDIRECT("'" &amp; $A190 &amp; "'!" &amp; ADDRESS($AN190, COLUMN(L185)+1))</f>
        <v>18273.529308023484</v>
      </c>
      <c r="N190" s="33" cm="1">
        <f t="array" aca="1" ref="N190" ca="1">INDIRECT("'" &amp; $A190 &amp; "'!" &amp; ADDRESS($AN190, COLUMN(M185)+1))</f>
        <v>16339.022231898311</v>
      </c>
      <c r="O190" s="33" cm="1">
        <f t="array" aca="1" ref="O190" ca="1">INDIRECT("'" &amp; $A190 &amp; "'!" &amp; ADDRESS($AN190, COLUMN(N185)+1))</f>
        <v>14554.456056655388</v>
      </c>
      <c r="P190" s="33" cm="1">
        <f t="array" aca="1" ref="P190" ca="1">INDIRECT("'" &amp; $A190 &amp; "'!" &amp; ADDRESS($AN190, COLUMN(O185)+1))</f>
        <v>12881.210568679542</v>
      </c>
      <c r="Q190" s="33" cm="1">
        <f t="array" aca="1" ref="Q190" ca="1">INDIRECT("'" &amp; $A190 &amp; "'!" &amp; ADDRESS($AN190, COLUMN(P185)+1))</f>
        <v>11328.155824260673</v>
      </c>
      <c r="R190" s="33" cm="1">
        <f t="array" aca="1" ref="R190" ca="1">INDIRECT("'" &amp; $A190 &amp; "'!" &amp; ADDRESS($AN190, COLUMN(Q185)+1))</f>
        <v>9886.2725746563738</v>
      </c>
      <c r="S190" s="33" cm="1">
        <f t="array" aca="1" ref="S190" ca="1">INDIRECT("'" &amp; $A190 &amp; "'!" &amp; ADDRESS($AN190, COLUMN(R185)+1))</f>
        <v>8550.2461206195585</v>
      </c>
      <c r="T190" s="33" cm="1">
        <f t="array" aca="1" ref="T190" ca="1">INDIRECT("'" &amp; $A190 &amp; "'!" &amp; ADDRESS($AN190, COLUMN(S185)+1))</f>
        <v>7308.2217128302163</v>
      </c>
      <c r="U190" s="33" cm="1">
        <f t="array" aca="1" ref="U190" ca="1">INDIRECT("'" &amp; $A190 &amp; "'!" &amp; ADDRESS($AN190, COLUMN(T185)+1))</f>
        <v>6182.3031708737153</v>
      </c>
      <c r="V190" s="33" cm="1">
        <f t="array" aca="1" ref="V190" ca="1">INDIRECT("'" &amp; $A190 &amp; "'!" &amp; ADDRESS($AN190, COLUMN(U185)+1))</f>
        <v>5171.9466507428988</v>
      </c>
      <c r="W190" s="33" cm="1">
        <f t="array" aca="1" ref="W190" ca="1">INDIRECT("'" &amp; $A190 &amp; "'!" &amp; ADDRESS($AN190, COLUMN(V185)+1))</f>
        <v>4278.6412800325988</v>
      </c>
      <c r="X190" s="33" cm="1">
        <f t="array" aca="1" ref="X190" ca="1">INDIRECT("'" &amp; $A190 &amp; "'!" &amp; ADDRESS($AN190, COLUMN(W185)+1))</f>
        <v>3497.2605970431596</v>
      </c>
      <c r="Y190" s="33" cm="1">
        <f t="array" aca="1" ref="Y190" ca="1">INDIRECT("'" &amp; $A190 &amp; "'!" &amp; ADDRESS($AN190, COLUMN(X185)+1))</f>
        <v>2825.4501046405389</v>
      </c>
      <c r="Z190" s="33" cm="1">
        <f t="array" aca="1" ref="Z190" ca="1">INDIRECT("'" &amp; $A190 &amp; "'!" &amp; ADDRESS($AN190, COLUMN(Y185)+1))</f>
        <v>2271.7301313787702</v>
      </c>
      <c r="AA190" s="33" cm="1">
        <f t="array" aca="1" ref="AA190" ca="1">INDIRECT("'" &amp; $A190 &amp; "'!" &amp; ADDRESS($AN190, COLUMN(Z185)+1))</f>
        <v>1812.4884458102279</v>
      </c>
      <c r="AB190" s="33" cm="1">
        <f t="array" aca="1" ref="AB190" ca="1">INDIRECT("'" &amp; $A190 &amp; "'!" &amp; ADDRESS($AN190, COLUMN(AA185)+1))</f>
        <v>1433.335999138422</v>
      </c>
      <c r="AC190" s="33" cm="1">
        <f t="array" aca="1" ref="AC190" ca="1">INDIRECT("'" &amp; $A190 &amp; "'!" &amp; ADDRESS($AN190, COLUMN(AB185)+1))</f>
        <v>1120.4406329430087</v>
      </c>
      <c r="AD190" s="33" cm="1">
        <f t="array" aca="1" ref="AD190" ca="1">INDIRECT("'" &amp; $A190 &amp; "'!" &amp; ADDRESS($AN190, COLUMN(AC185)+1))</f>
        <v>875.97303486363296</v>
      </c>
      <c r="AE190" s="33" cm="1">
        <f t="array" aca="1" ref="AE190" ca="1">INDIRECT("'" &amp; $A190 &amp; "'!" &amp; ADDRESS($AN190, COLUMN(AD185)+1))</f>
        <v>685.29590851133048</v>
      </c>
      <c r="AF190" s="33" cm="1">
        <f t="array" aca="1" ref="AF190" ca="1">INDIRECT("'" &amp; $A190 &amp; "'!" &amp; ADDRESS($AN190, COLUMN(AE185)+1))</f>
        <v>538.08766482977035</v>
      </c>
      <c r="AG190" s="33" cm="1">
        <f t="array" aca="1" ref="AG190" ca="1">INDIRECT("'" &amp; $A190 &amp; "'!" &amp; ADDRESS($AN190, COLUMN(AF185)+1))</f>
        <v>422.69332237833788</v>
      </c>
      <c r="AH190" s="33" cm="1">
        <f t="array" aca="1" ref="AH190" ca="1">INDIRECT("'" &amp; $A190 &amp; "'!" &amp; ADDRESS($AN190, COLUMN(AG185)+1))</f>
        <v>333.92835100451424</v>
      </c>
      <c r="AI190" s="33" cm="1">
        <f t="array" aca="1" ref="AI190" ca="1">INDIRECT("'" &amp; $A190 &amp; "'!" &amp; ADDRESS($AN190, COLUMN(AH185)+1))</f>
        <v>263.7627010760844</v>
      </c>
      <c r="AJ190" s="33" cm="1">
        <f t="array" aca="1" ref="AJ190" ca="1">INDIRECT("'" &amp; $A190 &amp; "'!" &amp; ADDRESS($AN190, COLUMN(AI185)+1))</f>
        <v>216.93610647892302</v>
      </c>
      <c r="AK190" s="33" cm="1">
        <f t="array" aca="1" ref="AK190" ca="1">INDIRECT("'" &amp; $A190 &amp; "'!" &amp; ADDRESS($AN190, COLUMN(AJ185)+1))</f>
        <v>178.90704957412692</v>
      </c>
      <c r="AL190" s="33" cm="1">
        <f t="array" aca="1" ref="AL190" ca="1">INDIRECT("'" &amp; $A190 &amp; "'!" &amp; ADDRESS($AN190, COLUMN(AK185)+1))</f>
        <v>150.15943071423803</v>
      </c>
      <c r="AN190">
        <f>C185</f>
        <v>146</v>
      </c>
    </row>
    <row r="191" spans="1:40">
      <c r="A191" t="str">
        <f t="shared" si="17"/>
        <v>Linear100</v>
      </c>
      <c r="B191" s="33" cm="1">
        <f t="array" aca="1" ref="B191" ca="1">INDIRECT("'" &amp; $A191 &amp; "'!" &amp; ADDRESS($AN191, COLUMN(A186)+1))</f>
        <v>25884.64742684321</v>
      </c>
      <c r="C191" s="33" cm="1">
        <f t="array" aca="1" ref="C191" ca="1">INDIRECT("'" &amp; $A191 &amp; "'!" &amp; ADDRESS($AN191, COLUMN(B186)+1))</f>
        <v>25620.8710852402</v>
      </c>
      <c r="D191" s="33" cm="1">
        <f t="array" aca="1" ref="D191" ca="1">INDIRECT("'" &amp; $A191 &amp; "'!" &amp; ADDRESS($AN191, COLUMN(C186)+1))</f>
        <v>25553.520261114307</v>
      </c>
      <c r="E191" s="33" cm="1">
        <f t="array" aca="1" ref="E191" ca="1">INDIRECT("'" &amp; $A191 &amp; "'!" &amp; ADDRESS($AN191, COLUMN(D186)+1))</f>
        <v>25851.442516445943</v>
      </c>
      <c r="F191" s="33" cm="1">
        <f t="array" aca="1" ref="F191" ca="1">INDIRECT("'" &amp; $A191 &amp; "'!" &amp; ADDRESS($AN191, COLUMN(E186)+1))</f>
        <v>26292.363960428018</v>
      </c>
      <c r="G191" s="33" cm="1">
        <f t="array" aca="1" ref="G191" ca="1">INDIRECT("'" &amp; $A191 &amp; "'!" &amp; ADDRESS($AN191, COLUMN(F186)+1))</f>
        <v>26633.425539164873</v>
      </c>
      <c r="H191" s="33" cm="1">
        <f t="array" aca="1" ref="H191" ca="1">INDIRECT("'" &amp; $A191 &amp; "'!" &amp; ADDRESS($AN191, COLUMN(G186)+1))</f>
        <v>26600.436674650638</v>
      </c>
      <c r="I191" s="33" cm="1">
        <f t="array" aca="1" ref="I191" ca="1">INDIRECT("'" &amp; $A191 &amp; "'!" &amp; ADDRESS($AN191, COLUMN(H186)+1))</f>
        <v>25081.872511182395</v>
      </c>
      <c r="J191" s="33" cm="1">
        <f t="array" aca="1" ref="J191" ca="1">INDIRECT("'" &amp; $A191 &amp; "'!" &amp; ADDRESS($AN191, COLUMN(I186)+1))</f>
        <v>23756.034200103968</v>
      </c>
      <c r="K191" s="33" cm="1">
        <f t="array" aca="1" ref="K191" ca="1">INDIRECT("'" &amp; $A191 &amp; "'!" &amp; ADDRESS($AN191, COLUMN(J186)+1))</f>
        <v>22678.736785469708</v>
      </c>
      <c r="L191" s="33" cm="1">
        <f t="array" aca="1" ref="L191" ca="1">INDIRECT("'" &amp; $A191 &amp; "'!" &amp; ADDRESS($AN191, COLUMN(K186)+1))</f>
        <v>21741.225476446081</v>
      </c>
      <c r="M191" s="33" cm="1">
        <f t="array" aca="1" ref="M191" ca="1">INDIRECT("'" &amp; $A191 &amp; "'!" &amp; ADDRESS($AN191, COLUMN(L186)+1))</f>
        <v>20887.451281978436</v>
      </c>
      <c r="N191" s="33" cm="1">
        <f t="array" aca="1" ref="N191" ca="1">INDIRECT("'" &amp; $A191 &amp; "'!" &amp; ADDRESS($AN191, COLUMN(M186)+1))</f>
        <v>20031.02346253151</v>
      </c>
      <c r="O191" s="33" cm="1">
        <f t="array" aca="1" ref="O191" ca="1">INDIRECT("'" &amp; $A191 &amp; "'!" &amp; ADDRESS($AN191, COLUMN(N186)+1))</f>
        <v>19189.977991968608</v>
      </c>
      <c r="P191" s="33" cm="1">
        <f t="array" aca="1" ref="P191" ca="1">INDIRECT("'" &amp; $A191 &amp; "'!" &amp; ADDRESS($AN191, COLUMN(O186)+1))</f>
        <v>18252.825592312904</v>
      </c>
      <c r="Q191" s="33" cm="1">
        <f t="array" aca="1" ref="Q191" ca="1">INDIRECT("'" &amp; $A191 &amp; "'!" &amp; ADDRESS($AN191, COLUMN(P186)+1))</f>
        <v>17347.49904551779</v>
      </c>
      <c r="R191" s="33" cm="1">
        <f t="array" aca="1" ref="R191" ca="1">INDIRECT("'" &amp; $A191 &amp; "'!" &amp; ADDRESS($AN191, COLUMN(Q186)+1))</f>
        <v>16319.439863913984</v>
      </c>
      <c r="S191" s="33" cm="1">
        <f t="array" aca="1" ref="S191" ca="1">INDIRECT("'" &amp; $A191 &amp; "'!" &amp; ADDRESS($AN191, COLUMN(R186)+1))</f>
        <v>15213.312965461351</v>
      </c>
      <c r="T191" s="33" cm="1">
        <f t="array" aca="1" ref="T191" ca="1">INDIRECT("'" &amp; $A191 &amp; "'!" &amp; ADDRESS($AN191, COLUMN(S186)+1))</f>
        <v>14052.776563766969</v>
      </c>
      <c r="U191" s="33" cm="1">
        <f t="array" aca="1" ref="U191" ca="1">INDIRECT("'" &amp; $A191 &amp; "'!" &amp; ADDRESS($AN191, COLUMN(T186)+1))</f>
        <v>12863.453000036567</v>
      </c>
      <c r="V191" s="33" cm="1">
        <f t="array" aca="1" ref="V191" ca="1">INDIRECT("'" &amp; $A191 &amp; "'!" &amp; ADDRESS($AN191, COLUMN(U186)+1))</f>
        <v>11612.816897050741</v>
      </c>
      <c r="W191" s="33" cm="1">
        <f t="array" aca="1" ref="W191" ca="1">INDIRECT("'" &amp; $A191 &amp; "'!" &amp; ADDRESS($AN191, COLUMN(V186)+1))</f>
        <v>10303.813731895132</v>
      </c>
      <c r="X191" s="33" cm="1">
        <f t="array" aca="1" ref="X191" ca="1">INDIRECT("'" &amp; $A191 &amp; "'!" &amp; ADDRESS($AN191, COLUMN(W186)+1))</f>
        <v>9095.0039295825081</v>
      </c>
      <c r="Y191" s="33" cm="1">
        <f t="array" aca="1" ref="Y191" ca="1">INDIRECT("'" &amp; $A191 &amp; "'!" &amp; ADDRESS($AN191, COLUMN(X186)+1))</f>
        <v>7977.781793838285</v>
      </c>
      <c r="Z191" s="33" cm="1">
        <f t="array" aca="1" ref="Z191" ca="1">INDIRECT("'" &amp; $A191 &amp; "'!" &amp; ADDRESS($AN191, COLUMN(Y186)+1))</f>
        <v>6957.9226118712513</v>
      </c>
      <c r="AA191" s="33" cm="1">
        <f t="array" aca="1" ref="AA191" ca="1">INDIRECT("'" &amp; $A191 &amp; "'!" &amp; ADDRESS($AN191, COLUMN(Z186)+1))</f>
        <v>6025.7303961532461</v>
      </c>
      <c r="AB191" s="33" cm="1">
        <f t="array" aca="1" ref="AB191" ca="1">INDIRECT("'" &amp; $A191 &amp; "'!" &amp; ADDRESS($AN191, COLUMN(AA186)+1))</f>
        <v>5171.5856469895134</v>
      </c>
      <c r="AC191" s="33" cm="1">
        <f t="array" aca="1" ref="AC191" ca="1">INDIRECT("'" &amp; $A191 &amp; "'!" &amp; ADDRESS($AN191, COLUMN(AB186)+1))</f>
        <v>4394.8405968805528</v>
      </c>
      <c r="AD191" s="33" cm="1">
        <f t="array" aca="1" ref="AD191" ca="1">INDIRECT("'" &amp; $A191 &amp; "'!" &amp; ADDRESS($AN191, COLUMN(AC186)+1))</f>
        <v>3699.9493698936831</v>
      </c>
      <c r="AE191" s="33" cm="1">
        <f t="array" aca="1" ref="AE191" ca="1">INDIRECT("'" &amp; $A191 &amp; "'!" &amp; ADDRESS($AN191, COLUMN(AD186)+1))</f>
        <v>3084.3612983838498</v>
      </c>
      <c r="AF191" s="33" cm="1">
        <f t="array" aca="1" ref="AF191" ca="1">INDIRECT("'" &amp; $A191 &amp; "'!" &amp; ADDRESS($AN191, COLUMN(AE186)+1))</f>
        <v>2549.9948551459756</v>
      </c>
      <c r="AG191" s="33" cm="1">
        <f t="array" aca="1" ref="AG191" ca="1">INDIRECT("'" &amp; $A191 &amp; "'!" &amp; ADDRESS($AN191, COLUMN(AF186)+1))</f>
        <v>2091.7975921139073</v>
      </c>
      <c r="AH191" s="33" cm="1">
        <f t="array" aca="1" ref="AH191" ca="1">INDIRECT("'" &amp; $A191 &amp; "'!" &amp; ADDRESS($AN191, COLUMN(AG186)+1))</f>
        <v>1703.2390275522521</v>
      </c>
      <c r="AI191" s="33" cm="1">
        <f t="array" aca="1" ref="AI191" ca="1">INDIRECT("'" &amp; $A191 &amp; "'!" &amp; ADDRESS($AN191, COLUMN(AH186)+1))</f>
        <v>1372.4088352476747</v>
      </c>
      <c r="AJ191" s="33" cm="1">
        <f t="array" aca="1" ref="AJ191" ca="1">INDIRECT("'" &amp; $A191 &amp; "'!" &amp; ADDRESS($AN191, COLUMN(AI186)+1))</f>
        <v>1101.297448954369</v>
      </c>
      <c r="AK191" s="33" cm="1">
        <f t="array" aca="1" ref="AK191" ca="1">INDIRECT("'" &amp; $A191 &amp; "'!" &amp; ADDRESS($AN191, COLUMN(AJ186)+1))</f>
        <v>876.90603056304326</v>
      </c>
      <c r="AL191" s="33" cm="1">
        <f t="array" aca="1" ref="AL191" ca="1">INDIRECT("'" &amp; $A191 &amp; "'!" &amp; ADDRESS($AN191, COLUMN(AK186)+1))</f>
        <v>694.32128831552723</v>
      </c>
      <c r="AN191">
        <f>C185</f>
        <v>146</v>
      </c>
    </row>
    <row r="192" spans="1:40">
      <c r="A192">
        <f t="shared" si="17"/>
        <v>0</v>
      </c>
    </row>
    <row r="193" spans="1:40">
      <c r="A193">
        <f t="shared" si="17"/>
        <v>0</v>
      </c>
    </row>
    <row r="194" spans="1:40" s="38" customFormat="1">
      <c r="A194" s="38">
        <f t="shared" si="17"/>
        <v>0</v>
      </c>
    </row>
    <row r="196" spans="1:40" s="40" customFormat="1">
      <c r="A196" s="40" t="s">
        <v>103</v>
      </c>
      <c r="C196" s="40">
        <v>147</v>
      </c>
    </row>
    <row r="197" spans="1:40">
      <c r="A197" s="8" t="s">
        <v>28</v>
      </c>
      <c r="B197" s="8">
        <v>2014</v>
      </c>
      <c r="C197" s="8">
        <v>2015</v>
      </c>
      <c r="D197" s="8">
        <v>2016</v>
      </c>
      <c r="E197" s="8">
        <v>2017</v>
      </c>
      <c r="F197" s="8">
        <v>2018</v>
      </c>
      <c r="G197" s="8">
        <v>2019</v>
      </c>
      <c r="H197" s="8">
        <v>2020</v>
      </c>
      <c r="I197" s="8">
        <v>2021</v>
      </c>
      <c r="J197" s="8">
        <v>2022</v>
      </c>
      <c r="K197" s="8">
        <v>2023</v>
      </c>
      <c r="L197" s="8">
        <v>2024</v>
      </c>
      <c r="M197" s="8">
        <v>2025</v>
      </c>
      <c r="N197" s="8">
        <v>2026</v>
      </c>
      <c r="O197" s="8">
        <v>2027</v>
      </c>
      <c r="P197" s="8">
        <v>2028</v>
      </c>
      <c r="Q197" s="8">
        <v>2029</v>
      </c>
      <c r="R197" s="8">
        <v>2030</v>
      </c>
      <c r="S197" s="8">
        <v>2031</v>
      </c>
      <c r="T197" s="8">
        <v>2032</v>
      </c>
      <c r="U197" s="8">
        <v>2033</v>
      </c>
      <c r="V197" s="8">
        <v>2034</v>
      </c>
      <c r="W197" s="8">
        <v>2035</v>
      </c>
      <c r="X197" s="8">
        <v>2036</v>
      </c>
      <c r="Y197" s="8">
        <v>2037</v>
      </c>
      <c r="Z197" s="8">
        <v>2038</v>
      </c>
      <c r="AA197" s="8">
        <v>2039</v>
      </c>
      <c r="AB197" s="8">
        <v>2040</v>
      </c>
      <c r="AC197" s="8">
        <v>2041</v>
      </c>
      <c r="AD197" s="8">
        <v>2042</v>
      </c>
      <c r="AE197" s="8">
        <v>2043</v>
      </c>
      <c r="AF197" s="8">
        <v>2044</v>
      </c>
      <c r="AG197" s="8">
        <v>2045</v>
      </c>
      <c r="AH197" s="8">
        <v>2046</v>
      </c>
      <c r="AI197" s="8">
        <v>2047</v>
      </c>
      <c r="AJ197" s="8">
        <v>2048</v>
      </c>
      <c r="AK197" s="8">
        <v>2049</v>
      </c>
      <c r="AL197" s="8">
        <v>2050</v>
      </c>
    </row>
    <row r="198" spans="1:40">
      <c r="A198" t="str">
        <f>A187</f>
        <v>S100</v>
      </c>
      <c r="B198" s="33" cm="1">
        <f t="array" aca="1" ref="B198" ca="1">INDIRECT("'" &amp; $A198 &amp; "'!" &amp; ADDRESS($AN198, COLUMN(A193)+1))</f>
        <v>18939.118859613875</v>
      </c>
      <c r="C198" s="33" cm="1">
        <f t="array" aca="1" ref="C198" ca="1">INDIRECT("'" &amp; $A198 &amp; "'!" &amp; ADDRESS($AN198, COLUMN(B193)+1))</f>
        <v>19756.684996507869</v>
      </c>
      <c r="D198" s="33" cm="1">
        <f t="array" aca="1" ref="D198" ca="1">INDIRECT("'" &amp; $A198 &amp; "'!" &amp; ADDRESS($AN198, COLUMN(C193)+1))</f>
        <v>20399.70925617863</v>
      </c>
      <c r="E198" s="33" cm="1">
        <f t="array" aca="1" ref="E198" ca="1">INDIRECT("'" &amp; $A198 &amp; "'!" &amp; ADDRESS($AN198, COLUMN(D193)+1))</f>
        <v>20480.420368297062</v>
      </c>
      <c r="F198" s="33" cm="1">
        <f t="array" aca="1" ref="F198" ca="1">INDIRECT("'" &amp; $A198 &amp; "'!" &amp; ADDRESS($AN198, COLUMN(E193)+1))</f>
        <v>20259.5827198107</v>
      </c>
      <c r="G198" s="33" cm="1">
        <f t="array" aca="1" ref="G198" ca="1">INDIRECT("'" &amp; $A198 &amp; "'!" &amp; ADDRESS($AN198, COLUMN(F193)+1))</f>
        <v>20152.645340314863</v>
      </c>
      <c r="H198" s="33" cm="1">
        <f t="array" aca="1" ref="H198" ca="1">INDIRECT("'" &amp; $A198 &amp; "'!" &amp; ADDRESS($AN198, COLUMN(G193)+1))</f>
        <v>19957.452304535891</v>
      </c>
      <c r="I198" s="33" cm="1">
        <f t="array" aca="1" ref="I198" ca="1">INDIRECT("'" &amp; $A198 &amp; "'!" &amp; ADDRESS($AN198, COLUMN(H193)+1))</f>
        <v>19145.187278186539</v>
      </c>
      <c r="J198" s="33" cm="1">
        <f t="array" aca="1" ref="J198" ca="1">INDIRECT("'" &amp; $A198 &amp; "'!" &amp; ADDRESS($AN198, COLUMN(I193)+1))</f>
        <v>18257.465757408616</v>
      </c>
      <c r="K198" s="33" cm="1">
        <f t="array" aca="1" ref="K198" ca="1">INDIRECT("'" &amp; $A198 &amp; "'!" &amp; ADDRESS($AN198, COLUMN(J193)+1))</f>
        <v>17559.30491608048</v>
      </c>
      <c r="L198" s="33" cm="1">
        <f t="array" aca="1" ref="L198" ca="1">INDIRECT("'" &amp; $A198 &amp; "'!" &amp; ADDRESS($AN198, COLUMN(K193)+1))</f>
        <v>16976.574554236264</v>
      </c>
      <c r="M198" s="33" cm="1">
        <f t="array" aca="1" ref="M198" ca="1">INDIRECT("'" &amp; $A198 &amp; "'!" &amp; ADDRESS($AN198, COLUMN(L193)+1))</f>
        <v>16417.099143711352</v>
      </c>
      <c r="N198" s="33" cm="1">
        <f t="array" aca="1" ref="N198" ca="1">INDIRECT("'" &amp; $A198 &amp; "'!" &amp; ADDRESS($AN198, COLUMN(M193)+1))</f>
        <v>15755.029262407808</v>
      </c>
      <c r="O198" s="33" cm="1">
        <f t="array" aca="1" ref="O198" ca="1">INDIRECT("'" &amp; $A198 &amp; "'!" &amp; ADDRESS($AN198, COLUMN(N193)+1))</f>
        <v>14866.40473344051</v>
      </c>
      <c r="P198" s="33" cm="1">
        <f t="array" aca="1" ref="P198" ca="1">INDIRECT("'" &amp; $A198 &amp; "'!" &amp; ADDRESS($AN198, COLUMN(O193)+1))</f>
        <v>13941.403791960611</v>
      </c>
      <c r="Q198" s="33" cm="1">
        <f t="array" aca="1" ref="Q198" ca="1">INDIRECT("'" &amp; $A198 &amp; "'!" &amp; ADDRESS($AN198, COLUMN(P193)+1))</f>
        <v>12862.305885023359</v>
      </c>
      <c r="R198" s="33" cm="1">
        <f t="array" aca="1" ref="R198" ca="1">INDIRECT("'" &amp; $A198 &amp; "'!" &amp; ADDRESS($AN198, COLUMN(Q193)+1))</f>
        <v>11758.070873879382</v>
      </c>
      <c r="S198" s="33" cm="1">
        <f t="array" aca="1" ref="S198" ca="1">INDIRECT("'" &amp; $A198 &amp; "'!" &amp; ADDRESS($AN198, COLUMN(R193)+1))</f>
        <v>10695.414794798749</v>
      </c>
      <c r="T198" s="33" cm="1">
        <f t="array" aca="1" ref="T198" ca="1">INDIRECT("'" &amp; $A198 &amp; "'!" &amp; ADDRESS($AN198, COLUMN(S193)+1))</f>
        <v>9623.6623552964666</v>
      </c>
      <c r="U198" s="33" cm="1">
        <f t="array" aca="1" ref="U198" ca="1">INDIRECT("'" &amp; $A198 &amp; "'!" &amp; ADDRESS($AN198, COLUMN(T193)+1))</f>
        <v>8548.2790425882922</v>
      </c>
      <c r="V198" s="33" cm="1">
        <f t="array" aca="1" ref="V198" ca="1">INDIRECT("'" &amp; $A198 &amp; "'!" &amp; ADDRESS($AN198, COLUMN(U193)+1))</f>
        <v>7519.5204201683537</v>
      </c>
      <c r="W198" s="33" cm="1">
        <f t="array" aca="1" ref="W198" ca="1">INDIRECT("'" &amp; $A198 &amp; "'!" &amp; ADDRESS($AN198, COLUMN(V193)+1))</f>
        <v>6541.6967783488881</v>
      </c>
      <c r="X198" s="33" cm="1">
        <f t="array" aca="1" ref="X198" ca="1">INDIRECT("'" &amp; $A198 &amp; "'!" &amp; ADDRESS($AN198, COLUMN(W193)+1))</f>
        <v>5657.7353583943313</v>
      </c>
      <c r="Y198" s="33" cm="1">
        <f t="array" aca="1" ref="Y198" ca="1">INDIRECT("'" &amp; $A198 &amp; "'!" &amp; ADDRESS($AN198, COLUMN(X193)+1))</f>
        <v>4857.555736517581</v>
      </c>
      <c r="Z198" s="33" cm="1">
        <f t="array" aca="1" ref="Z198" ca="1">INDIRECT("'" &amp; $A198 &amp; "'!" &amp; ADDRESS($AN198, COLUMN(Y193)+1))</f>
        <v>4138.3826994712699</v>
      </c>
      <c r="AA198" s="33" cm="1">
        <f t="array" aca="1" ref="AA198" ca="1">INDIRECT("'" &amp; $A198 &amp; "'!" &amp; ADDRESS($AN198, COLUMN(Z193)+1))</f>
        <v>3497.1652644802234</v>
      </c>
      <c r="AB198" s="33" cm="1">
        <f t="array" aca="1" ref="AB198" ca="1">INDIRECT("'" &amp; $A198 &amp; "'!" &amp; ADDRESS($AN198, COLUMN(AA193)+1))</f>
        <v>2931.6808598230609</v>
      </c>
      <c r="AC198" s="33" cm="1">
        <f t="array" aca="1" ref="AC198" ca="1">INDIRECT("'" &amp; $A198 &amp; "'!" &amp; ADDRESS($AN198, COLUMN(AB193)+1))</f>
        <v>2434.7011797506079</v>
      </c>
      <c r="AD198" s="33" cm="1">
        <f t="array" aca="1" ref="AD198" ca="1">INDIRECT("'" &amp; $A198 &amp; "'!" &amp; ADDRESS($AN198, COLUMN(AC193)+1))</f>
        <v>2000.1098390439629</v>
      </c>
      <c r="AE198" s="33" cm="1">
        <f t="array" aca="1" ref="AE198" ca="1">INDIRECT("'" &amp; $A198 &amp; "'!" &amp; ADDRESS($AN198, COLUMN(AD193)+1))</f>
        <v>1626.5902768006426</v>
      </c>
      <c r="AF198" s="33" cm="1">
        <f t="array" aca="1" ref="AF198" ca="1">INDIRECT("'" &amp; $A198 &amp; "'!" &amp; ADDRESS($AN198, COLUMN(AE193)+1))</f>
        <v>1311.3917816732337</v>
      </c>
      <c r="AG198" s="33" cm="1">
        <f t="array" aca="1" ref="AG198" ca="1">INDIRECT("'" &amp; $A198 &amp; "'!" &amp; ADDRESS($AN198, COLUMN(AF193)+1))</f>
        <v>1049.7861536920914</v>
      </c>
      <c r="AH198" s="33" cm="1">
        <f t="array" aca="1" ref="AH198" ca="1">INDIRECT("'" &amp; $A198 &amp; "'!" &amp; ADDRESS($AN198, COLUMN(AG193)+1))</f>
        <v>834.19602879668241</v>
      </c>
      <c r="AI198" s="33" cm="1">
        <f t="array" aca="1" ref="AI198" ca="1">INDIRECT("'" &amp; $A198 &amp; "'!" &amp; ADDRESS($AN198, COLUMN(AH193)+1))</f>
        <v>657.40168877903693</v>
      </c>
      <c r="AJ198" s="33" cm="1">
        <f t="array" aca="1" ref="AJ198" ca="1">INDIRECT("'" &amp; $A198 &amp; "'!" &amp; ADDRESS($AN198, COLUMN(AI193)+1))</f>
        <v>513.91681868331784</v>
      </c>
      <c r="AK198" s="33" cm="1">
        <f t="array" aca="1" ref="AK198" ca="1">INDIRECT("'" &amp; $A198 &amp; "'!" &amp; ADDRESS($AN198, COLUMN(AJ193)+1))</f>
        <v>397.75636636474201</v>
      </c>
      <c r="AL198" s="33" cm="1">
        <f t="array" aca="1" ref="AL198" ca="1">INDIRECT("'" &amp; $A198 &amp; "'!" &amp; ADDRESS($AN198, COLUMN(AK193)+1))</f>
        <v>304.59408186804092</v>
      </c>
      <c r="AN198">
        <f>C196</f>
        <v>147</v>
      </c>
    </row>
    <row r="199" spans="1:40">
      <c r="A199" t="str">
        <f t="shared" ref="A199:A205" si="18">A188</f>
        <v>L100</v>
      </c>
      <c r="B199" s="33" cm="1">
        <f t="array" aca="1" ref="B199" ca="1">INDIRECT("'" &amp; $A199 &amp; "'!" &amp; ADDRESS($AN199, COLUMN(A194)+1))</f>
        <v>18939.118859613875</v>
      </c>
      <c r="C199" s="33" cm="1">
        <f t="array" aca="1" ref="C199" ca="1">INDIRECT("'" &amp; $A199 &amp; "'!" &amp; ADDRESS($AN199, COLUMN(B194)+1))</f>
        <v>19756.684996507869</v>
      </c>
      <c r="D199" s="33" cm="1">
        <f t="array" aca="1" ref="D199" ca="1">INDIRECT("'" &amp; $A199 &amp; "'!" &amp; ADDRESS($AN199, COLUMN(C194)+1))</f>
        <v>20399.70925617863</v>
      </c>
      <c r="E199" s="33" cm="1">
        <f t="array" aca="1" ref="E199" ca="1">INDIRECT("'" &amp; $A199 &amp; "'!" &amp; ADDRESS($AN199, COLUMN(D194)+1))</f>
        <v>20480.420368297062</v>
      </c>
      <c r="F199" s="33" cm="1">
        <f t="array" aca="1" ref="F199" ca="1">INDIRECT("'" &amp; $A199 &amp; "'!" &amp; ADDRESS($AN199, COLUMN(E194)+1))</f>
        <v>20259.5827198107</v>
      </c>
      <c r="G199" s="33" cm="1">
        <f t="array" aca="1" ref="G199" ca="1">INDIRECT("'" &amp; $A199 &amp; "'!" &amp; ADDRESS($AN199, COLUMN(F194)+1))</f>
        <v>20152.645340314863</v>
      </c>
      <c r="H199" s="33" cm="1">
        <f t="array" aca="1" ref="H199" ca="1">INDIRECT("'" &amp; $A199 &amp; "'!" &amp; ADDRESS($AN199, COLUMN(G194)+1))</f>
        <v>19957.452304535891</v>
      </c>
      <c r="I199" s="33" cm="1">
        <f t="array" aca="1" ref="I199" ca="1">INDIRECT("'" &amp; $A199 &amp; "'!" &amp; ADDRESS($AN199, COLUMN(H194)+1))</f>
        <v>19145.187278186539</v>
      </c>
      <c r="J199" s="33" cm="1">
        <f t="array" aca="1" ref="J199" ca="1">INDIRECT("'" &amp; $A199 &amp; "'!" &amp; ADDRESS($AN199, COLUMN(I194)+1))</f>
        <v>18257.465757408616</v>
      </c>
      <c r="K199" s="33" cm="1">
        <f t="array" aca="1" ref="K199" ca="1">INDIRECT("'" &amp; $A199 &amp; "'!" &amp; ADDRESS($AN199, COLUMN(J194)+1))</f>
        <v>17559.30491608048</v>
      </c>
      <c r="L199" s="33" cm="1">
        <f t="array" aca="1" ref="L199" ca="1">INDIRECT("'" &amp; $A199 &amp; "'!" &amp; ADDRESS($AN199, COLUMN(K194)+1))</f>
        <v>16945.868742713959</v>
      </c>
      <c r="M199" s="33" cm="1">
        <f t="array" aca="1" ref="M199" ca="1">INDIRECT("'" &amp; $A199 &amp; "'!" &amp; ADDRESS($AN199, COLUMN(L194)+1))</f>
        <v>16327.705396266434</v>
      </c>
      <c r="N199" s="33" cm="1">
        <f t="array" aca="1" ref="N199" ca="1">INDIRECT("'" &amp; $A199 &amp; "'!" &amp; ADDRESS($AN199, COLUMN(M194)+1))</f>
        <v>15819.307427393645</v>
      </c>
      <c r="O199" s="33" cm="1">
        <f t="array" aca="1" ref="O199" ca="1">INDIRECT("'" &amp; $A199 &amp; "'!" &amp; ADDRESS($AN199, COLUMN(N194)+1))</f>
        <v>15296.982668059114</v>
      </c>
      <c r="P199" s="33" cm="1">
        <f t="array" aca="1" ref="P199" ca="1">INDIRECT("'" &amp; $A199 &amp; "'!" &amp; ADDRESS($AN199, COLUMN(O194)+1))</f>
        <v>14758.132965827845</v>
      </c>
      <c r="Q199" s="33" cm="1">
        <f t="array" aca="1" ref="Q199" ca="1">INDIRECT("'" &amp; $A199 &amp; "'!" &amp; ADDRESS($AN199, COLUMN(P194)+1))</f>
        <v>14234.224679662124</v>
      </c>
      <c r="R199" s="33" cm="1">
        <f t="array" aca="1" ref="R199" ca="1">INDIRECT("'" &amp; $A199 &amp; "'!" &amp; ADDRESS($AN199, COLUMN(Q194)+1))</f>
        <v>13758.765901156088</v>
      </c>
      <c r="S199" s="33" cm="1">
        <f t="array" aca="1" ref="S199" ca="1">INDIRECT("'" &amp; $A199 &amp; "'!" &amp; ADDRESS($AN199, COLUMN(R194)+1))</f>
        <v>13304.196010475174</v>
      </c>
      <c r="T199" s="33" cm="1">
        <f t="array" aca="1" ref="T199" ca="1">INDIRECT("'" &amp; $A199 &amp; "'!" &amp; ADDRESS($AN199, COLUMN(S194)+1))</f>
        <v>12870.08767883309</v>
      </c>
      <c r="U199" s="33" cm="1">
        <f t="array" aca="1" ref="U199" ca="1">INDIRECT("'" &amp; $A199 &amp; "'!" &amp; ADDRESS($AN199, COLUMN(T194)+1))</f>
        <v>12488.172398365819</v>
      </c>
      <c r="V199" s="33" cm="1">
        <f t="array" aca="1" ref="V199" ca="1">INDIRECT("'" &amp; $A199 &amp; "'!" &amp; ADDRESS($AN199, COLUMN(U194)+1))</f>
        <v>12239.509242948983</v>
      </c>
      <c r="W199" s="33" cm="1">
        <f t="array" aca="1" ref="W199" ca="1">INDIRECT("'" &amp; $A199 &amp; "'!" &amp; ADDRESS($AN199, COLUMN(V194)+1))</f>
        <v>11980.962646532633</v>
      </c>
      <c r="X199" s="33" cm="1">
        <f t="array" aca="1" ref="X199" ca="1">INDIRECT("'" &amp; $A199 &amp; "'!" &amp; ADDRESS($AN199, COLUMN(W194)+1))</f>
        <v>10726.833619845489</v>
      </c>
      <c r="Y199" s="33" cm="1">
        <f t="array" aca="1" ref="Y199" ca="1">INDIRECT("'" &amp; $A199 &amp; "'!" &amp; ADDRESS($AN199, COLUMN(X194)+1))</f>
        <v>9569.8484965933094</v>
      </c>
      <c r="Z199" s="33" cm="1">
        <f t="array" aca="1" ref="Z199" ca="1">INDIRECT("'" &amp; $A199 &amp; "'!" &amp; ADDRESS($AN199, COLUMN(Y194)+1))</f>
        <v>8528.4972554134456</v>
      </c>
      <c r="AA199" s="33" cm="1">
        <f t="array" aca="1" ref="AA199" ca="1">INDIRECT("'" &amp; $A199 &amp; "'!" &amp; ADDRESS($AN199, COLUMN(Z194)+1))</f>
        <v>7579.5858226075061</v>
      </c>
      <c r="AB199" s="33" cm="1">
        <f t="array" aca="1" ref="AB199" ca="1">INDIRECT("'" &amp; $A199 &amp; "'!" &amp; ADDRESS($AN199, COLUMN(AA194)+1))</f>
        <v>6696.5105615306302</v>
      </c>
      <c r="AC199" s="33" cm="1">
        <f t="array" aca="1" ref="AC199" ca="1">INDIRECT("'" &amp; $A199 &amp; "'!" &amp; ADDRESS($AN199, COLUMN(AB194)+1))</f>
        <v>5885.5476764846371</v>
      </c>
      <c r="AD199" s="33" cm="1">
        <f t="array" aca="1" ref="AD199" ca="1">INDIRECT("'" &amp; $A199 &amp; "'!" &amp; ADDRESS($AN199, COLUMN(AC194)+1))</f>
        <v>5135.9849432497122</v>
      </c>
      <c r="AE199" s="33" cm="1">
        <f t="array" aca="1" ref="AE199" ca="1">INDIRECT("'" &amp; $A199 &amp; "'!" &amp; ADDRESS($AN199, COLUMN(AD194)+1))</f>
        <v>4442.3804357159343</v>
      </c>
      <c r="AF199" s="33" cm="1">
        <f t="array" aca="1" ref="AF199" ca="1">INDIRECT("'" &amp; $A199 &amp; "'!" &amp; ADDRESS($AN199, COLUMN(AE194)+1))</f>
        <v>3801.7267238464269</v>
      </c>
      <c r="AG199" s="33" cm="1">
        <f t="array" aca="1" ref="AG199" ca="1">INDIRECT("'" &amp; $A199 &amp; "'!" &amp; ADDRESS($AN199, COLUMN(AF194)+1))</f>
        <v>3223.2292995381931</v>
      </c>
      <c r="AH199" s="33" cm="1">
        <f t="array" aca="1" ref="AH199" ca="1">INDIRECT("'" &amp; $A199 &amp; "'!" &amp; ADDRESS($AN199, COLUMN(AG194)+1))</f>
        <v>2700.7990615119215</v>
      </c>
      <c r="AI199" s="33" cm="1">
        <f t="array" aca="1" ref="AI199" ca="1">INDIRECT("'" &amp; $A199 &amp; "'!" &amp; ADDRESS($AN199, COLUMN(AH194)+1))</f>
        <v>2236.0307176587321</v>
      </c>
      <c r="AJ199" s="33" cm="1">
        <f t="array" aca="1" ref="AJ199" ca="1">INDIRECT("'" &amp; $A199 &amp; "'!" &amp; ADDRESS($AN199, COLUMN(AI194)+1))</f>
        <v>1825.7526019491374</v>
      </c>
      <c r="AK199" s="33" cm="1">
        <f t="array" aca="1" ref="AK199" ca="1">INDIRECT("'" &amp; $A199 &amp; "'!" &amp; ADDRESS($AN199, COLUMN(AJ194)+1))</f>
        <v>1473.2118740592332</v>
      </c>
      <c r="AL199" s="33" cm="1">
        <f t="array" aca="1" ref="AL199" ca="1">INDIRECT("'" &amp; $A199 &amp; "'!" &amp; ADDRESS($AN199, COLUMN(AK194)+1))</f>
        <v>1175.5729896711173</v>
      </c>
      <c r="AN199">
        <f>C196</f>
        <v>147</v>
      </c>
    </row>
    <row r="200" spans="1:40">
      <c r="A200" t="str">
        <f t="shared" si="18"/>
        <v>S80</v>
      </c>
      <c r="B200" s="33" cm="1">
        <f t="array" aca="1" ref="B200" ca="1">INDIRECT("'" &amp; $A200 &amp; "'!" &amp; ADDRESS($AN200, COLUMN(A195)+1))</f>
        <v>18939.118859613875</v>
      </c>
      <c r="C200" s="33" cm="1">
        <f t="array" aca="1" ref="C200" ca="1">INDIRECT("'" &amp; $A200 &amp; "'!" &amp; ADDRESS($AN200, COLUMN(B195)+1))</f>
        <v>19756.684996507869</v>
      </c>
      <c r="D200" s="33" cm="1">
        <f t="array" aca="1" ref="D200" ca="1">INDIRECT("'" &amp; $A200 &amp; "'!" &amp; ADDRESS($AN200, COLUMN(C195)+1))</f>
        <v>20399.70925617863</v>
      </c>
      <c r="E200" s="33" cm="1">
        <f t="array" aca="1" ref="E200" ca="1">INDIRECT("'" &amp; $A200 &amp; "'!" &amp; ADDRESS($AN200, COLUMN(D195)+1))</f>
        <v>20480.420368297062</v>
      </c>
      <c r="F200" s="33" cm="1">
        <f t="array" aca="1" ref="F200" ca="1">INDIRECT("'" &amp; $A200 &amp; "'!" &amp; ADDRESS($AN200, COLUMN(E195)+1))</f>
        <v>20259.5827198107</v>
      </c>
      <c r="G200" s="33" cm="1">
        <f t="array" aca="1" ref="G200" ca="1">INDIRECT("'" &amp; $A200 &amp; "'!" &amp; ADDRESS($AN200, COLUMN(F195)+1))</f>
        <v>20152.645340314863</v>
      </c>
      <c r="H200" s="33" cm="1">
        <f t="array" aca="1" ref="H200" ca="1">INDIRECT("'" &amp; $A200 &amp; "'!" &amp; ADDRESS($AN200, COLUMN(G195)+1))</f>
        <v>19957.452304535891</v>
      </c>
      <c r="I200" s="33" cm="1">
        <f t="array" aca="1" ref="I200" ca="1">INDIRECT("'" &amp; $A200 &amp; "'!" &amp; ADDRESS($AN200, COLUMN(H195)+1))</f>
        <v>19145.187278186539</v>
      </c>
      <c r="J200" s="33" cm="1">
        <f t="array" aca="1" ref="J200" ca="1">INDIRECT("'" &amp; $A200 &amp; "'!" &amp; ADDRESS($AN200, COLUMN(I195)+1))</f>
        <v>18257.465757408616</v>
      </c>
      <c r="K200" s="33" cm="1">
        <f t="array" aca="1" ref="K200" ca="1">INDIRECT("'" &amp; $A200 &amp; "'!" &amp; ADDRESS($AN200, COLUMN(J195)+1))</f>
        <v>17559.30491608048</v>
      </c>
      <c r="L200" s="33" cm="1">
        <f t="array" aca="1" ref="L200" ca="1">INDIRECT("'" &amp; $A200 &amp; "'!" &amp; ADDRESS($AN200, COLUMN(K195)+1))</f>
        <v>16945.868742713959</v>
      </c>
      <c r="M200" s="33" cm="1">
        <f t="array" aca="1" ref="M200" ca="1">INDIRECT("'" &amp; $A200 &amp; "'!" &amp; ADDRESS($AN200, COLUMN(L195)+1))</f>
        <v>16374.52017629773</v>
      </c>
      <c r="N200" s="33" cm="1">
        <f t="array" aca="1" ref="N200" ca="1">INDIRECT("'" &amp; $A200 &amp; "'!" &amp; ADDRESS($AN200, COLUMN(M195)+1))</f>
        <v>15536.364317709575</v>
      </c>
      <c r="O200" s="33" cm="1">
        <f t="array" aca="1" ref="O200" ca="1">INDIRECT("'" &amp; $A200 &amp; "'!" &amp; ADDRESS($AN200, COLUMN(N195)+1))</f>
        <v>14657.02965536884</v>
      </c>
      <c r="P200" s="33" cm="1">
        <f t="array" aca="1" ref="P200" ca="1">INDIRECT("'" &amp; $A200 &amp; "'!" &amp; ADDRESS($AN200, COLUMN(O195)+1))</f>
        <v>13791.799347478238</v>
      </c>
      <c r="Q200" s="33" cm="1">
        <f t="array" aca="1" ref="Q200" ca="1">INDIRECT("'" &amp; $A200 &amp; "'!" &amp; ADDRESS($AN200, COLUMN(P195)+1))</f>
        <v>12921.342361263811</v>
      </c>
      <c r="R200" s="33" cm="1">
        <f t="array" aca="1" ref="R200" ca="1">INDIRECT("'" &amp; $A200 &amp; "'!" &amp; ADDRESS($AN200, COLUMN(Q195)+1))</f>
        <v>11979.500073740764</v>
      </c>
      <c r="S200" s="33" cm="1">
        <f t="array" aca="1" ref="S200" ca="1">INDIRECT("'" &amp; $A200 &amp; "'!" &amp; ADDRESS($AN200, COLUMN(R195)+1))</f>
        <v>11044.345939389868</v>
      </c>
      <c r="T200" s="33" cm="1">
        <f t="array" aca="1" ref="T200" ca="1">INDIRECT("'" &amp; $A200 &amp; "'!" &amp; ADDRESS($AN200, COLUMN(S195)+1))</f>
        <v>10073.181787024823</v>
      </c>
      <c r="U200" s="33" cm="1">
        <f t="array" aca="1" ref="U200" ca="1">INDIRECT("'" &amp; $A200 &amp; "'!" &amp; ADDRESS($AN200, COLUMN(T195)+1))</f>
        <v>9191.3469329385607</v>
      </c>
      <c r="V200" s="33" cm="1">
        <f t="array" aca="1" ref="V200" ca="1">INDIRECT("'" &amp; $A200 &amp; "'!" &amp; ADDRESS($AN200, COLUMN(U195)+1))</f>
        <v>8292.7183796901772</v>
      </c>
      <c r="W200" s="33" cm="1">
        <f t="array" aca="1" ref="W200" ca="1">INDIRECT("'" &amp; $A200 &amp; "'!" &amp; ADDRESS($AN200, COLUMN(V195)+1))</f>
        <v>7431.8339390449764</v>
      </c>
      <c r="X200" s="33" cm="1">
        <f t="array" aca="1" ref="X200" ca="1">INDIRECT("'" &amp; $A200 &amp; "'!" &amp; ADDRESS($AN200, COLUMN(W195)+1))</f>
        <v>6606.9160860959073</v>
      </c>
      <c r="Y200" s="33" cm="1">
        <f t="array" aca="1" ref="Y200" ca="1">INDIRECT("'" &amp; $A200 &amp; "'!" &amp; ADDRESS($AN200, COLUMN(X195)+1))</f>
        <v>5864.6694460669332</v>
      </c>
      <c r="Z200" s="33" cm="1">
        <f t="array" aca="1" ref="Z200" ca="1">INDIRECT("'" &amp; $A200 &amp; "'!" &amp; ADDRESS($AN200, COLUMN(Y195)+1))</f>
        <v>5197.7806744033751</v>
      </c>
      <c r="AA200" s="33" cm="1">
        <f t="array" aca="1" ref="AA200" ca="1">INDIRECT("'" &amp; $A200 &amp; "'!" &amp; ADDRESS($AN200, COLUMN(Z195)+1))</f>
        <v>4604.6694828068157</v>
      </c>
      <c r="AB200" s="33" cm="1">
        <f t="array" aca="1" ref="AB200" ca="1">INDIRECT("'" &amp; $A200 &amp; "'!" &amp; ADDRESS($AN200, COLUMN(AA195)+1))</f>
        <v>4080.6387562020536</v>
      </c>
      <c r="AC200" s="33" cm="1">
        <f t="array" aca="1" ref="AC200" ca="1">INDIRECT("'" &amp; $A200 &amp; "'!" &amp; ADDRESS($AN200, COLUMN(AB195)+1))</f>
        <v>3618.3179056680674</v>
      </c>
      <c r="AD200" s="33" cm="1">
        <f t="array" aca="1" ref="AD200" ca="1">INDIRECT("'" &amp; $A200 &amp; "'!" &amp; ADDRESS($AN200, COLUMN(AC195)+1))</f>
        <v>3210.6121823005642</v>
      </c>
      <c r="AE200" s="33" cm="1">
        <f t="array" aca="1" ref="AE200" ca="1">INDIRECT("'" &amp; $A200 &amp; "'!" &amp; ADDRESS($AN200, COLUMN(AD195)+1))</f>
        <v>2856.4847104411733</v>
      </c>
      <c r="AF200" s="33" cm="1">
        <f t="array" aca="1" ref="AF200" ca="1">INDIRECT("'" &amp; $A200 &amp; "'!" &amp; ADDRESS($AN200, COLUMN(AE195)+1))</f>
        <v>2554.7878662573025</v>
      </c>
      <c r="AG200" s="33" cm="1">
        <f t="array" aca="1" ref="AG200" ca="1">INDIRECT("'" &amp; $A200 &amp; "'!" &amp; ADDRESS($AN200, COLUMN(AF195)+1))</f>
        <v>2301.1527708182539</v>
      </c>
      <c r="AH200" s="33" cm="1">
        <f t="array" aca="1" ref="AH200" ca="1">INDIRECT("'" &amp; $A200 &amp; "'!" &amp; ADDRESS($AN200, COLUMN(AG195)+1))</f>
        <v>2088.4615534737682</v>
      </c>
      <c r="AI200" s="33" cm="1">
        <f t="array" aca="1" ref="AI200" ca="1">INDIRECT("'" &amp; $A200 &amp; "'!" &amp; ADDRESS($AN200, COLUMN(AH195)+1))</f>
        <v>1910.4056571074022</v>
      </c>
      <c r="AJ200" s="33" cm="1">
        <f t="array" aca="1" ref="AJ200" ca="1">INDIRECT("'" &amp; $A200 &amp; "'!" &amp; ADDRESS($AN200, COLUMN(AI195)+1))</f>
        <v>1764.18046872988</v>
      </c>
      <c r="AK200" s="33" cm="1">
        <f t="array" aca="1" ref="AK200" ca="1">INDIRECT("'" &amp; $A200 &amp; "'!" &amp; ADDRESS($AN200, COLUMN(AJ195)+1))</f>
        <v>1644.5477357313175</v>
      </c>
      <c r="AL200" s="33" cm="1">
        <f t="array" aca="1" ref="AL200" ca="1">INDIRECT("'" &amp; $A200 &amp; "'!" &amp; ADDRESS($AN200, COLUMN(AK195)+1))</f>
        <v>1548.3161992503565</v>
      </c>
      <c r="AN200">
        <f>C196</f>
        <v>147</v>
      </c>
    </row>
    <row r="201" spans="1:40">
      <c r="A201" t="str">
        <f t="shared" si="18"/>
        <v>D100</v>
      </c>
      <c r="B201" s="33" cm="1">
        <f t="array" aca="1" ref="B201" ca="1">INDIRECT("'" &amp; $A201 &amp; "'!" &amp; ADDRESS($AN201, COLUMN(A196)+1))</f>
        <v>18939.118859613875</v>
      </c>
      <c r="C201" s="33" cm="1">
        <f t="array" aca="1" ref="C201" ca="1">INDIRECT("'" &amp; $A201 &amp; "'!" &amp; ADDRESS($AN201, COLUMN(B196)+1))</f>
        <v>19756.684996507869</v>
      </c>
      <c r="D201" s="33" cm="1">
        <f t="array" aca="1" ref="D201" ca="1">INDIRECT("'" &amp; $A201 &amp; "'!" &amp; ADDRESS($AN201, COLUMN(C196)+1))</f>
        <v>20399.70925617863</v>
      </c>
      <c r="E201" s="33" cm="1">
        <f t="array" aca="1" ref="E201" ca="1">INDIRECT("'" &amp; $A201 &amp; "'!" &amp; ADDRESS($AN201, COLUMN(D196)+1))</f>
        <v>20480.420368297062</v>
      </c>
      <c r="F201" s="33" cm="1">
        <f t="array" aca="1" ref="F201" ca="1">INDIRECT("'" &amp; $A201 &amp; "'!" &amp; ADDRESS($AN201, COLUMN(E196)+1))</f>
        <v>20259.5827198107</v>
      </c>
      <c r="G201" s="33" cm="1">
        <f t="array" aca="1" ref="G201" ca="1">INDIRECT("'" &amp; $A201 &amp; "'!" &amp; ADDRESS($AN201, COLUMN(F196)+1))</f>
        <v>20152.645340314863</v>
      </c>
      <c r="H201" s="33" cm="1">
        <f t="array" aca="1" ref="H201" ca="1">INDIRECT("'" &amp; $A201 &amp; "'!" &amp; ADDRESS($AN201, COLUMN(G196)+1))</f>
        <v>19957.452304535891</v>
      </c>
      <c r="I201" s="33" cm="1">
        <f t="array" aca="1" ref="I201" ca="1">INDIRECT("'" &amp; $A201 &amp; "'!" &amp; ADDRESS($AN201, COLUMN(H196)+1))</f>
        <v>19145.187278186539</v>
      </c>
      <c r="J201" s="33" cm="1">
        <f t="array" aca="1" ref="J201" ca="1">INDIRECT("'" &amp; $A201 &amp; "'!" &amp; ADDRESS($AN201, COLUMN(I196)+1))</f>
        <v>18257.465757408616</v>
      </c>
      <c r="K201" s="33" cm="1">
        <f t="array" aca="1" ref="K201" ca="1">INDIRECT("'" &amp; $A201 &amp; "'!" &amp; ADDRESS($AN201, COLUMN(J196)+1))</f>
        <v>17559.30491608048</v>
      </c>
      <c r="L201" s="33" cm="1">
        <f t="array" aca="1" ref="L201" ca="1">INDIRECT("'" &amp; $A201 &amp; "'!" &amp; ADDRESS($AN201, COLUMN(K196)+1))</f>
        <v>15838.846973027787</v>
      </c>
      <c r="M201" s="33" cm="1">
        <f t="array" aca="1" ref="M201" ca="1">INDIRECT("'" &amp; $A201 &amp; "'!" &amp; ADDRESS($AN201, COLUMN(L196)+1))</f>
        <v>14201.194914986656</v>
      </c>
      <c r="N201" s="33" cm="1">
        <f t="array" aca="1" ref="N201" ca="1">INDIRECT("'" &amp; $A201 &amp; "'!" &amp; ADDRESS($AN201, COLUMN(M196)+1))</f>
        <v>12676.290408894398</v>
      </c>
      <c r="O201" s="33" cm="1">
        <f t="array" aca="1" ref="O201" ca="1">INDIRECT("'" &amp; $A201 &amp; "'!" &amp; ADDRESS($AN201, COLUMN(N196)+1))</f>
        <v>11253.529260466732</v>
      </c>
      <c r="P201" s="33" cm="1">
        <f t="array" aca="1" ref="P201" ca="1">INDIRECT("'" &amp; $A201 &amp; "'!" &amp; ADDRESS($AN201, COLUMN(O196)+1))</f>
        <v>9901.916428752209</v>
      </c>
      <c r="Q201" s="33" cm="1">
        <f t="array" aca="1" ref="Q201" ca="1">INDIRECT("'" &amp; $A201 &amp; "'!" &amp; ADDRESS($AN201, COLUMN(P196)+1))</f>
        <v>8639.034754139715</v>
      </c>
      <c r="R201" s="33" cm="1">
        <f t="array" aca="1" ref="R201" ca="1">INDIRECT("'" &amp; $A201 &amp; "'!" &amp; ADDRESS($AN201, COLUMN(Q196)+1))</f>
        <v>7466.3766891079249</v>
      </c>
      <c r="S201" s="33" cm="1">
        <f t="array" aca="1" ref="S201" ca="1">INDIRECT("'" &amp; $A201 &amp; "'!" &amp; ADDRESS($AN201, COLUMN(R196)+1))</f>
        <v>6389.5089936091181</v>
      </c>
      <c r="T201" s="33" cm="1">
        <f t="array" aca="1" ref="T201" ca="1">INDIRECT("'" &amp; $A201 &amp; "'!" &amp; ADDRESS($AN201, COLUMN(S196)+1))</f>
        <v>5402.7236534609583</v>
      </c>
      <c r="U201" s="33" cm="1">
        <f t="array" aca="1" ref="U201" ca="1">INDIRECT("'" &amp; $A201 &amp; "'!" &amp; ADDRESS($AN201, COLUMN(T196)+1))</f>
        <v>4519.2821521208816</v>
      </c>
      <c r="V201" s="33" cm="1">
        <f t="array" aca="1" ref="V201" ca="1">INDIRECT("'" &amp; $A201 &amp; "'!" &amp; ADDRESS($AN201, COLUMN(U196)+1))</f>
        <v>3734.6975587432844</v>
      </c>
      <c r="W201" s="33" cm="1">
        <f t="array" aca="1" ref="W201" ca="1">INDIRECT("'" &amp; $A201 &amp; "'!" &amp; ADDRESS($AN201, COLUMN(V196)+1))</f>
        <v>3050.7222051384724</v>
      </c>
      <c r="X201" s="33" cm="1">
        <f t="array" aca="1" ref="X201" ca="1">INDIRECT("'" &amp; $A201 &amp; "'!" &amp; ADDRESS($AN201, COLUMN(W196)+1))</f>
        <v>2460.7905466935695</v>
      </c>
      <c r="Y201" s="33" cm="1">
        <f t="array" aca="1" ref="Y201" ca="1">INDIRECT("'" &amp; $A201 &amp; "'!" &amp; ADDRESS($AN201, COLUMN(X196)+1))</f>
        <v>1961.9883454124135</v>
      </c>
      <c r="Z201" s="33" cm="1">
        <f t="array" aca="1" ref="Z201" ca="1">INDIRECT("'" &amp; $A201 &amp; "'!" &amp; ADDRESS($AN201, COLUMN(Y196)+1))</f>
        <v>1548.380983740469</v>
      </c>
      <c r="AA201" s="33" cm="1">
        <f t="array" aca="1" ref="AA201" ca="1">INDIRECT("'" &amp; $A201 &amp; "'!" &amp; ADDRESS($AN201, COLUMN(Z196)+1))</f>
        <v>1208.5272437294182</v>
      </c>
      <c r="AB201" s="33" cm="1">
        <f t="array" aca="1" ref="AB201" ca="1">INDIRECT("'" &amp; $A201 &amp; "'!" &amp; ADDRESS($AN201, COLUMN(AA196)+1))</f>
        <v>937.00460664851948</v>
      </c>
      <c r="AC201" s="33" cm="1">
        <f t="array" aca="1" ref="AC201" ca="1">INDIRECT("'" &amp; $A201 &amp; "'!" &amp; ADDRESS($AN201, COLUMN(AB196)+1))</f>
        <v>718.98393127758106</v>
      </c>
      <c r="AD201" s="33" cm="1">
        <f t="array" aca="1" ref="AD201" ca="1">INDIRECT("'" &amp; $A201 &amp; "'!" &amp; ADDRESS($AN201, COLUMN(AC196)+1))</f>
        <v>547.77077499140773</v>
      </c>
      <c r="AE201" s="33" cm="1">
        <f t="array" aca="1" ref="AE201" ca="1">INDIRECT("'" &amp; $A201 &amp; "'!" &amp; ADDRESS($AN201, COLUMN(AD196)+1))</f>
        <v>415.39847462687953</v>
      </c>
      <c r="AF201" s="33" cm="1">
        <f t="array" aca="1" ref="AF201" ca="1">INDIRECT("'" &amp; $A201 &amp; "'!" &amp; ADDRESS($AN201, COLUMN(AE196)+1))</f>
        <v>314.83065800280605</v>
      </c>
      <c r="AG201" s="33" cm="1">
        <f t="array" aca="1" ref="AG201" ca="1">INDIRECT("'" &amp; $A201 &amp; "'!" &amp; ADDRESS($AN201, COLUMN(AF196)+1))</f>
        <v>237.06346365817865</v>
      </c>
      <c r="AH201" s="33" cm="1">
        <f t="array" aca="1" ref="AH201" ca="1">INDIRECT("'" &amp; $A201 &amp; "'!" &amp; ADDRESS($AN201, COLUMN(AG196)+1))</f>
        <v>178.19815667159708</v>
      </c>
      <c r="AI201" s="33" cm="1">
        <f t="array" aca="1" ref="AI201" ca="1">INDIRECT("'" &amp; $A201 &amp; "'!" &amp; ADDRESS($AN201, COLUMN(AH196)+1))</f>
        <v>134.9855093964911</v>
      </c>
      <c r="AJ201" s="33" cm="1">
        <f t="array" aca="1" ref="AJ201" ca="1">INDIRECT("'" &amp; $A201 &amp; "'!" &amp; ADDRESS($AN201, COLUMN(AI196)+1))</f>
        <v>105.64832024073583</v>
      </c>
      <c r="AK201" s="33" cm="1">
        <f t="array" aca="1" ref="AK201" ca="1">INDIRECT("'" &amp; $A201 &amp; "'!" &amp; ADDRESS($AN201, COLUMN(AJ196)+1))</f>
        <v>83.223236795490379</v>
      </c>
      <c r="AL201" s="33" cm="1">
        <f t="array" aca="1" ref="AL201" ca="1">INDIRECT("'" &amp; $A201 &amp; "'!" &amp; ADDRESS($AN201, COLUMN(AK196)+1))</f>
        <v>66.649170917054775</v>
      </c>
      <c r="AN201">
        <f>C196</f>
        <v>147</v>
      </c>
    </row>
    <row r="202" spans="1:40">
      <c r="A202" t="str">
        <f t="shared" si="18"/>
        <v>Linear100</v>
      </c>
      <c r="B202" s="33" cm="1">
        <f t="array" aca="1" ref="B202" ca="1">INDIRECT("'" &amp; $A202 &amp; "'!" &amp; ADDRESS($AN202, COLUMN(A197)+1))</f>
        <v>18939.118859613875</v>
      </c>
      <c r="C202" s="33" cm="1">
        <f t="array" aca="1" ref="C202" ca="1">INDIRECT("'" &amp; $A202 &amp; "'!" &amp; ADDRESS($AN202, COLUMN(B197)+1))</f>
        <v>19756.684996507869</v>
      </c>
      <c r="D202" s="33" cm="1">
        <f t="array" aca="1" ref="D202" ca="1">INDIRECT("'" &amp; $A202 &amp; "'!" &amp; ADDRESS($AN202, COLUMN(C197)+1))</f>
        <v>20399.70925617863</v>
      </c>
      <c r="E202" s="33" cm="1">
        <f t="array" aca="1" ref="E202" ca="1">INDIRECT("'" &amp; $A202 &amp; "'!" &amp; ADDRESS($AN202, COLUMN(D197)+1))</f>
        <v>20480.420368297062</v>
      </c>
      <c r="F202" s="33" cm="1">
        <f t="array" aca="1" ref="F202" ca="1">INDIRECT("'" &amp; $A202 &amp; "'!" &amp; ADDRESS($AN202, COLUMN(E197)+1))</f>
        <v>20259.5827198107</v>
      </c>
      <c r="G202" s="33" cm="1">
        <f t="array" aca="1" ref="G202" ca="1">INDIRECT("'" &amp; $A202 &amp; "'!" &amp; ADDRESS($AN202, COLUMN(F197)+1))</f>
        <v>20152.645340314863</v>
      </c>
      <c r="H202" s="33" cm="1">
        <f t="array" aca="1" ref="H202" ca="1">INDIRECT("'" &amp; $A202 &amp; "'!" &amp; ADDRESS($AN202, COLUMN(G197)+1))</f>
        <v>19957.452304535891</v>
      </c>
      <c r="I202" s="33" cm="1">
        <f t="array" aca="1" ref="I202" ca="1">INDIRECT("'" &amp; $A202 &amp; "'!" &amp; ADDRESS($AN202, COLUMN(H197)+1))</f>
        <v>19145.187278186539</v>
      </c>
      <c r="J202" s="33" cm="1">
        <f t="array" aca="1" ref="J202" ca="1">INDIRECT("'" &amp; $A202 &amp; "'!" &amp; ADDRESS($AN202, COLUMN(I197)+1))</f>
        <v>18257.465757408616</v>
      </c>
      <c r="K202" s="33" cm="1">
        <f t="array" aca="1" ref="K202" ca="1">INDIRECT("'" &amp; $A202 &amp; "'!" &amp; ADDRESS($AN202, COLUMN(J197)+1))</f>
        <v>17559.30491608048</v>
      </c>
      <c r="L202" s="33" cm="1">
        <f t="array" aca="1" ref="L202" ca="1">INDIRECT("'" &amp; $A202 &amp; "'!" &amp; ADDRESS($AN202, COLUMN(K197)+1))</f>
        <v>16872.304847959163</v>
      </c>
      <c r="M202" s="33" cm="1">
        <f t="array" aca="1" ref="M202" ca="1">INDIRECT("'" &amp; $A202 &amp; "'!" &amp; ADDRESS($AN202, COLUMN(L197)+1))</f>
        <v>15968.532109398737</v>
      </c>
      <c r="N202" s="33" cm="1">
        <f t="array" aca="1" ref="N202" ca="1">INDIRECT("'" &amp; $A202 &amp; "'!" &amp; ADDRESS($AN202, COLUMN(M197)+1))</f>
        <v>14920.759345962502</v>
      </c>
      <c r="O202" s="33" cm="1">
        <f t="array" aca="1" ref="O202" ca="1">INDIRECT("'" &amp; $A202 &amp; "'!" &amp; ADDRESS($AN202, COLUMN(N197)+1))</f>
        <v>13728.155733670812</v>
      </c>
      <c r="P202" s="33" cm="1">
        <f t="array" aca="1" ref="P202" ca="1">INDIRECT("'" &amp; $A202 &amp; "'!" &amp; ADDRESS($AN202, COLUMN(O197)+1))</f>
        <v>12609.660783901536</v>
      </c>
      <c r="Q202" s="33" cm="1">
        <f t="array" aca="1" ref="Q202" ca="1">INDIRECT("'" &amp; $A202 &amp; "'!" &amp; ADDRESS($AN202, COLUMN(P197)+1))</f>
        <v>11356.267227385237</v>
      </c>
      <c r="R202" s="33" cm="1">
        <f t="array" aca="1" ref="R202" ca="1">INDIRECT("'" &amp; $A202 &amp; "'!" &amp; ADDRESS($AN202, COLUMN(Q197)+1))</f>
        <v>10250.469681056744</v>
      </c>
      <c r="S202" s="33" cm="1">
        <f t="array" aca="1" ref="S202" ca="1">INDIRECT("'" &amp; $A202 &amp; "'!" &amp; ADDRESS($AN202, COLUMN(R197)+1))</f>
        <v>9196.1018423628157</v>
      </c>
      <c r="T202" s="33" cm="1">
        <f t="array" aca="1" ref="T202" ca="1">INDIRECT("'" &amp; $A202 &amp; "'!" &amp; ADDRESS($AN202, COLUMN(S197)+1))</f>
        <v>8189.6423330796424</v>
      </c>
      <c r="U202" s="33" cm="1">
        <f t="array" aca="1" ref="U202" ca="1">INDIRECT("'" &amp; $A202 &amp; "'!" &amp; ADDRESS($AN202, COLUMN(T197)+1))</f>
        <v>7183.7160585818829</v>
      </c>
      <c r="V202" s="33" cm="1">
        <f t="array" aca="1" ref="V202" ca="1">INDIRECT("'" &amp; $A202 &amp; "'!" &amp; ADDRESS($AN202, COLUMN(U197)+1))</f>
        <v>6284.5139981187995</v>
      </c>
      <c r="W202" s="33" cm="1">
        <f t="array" aca="1" ref="W202" ca="1">INDIRECT("'" &amp; $A202 &amp; "'!" &amp; ADDRESS($AN202, COLUMN(V197)+1))</f>
        <v>5397.6917397113339</v>
      </c>
      <c r="X202" s="33" cm="1">
        <f t="array" aca="1" ref="X202" ca="1">INDIRECT("'" &amp; $A202 &amp; "'!" &amp; ADDRESS($AN202, COLUMN(W197)+1))</f>
        <v>4605.4693251048357</v>
      </c>
      <c r="Y202" s="33" cm="1">
        <f t="array" aca="1" ref="Y202" ca="1">INDIRECT("'" &amp; $A202 &amp; "'!" &amp; ADDRESS($AN202, COLUMN(X197)+1))</f>
        <v>3899.1958415967879</v>
      </c>
      <c r="Z202" s="33" cm="1">
        <f t="array" aca="1" ref="Z202" ca="1">INDIRECT("'" &amp; $A202 &amp; "'!" &amp; ADDRESS($AN202, COLUMN(Y197)+1))</f>
        <v>3278.4761572885172</v>
      </c>
      <c r="AA202" s="33" cm="1">
        <f t="array" aca="1" ref="AA202" ca="1">INDIRECT("'" &amp; $A202 &amp; "'!" &amp; ADDRESS($AN202, COLUMN(Z197)+1))</f>
        <v>2736.0001144215585</v>
      </c>
      <c r="AB202" s="33" cm="1">
        <f t="array" aca="1" ref="AB202" ca="1">INDIRECT("'" &amp; $A202 &amp; "'!" &amp; ADDRESS($AN202, COLUMN(AA197)+1))</f>
        <v>2268.5848406313385</v>
      </c>
      <c r="AC202" s="33" cm="1">
        <f t="array" aca="1" ref="AC202" ca="1">INDIRECT("'" &amp; $A202 &amp; "'!" &amp; ADDRESS($AN202, COLUMN(AB197)+1))</f>
        <v>1865.7943613265033</v>
      </c>
      <c r="AD202" s="33" cm="1">
        <f t="array" aca="1" ref="AD202" ca="1">INDIRECT("'" &amp; $A202 &amp; "'!" &amp; ADDRESS($AN202, COLUMN(AC197)+1))</f>
        <v>1520.4494184282939</v>
      </c>
      <c r="AE202" s="33" cm="1">
        <f t="array" aca="1" ref="AE202" ca="1">INDIRECT("'" &amp; $A202 &amp; "'!" &amp; ADDRESS($AN202, COLUMN(AD197)+1))</f>
        <v>1228.6859769639152</v>
      </c>
      <c r="AF202" s="33" cm="1">
        <f t="array" aca="1" ref="AF202" ca="1">INDIRECT("'" &amp; $A202 &amp; "'!" &amp; ADDRESS($AN202, COLUMN(AE197)+1))</f>
        <v>986.74431600211619</v>
      </c>
      <c r="AG202" s="33" cm="1">
        <f t="array" aca="1" ref="AG202" ca="1">INDIRECT("'" &amp; $A202 &amp; "'!" &amp; ADDRESS($AN202, COLUMN(AF197)+1))</f>
        <v>788.58422563697081</v>
      </c>
      <c r="AH202" s="33" cm="1">
        <f t="array" aca="1" ref="AH202" ca="1">INDIRECT("'" &amp; $A202 &amp; "'!" &amp; ADDRESS($AN202, COLUMN(AG197)+1))</f>
        <v>625.81912447982313</v>
      </c>
      <c r="AI202" s="33" cm="1">
        <f t="array" aca="1" ref="AI202" ca="1">INDIRECT("'" &amp; $A202 &amp; "'!" &amp; ADDRESS($AN202, COLUMN(AH197)+1))</f>
        <v>492.88242384608873</v>
      </c>
      <c r="AJ202" s="33" cm="1">
        <f t="array" aca="1" ref="AJ202" ca="1">INDIRECT("'" &amp; $A202 &amp; "'!" &amp; ADDRESS($AN202, COLUMN(AI197)+1))</f>
        <v>385.54371694983661</v>
      </c>
      <c r="AK202" s="33" cm="1">
        <f t="array" aca="1" ref="AK202" ca="1">INDIRECT("'" &amp; $A202 &amp; "'!" &amp; ADDRESS($AN202, COLUMN(AJ197)+1))</f>
        <v>299.62503812729256</v>
      </c>
      <c r="AL202" s="33" cm="1">
        <f t="array" aca="1" ref="AL202" ca="1">INDIRECT("'" &amp; $A202 &amp; "'!" &amp; ADDRESS($AN202, COLUMN(AK197)+1))</f>
        <v>230.72645273316596</v>
      </c>
      <c r="AN202">
        <f>C196</f>
        <v>147</v>
      </c>
    </row>
    <row r="203" spans="1:40">
      <c r="A203">
        <f t="shared" si="18"/>
        <v>0</v>
      </c>
    </row>
    <row r="204" spans="1:40">
      <c r="A204">
        <f t="shared" si="18"/>
        <v>0</v>
      </c>
    </row>
    <row r="205" spans="1:40" s="38" customFormat="1">
      <c r="A205" s="38">
        <f t="shared" si="18"/>
        <v>0</v>
      </c>
    </row>
    <row r="207" spans="1:40" s="40" customFormat="1">
      <c r="A207" s="40" t="s">
        <v>285</v>
      </c>
      <c r="C207" s="40">
        <v>376</v>
      </c>
    </row>
    <row r="208" spans="1:40">
      <c r="A208" s="8" t="s">
        <v>28</v>
      </c>
      <c r="B208" s="8">
        <v>2014</v>
      </c>
      <c r="C208" s="8">
        <v>2015</v>
      </c>
      <c r="D208" s="8">
        <v>2016</v>
      </c>
      <c r="E208" s="8">
        <v>2017</v>
      </c>
      <c r="F208" s="8">
        <v>2018</v>
      </c>
      <c r="G208" s="8">
        <v>2019</v>
      </c>
      <c r="H208" s="8">
        <v>2020</v>
      </c>
      <c r="I208" s="8">
        <v>2021</v>
      </c>
      <c r="J208" s="8">
        <v>2022</v>
      </c>
      <c r="K208" s="8">
        <v>2023</v>
      </c>
      <c r="L208" s="8">
        <v>2024</v>
      </c>
      <c r="M208" s="8">
        <v>2025</v>
      </c>
      <c r="N208" s="8">
        <v>2026</v>
      </c>
      <c r="O208" s="8">
        <v>2027</v>
      </c>
      <c r="P208" s="8">
        <v>2028</v>
      </c>
      <c r="Q208" s="8">
        <v>2029</v>
      </c>
      <c r="R208" s="8">
        <v>2030</v>
      </c>
      <c r="S208" s="8">
        <v>2031</v>
      </c>
      <c r="T208" s="8">
        <v>2032</v>
      </c>
      <c r="U208" s="8">
        <v>2033</v>
      </c>
      <c r="V208" s="8">
        <v>2034</v>
      </c>
      <c r="W208" s="8">
        <v>2035</v>
      </c>
      <c r="X208" s="8">
        <v>2036</v>
      </c>
      <c r="Y208" s="8">
        <v>2037</v>
      </c>
      <c r="Z208" s="8">
        <v>2038</v>
      </c>
      <c r="AA208" s="8">
        <v>2039</v>
      </c>
      <c r="AB208" s="8">
        <v>2040</v>
      </c>
      <c r="AC208" s="8">
        <v>2041</v>
      </c>
      <c r="AD208" s="8">
        <v>2042</v>
      </c>
      <c r="AE208" s="8">
        <v>2043</v>
      </c>
      <c r="AF208" s="8">
        <v>2044</v>
      </c>
      <c r="AG208" s="8">
        <v>2045</v>
      </c>
      <c r="AH208" s="8">
        <v>2046</v>
      </c>
      <c r="AI208" s="8">
        <v>2047</v>
      </c>
      <c r="AJ208" s="8">
        <v>2048</v>
      </c>
      <c r="AK208" s="8">
        <v>2049</v>
      </c>
      <c r="AL208" s="8">
        <v>2050</v>
      </c>
    </row>
    <row r="209" spans="1:40">
      <c r="A209" t="str">
        <f>A187</f>
        <v>S100</v>
      </c>
      <c r="B209" s="37" cm="1">
        <f t="array" aca="1" ref="B209" ca="1">INDIRECT("'" &amp; $A209 &amp; "'!" &amp; ADDRESS($AN209, COLUMN(A204)+1))</f>
        <v>0</v>
      </c>
      <c r="C209" s="37" cm="1">
        <f t="array" aca="1" ref="C209" ca="1">INDIRECT("'" &amp; $A209 &amp; "'!" &amp; ADDRESS($AN209, COLUMN(B204)+1))</f>
        <v>0</v>
      </c>
      <c r="D209" s="37" cm="1">
        <f t="array" aca="1" ref="D209" ca="1">INDIRECT("'" &amp; $A209 &amp; "'!" &amp; ADDRESS($AN209, COLUMN(C204)+1))</f>
        <v>0.14639539504916588</v>
      </c>
      <c r="E209" s="37" cm="1">
        <f t="array" aca="1" ref="E209" ca="1">INDIRECT("'" &amp; $A209 &amp; "'!" &amp; ADDRESS($AN209, COLUMN(D204)+1))</f>
        <v>0.42516910185568713</v>
      </c>
      <c r="F209" s="37" cm="1">
        <f t="array" aca="1" ref="F209" ca="1">INDIRECT("'" &amp; $A209 &amp; "'!" &amp; ADDRESS($AN209, COLUMN(E204)+1))</f>
        <v>0.56830299855425837</v>
      </c>
      <c r="G209" s="37" cm="1">
        <f t="array" aca="1" ref="G209" ca="1">INDIRECT("'" &amp; $A209 &amp; "'!" &amp; ADDRESS($AN209, COLUMN(F204)+1))</f>
        <v>0.46239042660749102</v>
      </c>
      <c r="H209" s="37" cm="1">
        <f t="array" aca="1" ref="H209" ca="1">INDIRECT("'" &amp; $A209 &amp; "'!" &amp; ADDRESS($AN209, COLUMN(G204)+1))</f>
        <v>0.79416810320410303</v>
      </c>
      <c r="I209" s="37" cm="1">
        <f t="array" aca="1" ref="I209" ca="1">INDIRECT("'" &amp; $A209 &amp; "'!" &amp; ADDRESS($AN209, COLUMN(H204)+1))</f>
        <v>1.7102700832681108</v>
      </c>
      <c r="J209" s="37" cm="1">
        <f t="array" aca="1" ref="J209" ca="1">INDIRECT("'" &amp; $A209 &amp; "'!" &amp; ADDRESS($AN209, COLUMN(I204)+1))</f>
        <v>1.2390595868135725</v>
      </c>
      <c r="K209" s="37" cm="1">
        <f t="array" aca="1" ref="K209" ca="1">INDIRECT("'" &amp; $A209 &amp; "'!" &amp; ADDRESS($AN209, COLUMN(J204)+1))</f>
        <v>0.90672103388516445</v>
      </c>
      <c r="L209" s="37" cm="1">
        <f t="array" aca="1" ref="L209" ca="1">INDIRECT("'" &amp; $A209 &amp; "'!" &amp; ADDRESS($AN209, COLUMN(K204)+1))</f>
        <v>1.3091009144222532</v>
      </c>
      <c r="M209" s="37" cm="1">
        <f t="array" aca="1" ref="M209" ca="1">INDIRECT("'" &amp; $A209 &amp; "'!" &amp; ADDRESS($AN209, COLUMN(L204)+1))</f>
        <v>1.8036913788001794</v>
      </c>
      <c r="N209" s="37" cm="1">
        <f t="array" aca="1" ref="N209" ca="1">INDIRECT("'" &amp; $A209 &amp; "'!" &amp; ADDRESS($AN209, COLUMN(M204)+1))</f>
        <v>1.7815702768070607</v>
      </c>
      <c r="O209" s="37" cm="1">
        <f t="array" aca="1" ref="O209" ca="1">INDIRECT("'" &amp; $A209 &amp; "'!" &amp; ADDRESS($AN209, COLUMN(N204)+1))</f>
        <v>1.7582941311687361</v>
      </c>
      <c r="P209" s="37" cm="1">
        <f t="array" aca="1" ref="P209" ca="1">INDIRECT("'" &amp; $A209 &amp; "'!" &amp; ADDRESS($AN209, COLUMN(O204)+1))</f>
        <v>1.7249119725456283</v>
      </c>
      <c r="Q209" s="37" cm="1">
        <f t="array" aca="1" ref="Q209" ca="1">INDIRECT("'" &amp; $A209 &amp; "'!" &amp; ADDRESS($AN209, COLUMN(P204)+1))</f>
        <v>1.7051568552331062</v>
      </c>
      <c r="R209" s="37" cm="1">
        <f t="array" aca="1" ref="R209" ca="1">INDIRECT("'" &amp; $A209 &amp; "'!" &amp; ADDRESS($AN209, COLUMN(Q204)+1))</f>
        <v>1.6868176317691737</v>
      </c>
      <c r="S209" s="37" cm="1">
        <f t="array" aca="1" ref="S209" ca="1">INDIRECT("'" &amp; $A209 &amp; "'!" &amp; ADDRESS($AN209, COLUMN(R204)+1))</f>
        <v>1.651882236721693</v>
      </c>
      <c r="T209" s="37" cm="1">
        <f t="array" aca="1" ref="T209" ca="1">INDIRECT("'" &amp; $A209 &amp; "'!" &amp; ADDRESS($AN209, COLUMN(S204)+1))</f>
        <v>1.6256294312594843</v>
      </c>
      <c r="U209" s="37" cm="1">
        <f t="array" aca="1" ref="U209" ca="1">INDIRECT("'" &amp; $A209 &amp; "'!" &amp; ADDRESS($AN209, COLUMN(T204)+1))</f>
        <v>1.600017598770562</v>
      </c>
      <c r="V209" s="37" cm="1">
        <f t="array" aca="1" ref="V209" ca="1">INDIRECT("'" &amp; $A209 &amp; "'!" &amp; ADDRESS($AN209, COLUMN(U204)+1))</f>
        <v>1.5707069803701523</v>
      </c>
      <c r="W209" s="37" cm="1">
        <f t="array" aca="1" ref="W209" ca="1">INDIRECT("'" &amp; $A209 &amp; "'!" &amp; ADDRESS($AN209, COLUMN(V204)+1))</f>
        <v>1.5473406661256239</v>
      </c>
      <c r="X209" s="37" cm="1">
        <f t="array" aca="1" ref="X209" ca="1">INDIRECT("'" &amp; $A209 &amp; "'!" &amp; ADDRESS($AN209, COLUMN(W204)+1))</f>
        <v>1.5225958545190372</v>
      </c>
      <c r="Y209" s="37" cm="1">
        <f t="array" aca="1" ref="Y209" ca="1">INDIRECT("'" &amp; $A209 &amp; "'!" &amp; ADDRESS($AN209, COLUMN(X204)+1))</f>
        <v>1.534788035089808</v>
      </c>
      <c r="Z209" s="37" cm="1">
        <f t="array" aca="1" ref="Z209" ca="1">INDIRECT("'" &amp; $A209 &amp; "'!" &amp; ADDRESS($AN209, COLUMN(Y204)+1))</f>
        <v>1.5085023428793995</v>
      </c>
      <c r="AA209" s="37" cm="1">
        <f t="array" aca="1" ref="AA209" ca="1">INDIRECT("'" &amp; $A209 &amp; "'!" &amp; ADDRESS($AN209, COLUMN(Z204)+1))</f>
        <v>1.4975397981309864</v>
      </c>
      <c r="AB209" s="37" cm="1">
        <f t="array" aca="1" ref="AB209" ca="1">INDIRECT("'" &amp; $A209 &amp; "'!" &amp; ADDRESS($AN209, COLUMN(AA204)+1))</f>
        <v>1.5083097398019645</v>
      </c>
      <c r="AC209" s="37" cm="1">
        <f t="array" aca="1" ref="AC209" ca="1">INDIRECT("'" &amp; $A209 &amp; "'!" &amp; ADDRESS($AN209, COLUMN(AB204)+1))</f>
        <v>1.5146657329109914</v>
      </c>
      <c r="AD209" s="37" cm="1">
        <f t="array" aca="1" ref="AD209" ca="1">INDIRECT("'" &amp; $A209 &amp; "'!" &amp; ADDRESS($AN209, COLUMN(AC204)+1))</f>
        <v>1.512588811208728</v>
      </c>
      <c r="AE209" s="37" cm="1">
        <f t="array" aca="1" ref="AE209" ca="1">INDIRECT("'" &amp; $A209 &amp; "'!" &amp; ADDRESS($AN209, COLUMN(AD204)+1))</f>
        <v>1.5140884713765332</v>
      </c>
      <c r="AF209" s="37" cm="1">
        <f t="array" aca="1" ref="AF209" ca="1">INDIRECT("'" &amp; $A209 &amp; "'!" &amp; ADDRESS($AN209, COLUMN(AE204)+1))</f>
        <v>1.5051125822783933</v>
      </c>
      <c r="AG209" s="37" cm="1">
        <f t="array" aca="1" ref="AG209" ca="1">INDIRECT("'" &amp; $A209 &amp; "'!" &amp; ADDRESS($AN209, COLUMN(AF204)+1))</f>
        <v>1.4973910671901207</v>
      </c>
      <c r="AH209" s="37" cm="1">
        <f t="array" aca="1" ref="AH209" ca="1">INDIRECT("'" &amp; $A209 &amp; "'!" &amp; ADDRESS($AN209, COLUMN(AG204)+1))</f>
        <v>1.497550471830617</v>
      </c>
      <c r="AI209" s="37" cm="1">
        <f t="array" aca="1" ref="AI209" ca="1">INDIRECT("'" &amp; $A209 &amp; "'!" &amp; ADDRESS($AN209, COLUMN(AH204)+1))</f>
        <v>1.5122141433202654</v>
      </c>
      <c r="AJ209" s="37" cm="1">
        <f t="array" aca="1" ref="AJ209" ca="1">INDIRECT("'" &amp; $A209 &amp; "'!" &amp; ADDRESS($AN209, COLUMN(AI204)+1))</f>
        <v>1.5099455025388826</v>
      </c>
      <c r="AK209" s="37" cm="1">
        <f t="array" aca="1" ref="AK209" ca="1">INDIRECT("'" &amp; $A209 &amp; "'!" &amp; ADDRESS($AN209, COLUMN(AJ204)+1))</f>
        <v>1.5133115859779906</v>
      </c>
      <c r="AL209" s="37" cm="1">
        <f t="array" aca="1" ref="AL209" ca="1">INDIRECT("'" &amp; $A209 &amp; "'!" &amp; ADDRESS($AN209, COLUMN(AK204)+1))</f>
        <v>1.5163726242281366</v>
      </c>
      <c r="AN209">
        <f>C207</f>
        <v>376</v>
      </c>
    </row>
    <row r="210" spans="1:40">
      <c r="A210" t="str">
        <f>A188</f>
        <v>L100</v>
      </c>
      <c r="B210" s="37" cm="1">
        <f t="array" aca="1" ref="B210" ca="1">INDIRECT("'" &amp; $A210 &amp; "'!" &amp; ADDRESS($AN210, COLUMN(A205)+1))</f>
        <v>0</v>
      </c>
      <c r="C210" s="37" cm="1">
        <f t="array" aca="1" ref="C210" ca="1">INDIRECT("'" &amp; $A210 &amp; "'!" &amp; ADDRESS($AN210, COLUMN(B205)+1))</f>
        <v>0.1293515903551142</v>
      </c>
      <c r="D210" s="37" cm="1">
        <f t="array" aca="1" ref="D210" ca="1">INDIRECT("'" &amp; $A210 &amp; "'!" &amp; ADDRESS($AN210, COLUMN(C205)+1))</f>
        <v>0.12728198687107023</v>
      </c>
      <c r="E210" s="37" cm="1">
        <f t="array" aca="1" ref="E210" ca="1">INDIRECT("'" &amp; $A210 &amp; "'!" &amp; ADDRESS($AN210, COLUMN(D205)+1))</f>
        <v>0.15097625426771988</v>
      </c>
      <c r="F210" s="37" cm="1">
        <f t="array" aca="1" ref="F210" ca="1">INDIRECT("'" &amp; $A210 &amp; "'!" &amp; ADDRESS($AN210, COLUMN(E205)+1))</f>
        <v>0.32182408278780389</v>
      </c>
      <c r="G210" s="37" cm="1">
        <f t="array" aca="1" ref="G210" ca="1">INDIRECT("'" &amp; $A210 &amp; "'!" &amp; ADDRESS($AN210, COLUMN(F205)+1))</f>
        <v>0.47784338693021072</v>
      </c>
      <c r="H210" s="37" cm="1">
        <f t="array" aca="1" ref="H210" ca="1">INDIRECT("'" &amp; $A210 &amp; "'!" &amp; ADDRESS($AN210, COLUMN(G205)+1))</f>
        <v>0.86379972251744919</v>
      </c>
      <c r="I210" s="37" cm="1">
        <f t="array" aca="1" ref="I210" ca="1">INDIRECT("'" &amp; $A210 &amp; "'!" &amp; ADDRESS($AN210, COLUMN(H205)+1))</f>
        <v>3.2166492186763693</v>
      </c>
      <c r="J210" s="37" cm="1">
        <f t="array" aca="1" ref="J210" ca="1">INDIRECT("'" &amp; $A210 &amp; "'!" &amp; ADDRESS($AN210, COLUMN(I205)+1))</f>
        <v>6.3212578773952037</v>
      </c>
      <c r="K210" s="37" cm="1">
        <f t="array" aca="1" ref="K210" ca="1">INDIRECT("'" &amp; $A210 &amp; "'!" &amp; ADDRESS($AN210, COLUMN(J205)+1))</f>
        <v>8.1844249538072678</v>
      </c>
      <c r="L210" s="37" cm="1">
        <f t="array" aca="1" ref="L210" ca="1">INDIRECT("'" &amp; $A210 &amp; "'!" &amp; ADDRESS($AN210, COLUMN(K205)+1))</f>
        <v>8.2475501143243655</v>
      </c>
      <c r="M210" s="37" cm="1">
        <f t="array" aca="1" ref="M210" ca="1">INDIRECT("'" &amp; $A210 &amp; "'!" &amp; ADDRESS($AN210, COLUMN(L205)+1))</f>
        <v>8.4366017299999996</v>
      </c>
      <c r="N210" s="37" cm="1">
        <f t="array" aca="1" ref="N210" ca="1">INDIRECT("'" &amp; $A210 &amp; "'!" &amp; ADDRESS($AN210, COLUMN(M205)+1))</f>
        <v>8.3804318399999982</v>
      </c>
      <c r="O210" s="37" cm="1">
        <f t="array" aca="1" ref="O210" ca="1">INDIRECT("'" &amp; $A210 &amp; "'!" &amp; ADDRESS($AN210, COLUMN(N205)+1))</f>
        <v>8.3336971599999998</v>
      </c>
      <c r="P210" s="37" cm="1">
        <f t="array" aca="1" ref="P210" ca="1">INDIRECT("'" &amp; $A210 &amp; "'!" &amp; ADDRESS($AN210, COLUMN(O205)+1))</f>
        <v>8.2972184899999988</v>
      </c>
      <c r="Q210" s="37" cm="1">
        <f t="array" aca="1" ref="Q210" ca="1">INDIRECT("'" &amp; $A210 &amp; "'!" &amp; ADDRESS($AN210, COLUMN(P205)+1))</f>
        <v>8.2676634200000017</v>
      </c>
      <c r="R210" s="37" cm="1">
        <f t="array" aca="1" ref="R210" ca="1">INDIRECT("'" &amp; $A210 &amp; "'!" &amp; ADDRESS($AN210, COLUMN(Q205)+1))</f>
        <v>8.2500245799999998</v>
      </c>
      <c r="S210" s="37" cm="1">
        <f t="array" aca="1" ref="S210" ca="1">INDIRECT("'" &amp; $A210 &amp; "'!" &amp; ADDRESS($AN210, COLUMN(R205)+1))</f>
        <v>8.1531648712871281</v>
      </c>
      <c r="T210" s="37" cm="1">
        <f t="array" aca="1" ref="T210" ca="1">INDIRECT("'" &amp; $A210 &amp; "'!" &amp; ADDRESS($AN210, COLUMN(S205)+1))</f>
        <v>8.2251746699999995</v>
      </c>
      <c r="U210" s="37" cm="1">
        <f t="array" aca="1" ref="U210" ca="1">INDIRECT("'" &amp; $A210 &amp; "'!" &amp; ADDRESS($AN210, COLUMN(T205)+1))</f>
        <v>8.2210066400000024</v>
      </c>
      <c r="V210" s="37" cm="1">
        <f t="array" aca="1" ref="V210" ca="1">INDIRECT("'" &amp; $A210 &amp; "'!" &amp; ADDRESS($AN210, COLUMN(U205)+1))</f>
        <v>8.2223727400000008</v>
      </c>
      <c r="W210" s="37" cm="1">
        <f t="array" aca="1" ref="W210" ca="1">INDIRECT("'" &amp; $A210 &amp; "'!" &amp; ADDRESS($AN210, COLUMN(V205)+1))</f>
        <v>8.2274922900000007</v>
      </c>
      <c r="X210" s="37" cm="1">
        <f t="array" aca="1" ref="X210" ca="1">INDIRECT("'" &amp; $A210 &amp; "'!" &amp; ADDRESS($AN210, COLUMN(W205)+1))</f>
        <v>8.2363443900000011</v>
      </c>
      <c r="Y210" s="37" cm="1">
        <f t="array" aca="1" ref="Y210" ca="1">INDIRECT("'" &amp; $A210 &amp; "'!" &amp; ADDRESS($AN210, COLUMN(X205)+1))</f>
        <v>43.380155000000002</v>
      </c>
      <c r="Z210" s="37" cm="1">
        <f t="array" aca="1" ref="Z210" ca="1">INDIRECT("'" &amp; $A210 &amp; "'!" &amp; ADDRESS($AN210, COLUMN(Y205)+1))</f>
        <v>43.431783000000003</v>
      </c>
      <c r="AA210" s="37" cm="1">
        <f t="array" aca="1" ref="AA210" ca="1">INDIRECT("'" &amp; $A210 &amp; "'!" &amp; ADDRESS($AN210, COLUMN(Z205)+1))</f>
        <v>43.487592999999997</v>
      </c>
      <c r="AB210" s="37" cm="1">
        <f t="array" aca="1" ref="AB210" ca="1">INDIRECT("'" &amp; $A210 &amp; "'!" &amp; ADDRESS($AN210, COLUMN(AA205)+1))</f>
        <v>43.528120000000001</v>
      </c>
      <c r="AC210" s="37" cm="1">
        <f t="array" aca="1" ref="AC210" ca="1">INDIRECT("'" &amp; $A210 &amp; "'!" &amp; ADDRESS($AN210, COLUMN(AB205)+1))</f>
        <v>43.558522000000004</v>
      </c>
      <c r="AD210" s="37" cm="1">
        <f t="array" aca="1" ref="AD210" ca="1">INDIRECT("'" &amp; $A210 &amp; "'!" &amp; ADDRESS($AN210, COLUMN(AC205)+1))</f>
        <v>43.587671</v>
      </c>
      <c r="AE210" s="37" cm="1">
        <f t="array" aca="1" ref="AE210" ca="1">INDIRECT("'" &amp; $A210 &amp; "'!" &amp; ADDRESS($AN210, COLUMN(AD205)+1))</f>
        <v>43.612150999999997</v>
      </c>
      <c r="AF210" s="37" cm="1">
        <f t="array" aca="1" ref="AF210" ca="1">INDIRECT("'" &amp; $A210 &amp; "'!" &amp; ADDRESS($AN210, COLUMN(AE205)+1))</f>
        <v>43.642155000000002</v>
      </c>
      <c r="AG210" s="37" cm="1">
        <f t="array" aca="1" ref="AG210" ca="1">INDIRECT("'" &amp; $A210 &amp; "'!" &amp; ADDRESS($AN210, COLUMN(AF205)+1))</f>
        <v>43.676327000000001</v>
      </c>
      <c r="AH210" s="37" cm="1">
        <f t="array" aca="1" ref="AH210" ca="1">INDIRECT("'" &amp; $A210 &amp; "'!" &amp; ADDRESS($AN210, COLUMN(AG205)+1))</f>
        <v>43.706862000000001</v>
      </c>
      <c r="AI210" s="37" cm="1">
        <f t="array" aca="1" ref="AI210" ca="1">INDIRECT("'" &amp; $A210 &amp; "'!" &amp; ADDRESS($AN210, COLUMN(AH205)+1))</f>
        <v>43.721325999999998</v>
      </c>
      <c r="AJ210" s="37" cm="1">
        <f t="array" aca="1" ref="AJ210" ca="1">INDIRECT("'" &amp; $A210 &amp; "'!" &amp; ADDRESS($AN210, COLUMN(AI205)+1))</f>
        <v>43.736289999999997</v>
      </c>
      <c r="AK210" s="37" cm="1">
        <f t="array" aca="1" ref="AK210" ca="1">INDIRECT("'" &amp; $A210 &amp; "'!" &amp; ADDRESS($AN210, COLUMN(AJ205)+1))</f>
        <v>43.746921</v>
      </c>
      <c r="AL210" s="37" cm="1">
        <f t="array" aca="1" ref="AL210" ca="1">INDIRECT("'" &amp; $A210 &amp; "'!" &amp; ADDRESS($AN210, COLUMN(AK205)+1))</f>
        <v>43.753948999999999</v>
      </c>
      <c r="AN210">
        <f>C207</f>
        <v>376</v>
      </c>
    </row>
    <row r="211" spans="1:40">
      <c r="A211" t="str">
        <f>A189</f>
        <v>S80</v>
      </c>
      <c r="B211" s="37" cm="1">
        <f t="array" aca="1" ref="B211" ca="1">INDIRECT("'" &amp; $A211 &amp; "'!" &amp; ADDRESS($AN211, COLUMN(A206)+1))</f>
        <v>0</v>
      </c>
      <c r="C211" s="37" cm="1">
        <f t="array" aca="1" ref="C211" ca="1">INDIRECT("'" &amp; $A211 &amp; "'!" &amp; ADDRESS($AN211, COLUMN(B206)+1))</f>
        <v>4.8384650000000002</v>
      </c>
      <c r="D211" s="37" cm="1">
        <f t="array" aca="1" ref="D211" ca="1">INDIRECT("'" &amp; $A211 &amp; "'!" &amp; ADDRESS($AN211, COLUMN(C206)+1))</f>
        <v>5.0653350000000001</v>
      </c>
      <c r="E211" s="37" cm="1">
        <f t="array" aca="1" ref="E211" ca="1">INDIRECT("'" &amp; $A211 &amp; "'!" &amp; ADDRESS($AN211, COLUMN(D206)+1))</f>
        <v>5.4189350000000003</v>
      </c>
      <c r="F211" s="37" cm="1">
        <f t="array" aca="1" ref="F211" ca="1">INDIRECT("'" &amp; $A211 &amp; "'!" &amp; ADDRESS($AN211, COLUMN(E206)+1))</f>
        <v>5.6336750000000002</v>
      </c>
      <c r="G211" s="37" cm="1">
        <f t="array" aca="1" ref="G211" ca="1">INDIRECT("'" &amp; $A211 &amp; "'!" &amp; ADDRESS($AN211, COLUMN(F206)+1))</f>
        <v>5.602277</v>
      </c>
      <c r="H211" s="37" cm="1">
        <f t="array" aca="1" ref="H211" ca="1">INDIRECT("'" &amp; $A211 &amp; "'!" &amp; ADDRESS($AN211, COLUMN(G206)+1))</f>
        <v>5.9943220000000004</v>
      </c>
      <c r="I211" s="37" cm="1">
        <f t="array" aca="1" ref="I211" ca="1">INDIRECT("'" &amp; $A211 &amp; "'!" &amp; ADDRESS($AN211, COLUMN(H206)+1))</f>
        <v>6.7701269999999987</v>
      </c>
      <c r="J211" s="37" cm="1">
        <f t="array" aca="1" ref="J211" ca="1">INDIRECT("'" &amp; $A211 &amp; "'!" &amp; ADDRESS($AN211, COLUMN(I206)+1))</f>
        <v>6.1678639999999998</v>
      </c>
      <c r="K211" s="37" cm="1">
        <f t="array" aca="1" ref="K211" ca="1">INDIRECT("'" &amp; $A211 &amp; "'!" &amp; ADDRESS($AN211, COLUMN(J206)+1))</f>
        <v>5.7523730000000004</v>
      </c>
      <c r="L211" s="37" cm="1">
        <f t="array" aca="1" ref="L211" ca="1">INDIRECT("'" &amp; $A211 &amp; "'!" &amp; ADDRESS($AN211, COLUMN(K206)+1))</f>
        <v>6.0785449999999992</v>
      </c>
      <c r="M211" s="37" cm="1">
        <f t="array" aca="1" ref="M211" ca="1">INDIRECT("'" &amp; $A211 &amp; "'!" &amp; ADDRESS($AN211, COLUMN(L206)+1))</f>
        <v>6.5359627199999997</v>
      </c>
      <c r="N211" s="37" cm="1">
        <f t="array" aca="1" ref="N211" ca="1">INDIRECT("'" &amp; $A211 &amp; "'!" &amp; ADDRESS($AN211, COLUMN(M206)+1))</f>
        <v>6.9502881600000004</v>
      </c>
      <c r="O211" s="37" cm="1">
        <f t="array" aca="1" ref="O211" ca="1">INDIRECT("'" &amp; $A211 &amp; "'!" &amp; ADDRESS($AN211, COLUMN(N206)+1))</f>
        <v>6.3721612400000014</v>
      </c>
      <c r="P211" s="37" cm="1">
        <f t="array" aca="1" ref="P211" ca="1">INDIRECT("'" &amp; $A211 &amp; "'!" &amp; ADDRESS($AN211, COLUMN(O206)+1))</f>
        <v>6.0253486400000007</v>
      </c>
      <c r="Q211" s="37" cm="1">
        <f t="array" aca="1" ref="Q211" ca="1">INDIRECT("'" &amp; $A211 &amp; "'!" &amp; ADDRESS($AN211, COLUMN(P206)+1))</f>
        <v>5.9425899199999996</v>
      </c>
      <c r="R211" s="37" cm="1">
        <f t="array" aca="1" ref="R211" ca="1">INDIRECT("'" &amp; $A211 &amp; "'!" &amp; ADDRESS($AN211, COLUMN(Q206)+1))</f>
        <v>5.6865152000000005</v>
      </c>
      <c r="S211" s="37" cm="1">
        <f t="array" aca="1" ref="S211" ca="1">INDIRECT("'" &amp; $A211 &amp; "'!" &amp; ADDRESS($AN211, COLUMN(R206)+1))</f>
        <v>5.7887528000000001</v>
      </c>
      <c r="T211" s="37" cm="1">
        <f t="array" aca="1" ref="T211" ca="1">INDIRECT("'" &amp; $A211 &amp; "'!" &amp; ADDRESS($AN211, COLUMN(S206)+1))</f>
        <v>6.0003534000000007</v>
      </c>
      <c r="U211" s="37" cm="1">
        <f t="array" aca="1" ref="U211" ca="1">INDIRECT("'" &amp; $A211 &amp; "'!" &amp; ADDRESS($AN211, COLUMN(T206)+1))</f>
        <v>6.002331840000001</v>
      </c>
      <c r="V211" s="37" cm="1">
        <f t="array" aca="1" ref="V211" ca="1">INDIRECT("'" &amp; $A211 &amp; "'!" &amp; ADDRESS($AN211, COLUMN(U206)+1))</f>
        <v>6.157855999999998</v>
      </c>
      <c r="W211" s="37" cm="1">
        <f t="array" aca="1" ref="W211" ca="1">INDIRECT("'" &amp; $A211 &amp; "'!" &amp; ADDRESS($AN211, COLUMN(V206)+1))</f>
        <v>6.1306409999999989</v>
      </c>
      <c r="X211" s="37" cm="1">
        <f t="array" aca="1" ref="X211" ca="1">INDIRECT("'" &amp; $A211 &amp; "'!" &amp; ADDRESS($AN211, COLUMN(W206)+1))</f>
        <v>6.1026040000000004</v>
      </c>
      <c r="Y211" s="37" cm="1">
        <f t="array" aca="1" ref="Y211" ca="1">INDIRECT("'" &amp; $A211 &amp; "'!" &amp; ADDRESS($AN211, COLUMN(X206)+1))</f>
        <v>6.1054729999999999</v>
      </c>
      <c r="Z211" s="37" cm="1">
        <f t="array" aca="1" ref="Z211" ca="1">INDIRECT("'" &amp; $A211 &amp; "'!" &amp; ADDRESS($AN211, COLUMN(Y206)+1))</f>
        <v>6.072387</v>
      </c>
      <c r="AA211" s="37" cm="1">
        <f t="array" aca="1" ref="AA211" ca="1">INDIRECT("'" &amp; $A211 &amp; "'!" &amp; ADDRESS($AN211, COLUMN(Z206)+1))</f>
        <v>6.0542119999999997</v>
      </c>
      <c r="AB211" s="37" cm="1">
        <f t="array" aca="1" ref="AB211" ca="1">INDIRECT("'" &amp; $A211 &amp; "'!" &amp; ADDRESS($AN211, COLUMN(AA206)+1))</f>
        <v>6.0567520000000012</v>
      </c>
      <c r="AC211" s="37" cm="1">
        <f t="array" aca="1" ref="AC211" ca="1">INDIRECT("'" &amp; $A211 &amp; "'!" &amp; ADDRESS($AN211, COLUMN(AB206)+1))</f>
        <v>6.0594149999999987</v>
      </c>
      <c r="AD211" s="37" cm="1">
        <f t="array" aca="1" ref="AD211" ca="1">INDIRECT("'" &amp; $A211 &amp; "'!" &amp; ADDRESS($AN211, COLUMN(AC206)+1))</f>
        <v>6.0575619999999999</v>
      </c>
      <c r="AE211" s="37" cm="1">
        <f t="array" aca="1" ref="AE211" ca="1">INDIRECT("'" &amp; $A211 &amp; "'!" &amp; ADDRESS($AN211, COLUMN(AD206)+1))</f>
        <v>6.0644030000000004</v>
      </c>
      <c r="AF211" s="37" cm="1">
        <f t="array" aca="1" ref="AF211" ca="1">INDIRECT("'" &amp; $A211 &amp; "'!" &amp; ADDRESS($AN211, COLUMN(AE206)+1))</f>
        <v>6.0647890000000002</v>
      </c>
      <c r="AG211" s="37" cm="1">
        <f t="array" aca="1" ref="AG211" ca="1">INDIRECT("'" &amp; $A211 &amp; "'!" &amp; ADDRESS($AN211, COLUMN(AF206)+1))</f>
        <v>6.068702</v>
      </c>
      <c r="AH211" s="37" cm="1">
        <f t="array" aca="1" ref="AH211" ca="1">INDIRECT("'" &amp; $A211 &amp; "'!" &amp; ADDRESS($AN211, COLUMN(AG206)+1))</f>
        <v>6.0841520000000013</v>
      </c>
      <c r="AI211" s="37" cm="1">
        <f t="array" aca="1" ref="AI211" ca="1">INDIRECT("'" &amp; $A211 &amp; "'!" &amp; ADDRESS($AN211, COLUMN(AH206)+1))</f>
        <v>6.115454999999999</v>
      </c>
      <c r="AJ211" s="37" cm="1">
        <f t="array" aca="1" ref="AJ211" ca="1">INDIRECT("'" &amp; $A211 &amp; "'!" &amp; ADDRESS($AN211, COLUMN(AI206)+1))</f>
        <v>6.1295669999999989</v>
      </c>
      <c r="AK211" s="37" cm="1">
        <f t="array" aca="1" ref="AK211" ca="1">INDIRECT("'" &amp; $A211 &amp; "'!" &amp; ADDRESS($AN211, COLUMN(AJ206)+1))</f>
        <v>6.1469550000000002</v>
      </c>
      <c r="AL211" s="37" cm="1">
        <f t="array" aca="1" ref="AL211" ca="1">INDIRECT("'" &amp; $A211 &amp; "'!" &amp; ADDRESS($AN211, COLUMN(AK206)+1))</f>
        <v>6.159262</v>
      </c>
      <c r="AN211">
        <f>C207</f>
        <v>376</v>
      </c>
    </row>
    <row r="212" spans="1:40">
      <c r="A212" t="str">
        <f>A190</f>
        <v>D100</v>
      </c>
      <c r="B212" s="37" cm="1">
        <f t="array" aca="1" ref="B212" ca="1">INDIRECT("'" &amp; $A212 &amp; "'!" &amp; ADDRESS($AN212, COLUMN(A207)+1))</f>
        <v>0</v>
      </c>
      <c r="C212" s="37" cm="1">
        <f t="array" aca="1" ref="C212" ca="1">INDIRECT("'" &amp; $A212 &amp; "'!" &amp; ADDRESS($AN212, COLUMN(B207)+1))</f>
        <v>0.1293515903551142</v>
      </c>
      <c r="D212" s="37" cm="1">
        <f t="array" aca="1" ref="D212" ca="1">INDIRECT("'" &amp; $A212 &amp; "'!" &amp; ADDRESS($AN212, COLUMN(C207)+1))</f>
        <v>0.12728198687107023</v>
      </c>
      <c r="E212" s="37" cm="1">
        <f t="array" aca="1" ref="E212" ca="1">INDIRECT("'" &amp; $A212 &amp; "'!" &amp; ADDRESS($AN212, COLUMN(D207)+1))</f>
        <v>0.15097625426771988</v>
      </c>
      <c r="F212" s="37" cm="1">
        <f t="array" aca="1" ref="F212" ca="1">INDIRECT("'" &amp; $A212 &amp; "'!" &amp; ADDRESS($AN212, COLUMN(E207)+1))</f>
        <v>0.32182408278780389</v>
      </c>
      <c r="G212" s="37" cm="1">
        <f t="array" aca="1" ref="G212" ca="1">INDIRECT("'" &amp; $A212 &amp; "'!" &amp; ADDRESS($AN212, COLUMN(F207)+1))</f>
        <v>0.47784338693021072</v>
      </c>
      <c r="H212" s="37" cm="1">
        <f t="array" aca="1" ref="H212" ca="1">INDIRECT("'" &amp; $A212 &amp; "'!" &amp; ADDRESS($AN212, COLUMN(G207)+1))</f>
        <v>0.86379972251744919</v>
      </c>
      <c r="I212" s="37" cm="1">
        <f t="array" aca="1" ref="I212" ca="1">INDIRECT("'" &amp; $A212 &amp; "'!" &amp; ADDRESS($AN212, COLUMN(H207)+1))</f>
        <v>3.2166492186763693</v>
      </c>
      <c r="J212" s="37" cm="1">
        <f t="array" aca="1" ref="J212" ca="1">INDIRECT("'" &amp; $A212 &amp; "'!" &amp; ADDRESS($AN212, COLUMN(I207)+1))</f>
        <v>6.3212578773952037</v>
      </c>
      <c r="K212" s="37" cm="1">
        <f t="array" aca="1" ref="K212" ca="1">INDIRECT("'" &amp; $A212 &amp; "'!" &amp; ADDRESS($AN212, COLUMN(J207)+1))</f>
        <v>8.1844249538072678</v>
      </c>
      <c r="L212" s="37" cm="1">
        <f t="array" aca="1" ref="L212" ca="1">INDIRECT("'" &amp; $A212 &amp; "'!" &amp; ADDRESS($AN212, COLUMN(K207)+1))</f>
        <v>8.2475499300324167</v>
      </c>
      <c r="M212" s="37" cm="1">
        <f t="array" aca="1" ref="M212" ca="1">INDIRECT("'" &amp; $A212 &amp; "'!" &amp; ADDRESS($AN212, COLUMN(L207)+1))</f>
        <v>44.403167000000003</v>
      </c>
      <c r="N212" s="37" cm="1">
        <f t="array" aca="1" ref="N212" ca="1">INDIRECT("'" &amp; $A212 &amp; "'!" &amp; ADDRESS($AN212, COLUMN(M207)+1))</f>
        <v>44.107536000000003</v>
      </c>
      <c r="O212" s="37" cm="1">
        <f t="array" aca="1" ref="O212" ca="1">INDIRECT("'" &amp; $A212 &amp; "'!" &amp; ADDRESS($AN212, COLUMN(N207)+1))</f>
        <v>43.861562999999997</v>
      </c>
      <c r="P212" s="37" cm="1">
        <f t="array" aca="1" ref="P212" ca="1">INDIRECT("'" &amp; $A212 &amp; "'!" &amp; ADDRESS($AN212, COLUMN(O207)+1))</f>
        <v>43.669569000000003</v>
      </c>
      <c r="Q212" s="37" cm="1">
        <f t="array" aca="1" ref="Q212" ca="1">INDIRECT("'" &amp; $A212 &amp; "'!" &amp; ADDRESS($AN212, COLUMN(P207)+1))</f>
        <v>43.514015000000001</v>
      </c>
      <c r="R212" s="37" cm="1">
        <f t="array" aca="1" ref="R212" ca="1">INDIRECT("'" &amp; $A212 &amp; "'!" &amp; ADDRESS($AN212, COLUMN(Q207)+1))</f>
        <v>43.390093999999998</v>
      </c>
      <c r="S212" s="37" cm="1">
        <f t="array" aca="1" ref="S212" ca="1">INDIRECT("'" &amp; $A212 &amp; "'!" &amp; ADDRESS($AN212, COLUMN(R207)+1))</f>
        <v>43.309730999999999</v>
      </c>
      <c r="T212" s="37" cm="1">
        <f t="array" aca="1" ref="T212" ca="1">INDIRECT("'" &amp; $A212 &amp; "'!" &amp; ADDRESS($AN212, COLUMN(S207)+1))</f>
        <v>43.260860000000001</v>
      </c>
      <c r="U212" s="37" cm="1">
        <f t="array" aca="1" ref="U212" ca="1">INDIRECT("'" &amp; $A212 &amp; "'!" &amp; ADDRESS($AN212, COLUMN(T207)+1))</f>
        <v>43.239856000000003</v>
      </c>
      <c r="V212" s="37" cm="1">
        <f t="array" aca="1" ref="V212" ca="1">INDIRECT("'" &amp; $A212 &amp; "'!" &amp; ADDRESS($AN212, COLUMN(U207)+1))</f>
        <v>43.247357999999998</v>
      </c>
      <c r="W212" s="37" cm="1">
        <f t="array" aca="1" ref="W212" ca="1">INDIRECT("'" &amp; $A212 &amp; "'!" &amp; ADDRESS($AN212, COLUMN(V207)+1))</f>
        <v>43.275235000000002</v>
      </c>
      <c r="X212" s="37" cm="1">
        <f t="array" aca="1" ref="X212" ca="1">INDIRECT("'" &amp; $A212 &amp; "'!" &amp; ADDRESS($AN212, COLUMN(W207)+1))</f>
        <v>43.322755999999998</v>
      </c>
      <c r="Y212" s="37" cm="1">
        <f t="array" aca="1" ref="Y212" ca="1">INDIRECT("'" &amp; $A212 &amp; "'!" &amp; ADDRESS($AN212, COLUMN(X207)+1))</f>
        <v>43.354666000000002</v>
      </c>
      <c r="Z212" s="37" cm="1">
        <f t="array" aca="1" ref="Z212" ca="1">INDIRECT("'" &amp; $A212 &amp; "'!" &amp; ADDRESS($AN212, COLUMN(Y207)+1))</f>
        <v>43.407224999999997</v>
      </c>
      <c r="AA212" s="37" cm="1">
        <f t="array" aca="1" ref="AA212" ca="1">INDIRECT("'" &amp; $A212 &amp; "'!" &amp; ADDRESS($AN212, COLUMN(Z207)+1))</f>
        <v>43.464588999999997</v>
      </c>
      <c r="AB212" s="37" cm="1">
        <f t="array" aca="1" ref="AB212" ca="1">INDIRECT("'" &amp; $A212 &amp; "'!" &amp; ADDRESS($AN212, COLUMN(AA207)+1))</f>
        <v>43.506670999999997</v>
      </c>
      <c r="AC212" s="37" cm="1">
        <f t="array" aca="1" ref="AC212" ca="1">INDIRECT("'" &amp; $A212 &amp; "'!" &amp; ADDRESS($AN212, COLUMN(AB207)+1))</f>
        <v>43.538938000000002</v>
      </c>
      <c r="AD212" s="37" cm="1">
        <f t="array" aca="1" ref="AD212" ca="1">INDIRECT("'" &amp; $A212 &amp; "'!" &amp; ADDRESS($AN212, COLUMN(AC207)+1))</f>
        <v>43.569952000000001</v>
      </c>
      <c r="AE212" s="37" cm="1">
        <f t="array" aca="1" ref="AE212" ca="1">INDIRECT("'" &amp; $A212 &amp; "'!" &amp; ADDRESS($AN212, COLUMN(AD207)+1))</f>
        <v>43.596609000000001</v>
      </c>
      <c r="AF212" s="37" cm="1">
        <f t="array" aca="1" ref="AF212" ca="1">INDIRECT("'" &amp; $A212 &amp; "'!" &amp; ADDRESS($AN212, COLUMN(AE207)+1))</f>
        <v>43.628788999999998</v>
      </c>
      <c r="AG212" s="37" cm="1">
        <f t="array" aca="1" ref="AG212" ca="1">INDIRECT("'" &amp; $A212 &amp; "'!" &amp; ADDRESS($AN212, COLUMN(AF207)+1))</f>
        <v>43.664825999999998</v>
      </c>
      <c r="AH212" s="37" cm="1">
        <f t="array" aca="1" ref="AH212" ca="1">INDIRECT("'" &amp; $A212 &amp; "'!" &amp; ADDRESS($AN212, COLUMN(AG207)+1))</f>
        <v>43.697226999999998</v>
      </c>
      <c r="AI212" s="37" cm="1">
        <f t="array" aca="1" ref="AI212" ca="1">INDIRECT("'" &amp; $A212 &amp; "'!" &amp; ADDRESS($AN212, COLUMN(AH207)+1))</f>
        <v>43.713245000000001</v>
      </c>
      <c r="AJ212" s="37" cm="1">
        <f t="array" aca="1" ref="AJ212" ca="1">INDIRECT("'" &amp; $A212 &amp; "'!" &amp; ADDRESS($AN212, COLUMN(AI207)+1))</f>
        <v>43.729761000000003</v>
      </c>
      <c r="AK212" s="37" cm="1">
        <f t="array" aca="1" ref="AK212" ca="1">INDIRECT("'" &amp; $A212 &amp; "'!" &amp; ADDRESS($AN212, COLUMN(AJ207)+1))</f>
        <v>43.741636999999997</v>
      </c>
      <c r="AL212" s="37" cm="1">
        <f t="array" aca="1" ref="AL212" ca="1">INDIRECT("'" &amp; $A212 &amp; "'!" &amp; ADDRESS($AN212, COLUMN(AK207)+1))</f>
        <v>43.749597000000001</v>
      </c>
      <c r="AN212">
        <f>C207</f>
        <v>376</v>
      </c>
    </row>
    <row r="213" spans="1:40">
      <c r="A213" t="str">
        <f>A191</f>
        <v>Linear100</v>
      </c>
      <c r="B213" s="37" cm="1">
        <f t="array" aca="1" ref="B213" ca="1">INDIRECT("'" &amp; $A213 &amp; "'!" &amp; ADDRESS($AN213, COLUMN(A208)+1))</f>
        <v>0</v>
      </c>
      <c r="C213" s="37" cm="1">
        <f t="array" aca="1" ref="C213" ca="1">INDIRECT("'" &amp; $A213 &amp; "'!" &amp; ADDRESS($AN213, COLUMN(B208)+1))</f>
        <v>4.8384650000000002</v>
      </c>
      <c r="D213" s="37" cm="1">
        <f t="array" aca="1" ref="D213" ca="1">INDIRECT("'" &amp; $A213 &amp; "'!" &amp; ADDRESS($AN213, COLUMN(C208)+1))</f>
        <v>5.0653350000000001</v>
      </c>
      <c r="E213" s="37" cm="1">
        <f t="array" aca="1" ref="E213" ca="1">INDIRECT("'" &amp; $A213 &amp; "'!" &amp; ADDRESS($AN213, COLUMN(D208)+1))</f>
        <v>5.4189350000000003</v>
      </c>
      <c r="F213" s="37" cm="1">
        <f t="array" aca="1" ref="F213" ca="1">INDIRECT("'" &amp; $A213 &amp; "'!" &amp; ADDRESS($AN213, COLUMN(E208)+1))</f>
        <v>5.6336750000000002</v>
      </c>
      <c r="G213" s="37" cm="1">
        <f t="array" aca="1" ref="G213" ca="1">INDIRECT("'" &amp; $A213 &amp; "'!" &amp; ADDRESS($AN213, COLUMN(F208)+1))</f>
        <v>5.602277</v>
      </c>
      <c r="H213" s="37" cm="1">
        <f t="array" aca="1" ref="H213" ca="1">INDIRECT("'" &amp; $A213 &amp; "'!" &amp; ADDRESS($AN213, COLUMN(G208)+1))</f>
        <v>5.9943220000000004</v>
      </c>
      <c r="I213" s="37" cm="1">
        <f t="array" aca="1" ref="I213" ca="1">INDIRECT("'" &amp; $A213 &amp; "'!" &amp; ADDRESS($AN213, COLUMN(H208)+1))</f>
        <v>6.7701269999999987</v>
      </c>
      <c r="J213" s="37" cm="1">
        <f t="array" aca="1" ref="J213" ca="1">INDIRECT("'" &amp; $A213 &amp; "'!" &amp; ADDRESS($AN213, COLUMN(I208)+1))</f>
        <v>6.1678639999999998</v>
      </c>
      <c r="K213" s="37" cm="1">
        <f t="array" aca="1" ref="K213" ca="1">INDIRECT("'" &amp; $A213 &amp; "'!" &amp; ADDRESS($AN213, COLUMN(J208)+1))</f>
        <v>5.7523730000000004</v>
      </c>
      <c r="L213" s="37" cm="1">
        <f t="array" aca="1" ref="L213" ca="1">INDIRECT("'" &amp; $A213 &amp; "'!" &amp; ADDRESS($AN213, COLUMN(K208)+1))</f>
        <v>6.1096329999999996</v>
      </c>
      <c r="M213" s="37" cm="1">
        <f t="array" aca="1" ref="M213" ca="1">INDIRECT("'" &amp; $A213 &amp; "'!" &amp; ADDRESS($AN213, COLUMN(L208)+1))</f>
        <v>6.5667360000000006</v>
      </c>
      <c r="N213" s="37" cm="1">
        <f t="array" aca="1" ref="N213" ca="1">INDIRECT("'" &amp; $A213 &amp; "'!" &amp; ADDRESS($AN213, COLUMN(M208)+1))</f>
        <v>6.5129049999999991</v>
      </c>
      <c r="O213" s="37" cm="1">
        <f t="array" aca="1" ref="O213" ca="1">INDIRECT("'" &amp; $A213 &amp; "'!" &amp; ADDRESS($AN213, COLUMN(N208)+1))</f>
        <v>6.4632430000000012</v>
      </c>
      <c r="P213" s="37" cm="1">
        <f t="array" aca="1" ref="P213" ca="1">INDIRECT("'" &amp; $A213 &amp; "'!" &amp; ADDRESS($AN213, COLUMN(O208)+1))</f>
        <v>6.4092670000000007</v>
      </c>
      <c r="Q213" s="37" cm="1">
        <f t="array" aca="1" ref="Q213" ca="1">INDIRECT("'" &amp; $A213 &amp; "'!" &amp; ADDRESS($AN213, COLUMN(P208)+1))</f>
        <v>6.3728249999999997</v>
      </c>
      <c r="R213" s="37" cm="1">
        <f t="array" aca="1" ref="R213" ca="1">INDIRECT("'" &amp; $A213 &amp; "'!" &amp; ADDRESS($AN213, COLUMN(Q208)+1))</f>
        <v>6.3411919999999995</v>
      </c>
      <c r="S213" s="37" cm="1">
        <f t="array" aca="1" ref="S213" ca="1">INDIRECT("'" &amp; $A213 &amp; "'!" &amp; ADDRESS($AN213, COLUMN(R208)+1))</f>
        <v>6.2976360000000007</v>
      </c>
      <c r="T213" s="37" cm="1">
        <f t="array" aca="1" ref="T213" ca="1">INDIRECT("'" &amp; $A213 &amp; "'!" &amp; ADDRESS($AN213, COLUMN(S208)+1))</f>
        <v>6.2661430000000014</v>
      </c>
      <c r="U213" s="37" cm="1">
        <f t="array" aca="1" ref="U213" ca="1">INDIRECT("'" &amp; $A213 &amp; "'!" &amp; ADDRESS($AN213, COLUMN(T208)+1))</f>
        <v>6.2382770000000001</v>
      </c>
      <c r="V213" s="37" cm="1">
        <f t="array" aca="1" ref="V213" ca="1">INDIRECT("'" &amp; $A213 &amp; "'!" &amp; ADDRESS($AN213, COLUMN(U208)+1))</f>
        <v>6.1786839999999996</v>
      </c>
      <c r="W213" s="37" cm="1">
        <f t="array" aca="1" ref="W213" ca="1">INDIRECT("'" &amp; $A213 &amp; "'!" &amp; ADDRESS($AN213, COLUMN(V208)+1))</f>
        <v>6.2518777199999995</v>
      </c>
      <c r="X213" s="37" cm="1">
        <f t="array" aca="1" ref="X213" ca="1">INDIRECT("'" &amp; $A213 &amp; "'!" &amp; ADDRESS($AN213, COLUMN(W208)+1))</f>
        <v>6.170992</v>
      </c>
      <c r="Y213" s="37" cm="1">
        <f t="array" aca="1" ref="Y213" ca="1">INDIRECT("'" &amp; $A213 &amp; "'!" &amp; ADDRESS($AN213, COLUMN(X208)+1))</f>
        <v>6.1862979999999999</v>
      </c>
      <c r="Z213" s="37" cm="1">
        <f t="array" aca="1" ref="Z213" ca="1">INDIRECT("'" &amp; $A213 &amp; "'!" &amp; ADDRESS($AN213, COLUMN(Y208)+1))</f>
        <v>6.165025</v>
      </c>
      <c r="AA213" s="37" cm="1">
        <f t="array" aca="1" ref="AA213" ca="1">INDIRECT("'" &amp; $A213 &amp; "'!" &amp; ADDRESS($AN213, COLUMN(Z208)+1))</f>
        <v>6.1608390000000002</v>
      </c>
      <c r="AB213" s="37" cm="1">
        <f t="array" aca="1" ref="AB213" ca="1">INDIRECT("'" &amp; $A213 &amp; "'!" &amp; ADDRESS($AN213, COLUMN(AA208)+1))</f>
        <v>6.1761230000000014</v>
      </c>
      <c r="AC213" s="37" cm="1">
        <f t="array" aca="1" ref="AC213" ca="1">INDIRECT("'" &amp; $A213 &amp; "'!" &amp; ADDRESS($AN213, COLUMN(AB208)+1))</f>
        <v>6.185938000000001</v>
      </c>
      <c r="AD213" s="37" cm="1">
        <f t="array" aca="1" ref="AD213" ca="1">INDIRECT("'" &amp; $A213 &amp; "'!" &amp; ADDRESS($AN213, COLUMN(AC208)+1))</f>
        <v>6.187189</v>
      </c>
      <c r="AE213" s="37" cm="1">
        <f t="array" aca="1" ref="AE213" ca="1">INDIRECT("'" &amp; $A213 &amp; "'!" &amp; ADDRESS($AN213, COLUMN(AD208)+1))</f>
        <v>6.1921710000000001</v>
      </c>
      <c r="AF213" s="37" cm="1">
        <f t="array" aca="1" ref="AF213" ca="1">INDIRECT("'" &amp; $A213 &amp; "'!" &amp; ADDRESS($AN213, COLUMN(AE208)+1))</f>
        <v>6.1866439999999994</v>
      </c>
      <c r="AG213" s="37" cm="1">
        <f t="array" aca="1" ref="AG213" ca="1">INDIRECT("'" &amp; $A213 &amp; "'!" &amp; ADDRESS($AN213, COLUMN(AF208)+1))</f>
        <v>6.1831020000000008</v>
      </c>
      <c r="AH213" s="37" cm="1">
        <f t="array" aca="1" ref="AH213" ca="1">INDIRECT("'" &amp; $A213 &amp; "'!" &amp; ADDRESS($AN213, COLUMN(AG208)+1))</f>
        <v>6.1867390000000002</v>
      </c>
      <c r="AI213" s="37" cm="1">
        <f t="array" aca="1" ref="AI213" ca="1">INDIRECT("'" &amp; $A213 &amp; "'!" &amp; ADDRESS($AN213, COLUMN(AH208)+1))</f>
        <v>6.2034269999999996</v>
      </c>
      <c r="AJ213" s="37" cm="1">
        <f t="array" aca="1" ref="AJ213" ca="1">INDIRECT("'" &amp; $A213 &amp; "'!" &amp; ADDRESS($AN213, COLUMN(AI208)+1))</f>
        <v>6.2029310000000004</v>
      </c>
      <c r="AK213" s="37" cm="1">
        <f t="array" aca="1" ref="AK213" ca="1">INDIRECT("'" &amp; $A213 &amp; "'!" &amp; ADDRESS($AN213, COLUMN(AJ208)+1))</f>
        <v>6.2072640000000012</v>
      </c>
      <c r="AL213" s="37" cm="1">
        <f t="array" aca="1" ref="AL213" ca="1">INDIRECT("'" &amp; $A213 &amp; "'!" &amp; ADDRESS($AN213, COLUMN(AK208)+1))</f>
        <v>6.2111760000000009</v>
      </c>
      <c r="AN213">
        <f>C207</f>
        <v>376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800B7-0510-4E3E-8E0C-71EDD9D31938}">
  <sheetPr>
    <tabColor theme="5"/>
  </sheetPr>
  <dimension ref="A1:K193"/>
  <sheetViews>
    <sheetView topLeftCell="A34" workbookViewId="0"/>
  </sheetViews>
  <sheetFormatPr defaultRowHeight="15"/>
  <cols>
    <col min="1" max="1" width="22.42578125" bestFit="1" customWidth="1"/>
    <col min="2" max="2" width="11.5703125" bestFit="1" customWidth="1"/>
    <col min="3" max="4" width="9.5703125" bestFit="1" customWidth="1"/>
    <col min="5" max="8" width="9.28515625" bestFit="1" customWidth="1"/>
  </cols>
  <sheetData>
    <row r="1" spans="1:8">
      <c r="A1" t="s">
        <v>53</v>
      </c>
    </row>
    <row r="4" spans="1:8" s="39" customFormat="1">
      <c r="A4" s="39" t="s">
        <v>50</v>
      </c>
      <c r="B4" s="39" t="s">
        <v>14</v>
      </c>
    </row>
    <row r="5" spans="1:8">
      <c r="A5" s="8" t="s">
        <v>28</v>
      </c>
      <c r="B5" s="8">
        <f>Results!C5</f>
        <v>2015</v>
      </c>
      <c r="C5" s="8">
        <f>Results!H5</f>
        <v>2020</v>
      </c>
      <c r="D5" s="8">
        <f>Results!R5</f>
        <v>2030</v>
      </c>
      <c r="E5" s="8">
        <f>Results!W5</f>
        <v>2035</v>
      </c>
      <c r="F5" s="8">
        <f>Results!AB5</f>
        <v>2040</v>
      </c>
      <c r="G5" s="8">
        <f>Results!AG5</f>
        <v>2045</v>
      </c>
      <c r="H5" s="8">
        <f>Results!AL5</f>
        <v>2050</v>
      </c>
    </row>
    <row r="6" spans="1:8">
      <c r="A6" t="s">
        <v>48</v>
      </c>
      <c r="B6">
        <f ca="1">Results!C6</f>
        <v>8071</v>
      </c>
      <c r="C6">
        <f ca="1">Results!H6</f>
        <v>186241</v>
      </c>
      <c r="D6">
        <f ca="1">Results!R6</f>
        <v>1958440.68</v>
      </c>
      <c r="E6">
        <f ca="1">Results!W6</f>
        <v>3108636</v>
      </c>
      <c r="F6">
        <f ca="1">Results!AB6</f>
        <v>3108636</v>
      </c>
      <c r="G6">
        <f ca="1">Results!AG6</f>
        <v>3108636</v>
      </c>
      <c r="H6">
        <f ca="1">Results!AL6</f>
        <v>3108636</v>
      </c>
    </row>
    <row r="7" spans="1:8">
      <c r="A7" t="s">
        <v>49</v>
      </c>
      <c r="B7">
        <f ca="1">Results!C7</f>
        <v>8071</v>
      </c>
      <c r="C7">
        <f ca="1">Results!H7</f>
        <v>186241</v>
      </c>
      <c r="D7">
        <f ca="1">Results!R7</f>
        <v>590640.84</v>
      </c>
      <c r="E7">
        <f ca="1">Results!W7</f>
        <v>590640.84</v>
      </c>
      <c r="F7">
        <f ca="1">Results!AB7</f>
        <v>3108636</v>
      </c>
      <c r="G7">
        <f ca="1">Results!AG7</f>
        <v>3108636</v>
      </c>
      <c r="H7">
        <f ca="1">Results!AL7</f>
        <v>3108636</v>
      </c>
    </row>
    <row r="8" spans="1:8">
      <c r="A8" t="s">
        <v>51</v>
      </c>
      <c r="B8">
        <f ca="1">Results!C8</f>
        <v>8071</v>
      </c>
      <c r="C8">
        <f ca="1">Results!H8</f>
        <v>186241</v>
      </c>
      <c r="D8">
        <f ca="1">Results!R8</f>
        <v>1398886.2</v>
      </c>
      <c r="E8">
        <f ca="1">Results!W8</f>
        <v>2424736.08</v>
      </c>
      <c r="F8">
        <f ca="1">Results!AB8</f>
        <v>2486908.8000000003</v>
      </c>
      <c r="G8">
        <f ca="1">Results!AG8</f>
        <v>2486908.8000000003</v>
      </c>
      <c r="H8">
        <f ca="1">Results!AL8</f>
        <v>2486908.8000000003</v>
      </c>
    </row>
    <row r="9" spans="1:8">
      <c r="A9" t="s">
        <v>52</v>
      </c>
      <c r="B9">
        <f ca="1">Results!C9</f>
        <v>8071</v>
      </c>
      <c r="C9">
        <f ca="1">Results!H9</f>
        <v>186241</v>
      </c>
      <c r="D9">
        <f ca="1">Results!R9</f>
        <v>3108636</v>
      </c>
      <c r="E9">
        <f ca="1">Results!W9</f>
        <v>3108636</v>
      </c>
      <c r="F9">
        <f ca="1">Results!AB9</f>
        <v>3108636</v>
      </c>
      <c r="G9">
        <f ca="1">Results!AG9</f>
        <v>3108636</v>
      </c>
      <c r="H9">
        <f ca="1">Results!AL9</f>
        <v>3108636</v>
      </c>
    </row>
    <row r="10" spans="1:8">
      <c r="A10" t="s">
        <v>54</v>
      </c>
      <c r="B10">
        <f ca="1">Results!C10</f>
        <v>8071</v>
      </c>
      <c r="C10">
        <f ca="1">Results!H10</f>
        <v>186241</v>
      </c>
      <c r="D10">
        <f ca="1">Results!R10</f>
        <v>2051078.0328000006</v>
      </c>
      <c r="E10">
        <f ca="1">Results!W10</f>
        <v>3108636</v>
      </c>
      <c r="F10">
        <f ca="1">Results!AB10</f>
        <v>3108636</v>
      </c>
      <c r="G10">
        <f ca="1">Results!AG10</f>
        <v>3108636</v>
      </c>
      <c r="H10">
        <f ca="1">Results!AL10</f>
        <v>3108636</v>
      </c>
    </row>
    <row r="13" spans="1:8" s="38" customFormat="1"/>
    <row r="15" spans="1:8" s="39" customFormat="1">
      <c r="A15" s="39" t="s">
        <v>50</v>
      </c>
      <c r="B15" s="39" t="s">
        <v>61</v>
      </c>
    </row>
    <row r="16" spans="1:8">
      <c r="A16" s="8" t="s">
        <v>28</v>
      </c>
      <c r="B16" s="8">
        <f>Results!C16</f>
        <v>2015</v>
      </c>
      <c r="C16" s="8">
        <f>Results!H16</f>
        <v>2020</v>
      </c>
      <c r="D16" s="8">
        <f>Results!R16</f>
        <v>2030</v>
      </c>
      <c r="E16" s="8">
        <f>Results!W16</f>
        <v>2035</v>
      </c>
      <c r="F16" s="8">
        <f>Results!AB16</f>
        <v>2040</v>
      </c>
      <c r="G16" s="8">
        <f>Results!AG16</f>
        <v>2045</v>
      </c>
      <c r="H16" s="8">
        <f>Results!AL16</f>
        <v>2050</v>
      </c>
    </row>
    <row r="17" spans="1:8">
      <c r="A17" t="str">
        <f>A6</f>
        <v>S100</v>
      </c>
      <c r="B17" s="3">
        <f ca="1">Results!C17</f>
        <v>2.775659894139062E-3</v>
      </c>
      <c r="C17" s="3">
        <f ca="1">Results!H17</f>
        <v>6.8192444900587998E-2</v>
      </c>
      <c r="D17" s="3">
        <f ca="1">Results!R17</f>
        <v>0.63</v>
      </c>
      <c r="E17" s="3">
        <f ca="1">Results!W17</f>
        <v>1</v>
      </c>
      <c r="F17" s="3">
        <f ca="1">Results!AB17</f>
        <v>1</v>
      </c>
      <c r="G17" s="3">
        <f ca="1">Results!AG17</f>
        <v>1</v>
      </c>
      <c r="H17" s="3">
        <f ca="1">Results!AL17</f>
        <v>1</v>
      </c>
    </row>
    <row r="18" spans="1:8">
      <c r="A18" t="str">
        <f t="shared" ref="A18:A24" si="0">A7</f>
        <v>L100</v>
      </c>
      <c r="B18" s="3">
        <f ca="1">Results!C18</f>
        <v>2.775659894139062E-3</v>
      </c>
      <c r="C18" s="3">
        <f ca="1">Results!H18</f>
        <v>6.8192444900587998E-2</v>
      </c>
      <c r="D18" s="3">
        <f ca="1">Results!R18</f>
        <v>0.18811881188118809</v>
      </c>
      <c r="E18" s="3">
        <f ca="1">Results!W18</f>
        <v>0.19000000000000003</v>
      </c>
      <c r="F18" s="3">
        <f ca="1">Results!AB18</f>
        <v>1</v>
      </c>
      <c r="G18" s="3">
        <f ca="1">Results!AG18</f>
        <v>1</v>
      </c>
      <c r="H18" s="3">
        <f ca="1">Results!AL18</f>
        <v>1</v>
      </c>
    </row>
    <row r="19" spans="1:8">
      <c r="A19" t="str">
        <f t="shared" si="0"/>
        <v>S80</v>
      </c>
      <c r="B19" s="3">
        <f ca="1">Results!C19</f>
        <v>2.775659894139062E-3</v>
      </c>
      <c r="C19" s="3">
        <f ca="1">Results!H19</f>
        <v>6.8192444900587998E-2</v>
      </c>
      <c r="D19" s="3">
        <f ca="1">Results!R19</f>
        <v>0.5</v>
      </c>
      <c r="E19" s="3">
        <f ca="1">Results!W19</f>
        <v>0.78</v>
      </c>
      <c r="F19" s="3">
        <f ca="1">Results!AB19</f>
        <v>0.8</v>
      </c>
      <c r="G19" s="3">
        <f ca="1">Results!AG19</f>
        <v>0.8</v>
      </c>
      <c r="H19" s="3">
        <f ca="1">Results!AL19</f>
        <v>0.8</v>
      </c>
    </row>
    <row r="20" spans="1:8">
      <c r="A20" t="str">
        <f t="shared" si="0"/>
        <v>D100</v>
      </c>
      <c r="B20" s="3">
        <f ca="1">Results!C20</f>
        <v>2.775659894139062E-3</v>
      </c>
      <c r="C20" s="3">
        <f ca="1">Results!H20</f>
        <v>6.8192444900587998E-2</v>
      </c>
      <c r="D20" s="3">
        <f ca="1">Results!R20</f>
        <v>1</v>
      </c>
      <c r="E20" s="3">
        <f ca="1">Results!W20</f>
        <v>1</v>
      </c>
      <c r="F20" s="3">
        <f ca="1">Results!AB20</f>
        <v>1</v>
      </c>
      <c r="G20" s="3">
        <f ca="1">Results!AG20</f>
        <v>1</v>
      </c>
      <c r="H20" s="3">
        <f ca="1">Results!AL20</f>
        <v>1</v>
      </c>
    </row>
    <row r="21" spans="1:8">
      <c r="A21" t="str">
        <f t="shared" si="0"/>
        <v>Linear100</v>
      </c>
      <c r="B21" s="3">
        <f ca="1">Results!C21</f>
        <v>2.775659894139062E-3</v>
      </c>
      <c r="C21" s="3">
        <f ca="1">Results!H21</f>
        <v>6.8192444900587998E-2</v>
      </c>
      <c r="D21" s="3">
        <f ca="1">Results!R21</f>
        <v>0.65980000000000005</v>
      </c>
      <c r="E21" s="3">
        <f ca="1">Results!W21</f>
        <v>1</v>
      </c>
      <c r="F21" s="3">
        <f ca="1">Results!AB21</f>
        <v>1</v>
      </c>
      <c r="G21" s="3">
        <f ca="1">Results!AG21</f>
        <v>1</v>
      </c>
      <c r="H21" s="3">
        <f ca="1">Results!AL21</f>
        <v>1</v>
      </c>
    </row>
    <row r="22" spans="1:8">
      <c r="A22">
        <f t="shared" si="0"/>
        <v>0</v>
      </c>
    </row>
    <row r="23" spans="1:8">
      <c r="A23">
        <f>A12</f>
        <v>0</v>
      </c>
    </row>
    <row r="24" spans="1:8" s="38" customFormat="1">
      <c r="A24" s="38">
        <f t="shared" si="0"/>
        <v>0</v>
      </c>
    </row>
    <row r="26" spans="1:8">
      <c r="A26" s="39" t="s">
        <v>50</v>
      </c>
      <c r="B26" t="s">
        <v>162</v>
      </c>
      <c r="C26" t="s">
        <v>92</v>
      </c>
      <c r="D26" t="s">
        <v>157</v>
      </c>
      <c r="E26" t="s">
        <v>158</v>
      </c>
      <c r="F26" t="s">
        <v>159</v>
      </c>
      <c r="G26" t="s">
        <v>160</v>
      </c>
      <c r="H26" t="s">
        <v>161</v>
      </c>
    </row>
    <row r="27" spans="1:8">
      <c r="A27" s="8" t="s">
        <v>28</v>
      </c>
      <c r="B27" s="8">
        <f>B16</f>
        <v>2015</v>
      </c>
      <c r="C27" s="8">
        <f t="shared" ref="C27:H27" si="1">C16</f>
        <v>2020</v>
      </c>
      <c r="D27" s="8">
        <f t="shared" si="1"/>
        <v>2030</v>
      </c>
      <c r="E27" s="8">
        <f t="shared" si="1"/>
        <v>2035</v>
      </c>
      <c r="F27" s="8">
        <f t="shared" si="1"/>
        <v>2040</v>
      </c>
      <c r="G27" s="8">
        <f t="shared" si="1"/>
        <v>2045</v>
      </c>
      <c r="H27" s="8">
        <f t="shared" si="1"/>
        <v>2050</v>
      </c>
    </row>
    <row r="28" spans="1:8">
      <c r="A28" t="str">
        <f>A17</f>
        <v>S100</v>
      </c>
      <c r="B28" s="69">
        <f>'S100'!C26/'S100'!C36</f>
        <v>5.6537608228605257E-4</v>
      </c>
      <c r="C28" s="69">
        <f>'S100'!H26/'S100'!H36</f>
        <v>6.3756858022365115E-3</v>
      </c>
      <c r="D28" s="69">
        <f>'S100'!R26/'S100'!R36</f>
        <v>0.20113855014287133</v>
      </c>
      <c r="E28" s="69">
        <f>'S100'!W26/'S100'!W36</f>
        <v>0.47854874684213144</v>
      </c>
      <c r="F28" s="69">
        <f>'S100'!AB26/'S100'!AB36</f>
        <v>0.71637697316862115</v>
      </c>
      <c r="G28" s="69">
        <f>'S100'!AG26/'S100'!AG36</f>
        <v>0.86627986866499218</v>
      </c>
      <c r="H28" s="69">
        <f>'S100'!AL26/'S100'!AL36</f>
        <v>0.93592663264989617</v>
      </c>
    </row>
    <row r="29" spans="1:8">
      <c r="A29" t="str">
        <f>A18</f>
        <v>L100</v>
      </c>
      <c r="B29">
        <f>'L100'!C26/'L100'!C36</f>
        <v>5.6537608228605257E-4</v>
      </c>
      <c r="H29">
        <f>'L100'!AL26/'L100'!AL36</f>
        <v>0.85611042788389224</v>
      </c>
    </row>
    <row r="30" spans="1:8">
      <c r="A30" t="str">
        <f>A19</f>
        <v>S80</v>
      </c>
      <c r="B30">
        <f>'S80'!C26/'S80'!C36</f>
        <v>5.6537608228605257E-4</v>
      </c>
      <c r="H30">
        <f>'S100'!AL26/'S100'!AL36</f>
        <v>0.93592663264989617</v>
      </c>
    </row>
    <row r="31" spans="1:8">
      <c r="A31" t="str">
        <f>A20</f>
        <v>D100</v>
      </c>
      <c r="B31">
        <f>'D100'!C26/'D100'!C36</f>
        <v>5.6537608228605257E-4</v>
      </c>
      <c r="H31">
        <f>'S100'!AL26/'S100'!AL36</f>
        <v>0.93592663264989617</v>
      </c>
    </row>
    <row r="32" spans="1:8">
      <c r="A32" t="str">
        <f>A21</f>
        <v>Linear100</v>
      </c>
      <c r="B32">
        <f>Linear100!C26/Linear100!C36</f>
        <v>5.6537608228605257E-4</v>
      </c>
      <c r="H32">
        <f>'S100'!AL26/'S100'!AL36</f>
        <v>0.93592663264989617</v>
      </c>
    </row>
    <row r="36" spans="1:8" s="40" customFormat="1">
      <c r="A36" s="40" t="s">
        <v>58</v>
      </c>
    </row>
    <row r="38" spans="1:8" s="39" customFormat="1">
      <c r="A38" s="39" t="s">
        <v>55</v>
      </c>
      <c r="B38" s="39" t="s">
        <v>56</v>
      </c>
    </row>
    <row r="39" spans="1:8">
      <c r="A39" s="8" t="s">
        <v>28</v>
      </c>
      <c r="B39" s="8">
        <f>Results!C29</f>
        <v>2015</v>
      </c>
      <c r="C39" s="8">
        <f>Results!H29</f>
        <v>2020</v>
      </c>
      <c r="D39" s="8">
        <f>Results!R29</f>
        <v>2030</v>
      </c>
      <c r="E39" s="8">
        <f>Results!W29</f>
        <v>2035</v>
      </c>
      <c r="F39" s="8">
        <f>Results!AB29</f>
        <v>2040</v>
      </c>
      <c r="G39" s="8">
        <f>Results!AG29</f>
        <v>2045</v>
      </c>
      <c r="H39" s="8">
        <f>Results!AL29</f>
        <v>2050</v>
      </c>
    </row>
    <row r="40" spans="1:8">
      <c r="A40" t="str">
        <f t="shared" ref="A40:A47" si="2">A17</f>
        <v>S100</v>
      </c>
      <c r="B40" s="33">
        <f ca="1">Results!C30</f>
        <v>226.36253845072059</v>
      </c>
      <c r="C40" s="33">
        <f ca="1">Results!H30</f>
        <v>229.52695281641499</v>
      </c>
      <c r="D40" s="33">
        <f ca="1">Results!R30</f>
        <v>116.79828518634636</v>
      </c>
      <c r="E40" s="33">
        <f ca="1">Results!W30</f>
        <v>64.783617790572137</v>
      </c>
      <c r="F40" s="33">
        <f ca="1">Results!AB30</f>
        <v>29.996615012941504</v>
      </c>
      <c r="G40" s="33">
        <f ca="1">Results!AG30</f>
        <v>11.158141152862473</v>
      </c>
      <c r="H40" s="33">
        <f ca="1">Results!AL30</f>
        <v>3.6006700947955328</v>
      </c>
    </row>
    <row r="41" spans="1:8">
      <c r="A41" t="str">
        <f t="shared" si="2"/>
        <v>L100</v>
      </c>
      <c r="B41" s="33">
        <f ca="1">Results!C31</f>
        <v>226.36253845072059</v>
      </c>
      <c r="C41" s="33">
        <f ca="1">Results!H31</f>
        <v>229.52695281641499</v>
      </c>
      <c r="D41" s="33">
        <f ca="1">Results!R31</f>
        <v>111.44343445816318</v>
      </c>
      <c r="E41" s="33">
        <f ca="1">Results!W31</f>
        <v>62.944550947912475</v>
      </c>
      <c r="F41" s="33">
        <f ca="1">Results!AB31</f>
        <v>29.29915668419731</v>
      </c>
      <c r="G41" s="33">
        <f ca="1">Results!AG31</f>
        <v>11.296533648558013</v>
      </c>
      <c r="H41" s="33">
        <f ca="1">Results!AL31</f>
        <v>3.775038590782974</v>
      </c>
    </row>
    <row r="42" spans="1:8">
      <c r="A42" t="str">
        <f t="shared" si="2"/>
        <v>S80</v>
      </c>
      <c r="B42" s="33">
        <f ca="1">Results!C32</f>
        <v>226.36253845072059</v>
      </c>
      <c r="C42" s="33">
        <f ca="1">Results!H32</f>
        <v>229.52695281641499</v>
      </c>
      <c r="D42" s="33">
        <f ca="1">Results!R32</f>
        <v>111.44343445816318</v>
      </c>
      <c r="E42" s="33">
        <f ca="1">Results!W32</f>
        <v>62.944550947912475</v>
      </c>
      <c r="F42" s="33">
        <f ca="1">Results!AB32</f>
        <v>29.29915668419731</v>
      </c>
      <c r="G42" s="33">
        <f ca="1">Results!AG32</f>
        <v>11.296533648558013</v>
      </c>
      <c r="H42" s="33">
        <f ca="1">Results!AL32</f>
        <v>3.775038590782974</v>
      </c>
    </row>
    <row r="43" spans="1:8">
      <c r="A43" t="str">
        <f t="shared" si="2"/>
        <v>D100</v>
      </c>
      <c r="B43" s="33">
        <f ca="1">Results!C33</f>
        <v>226.36253845072059</v>
      </c>
      <c r="C43" s="33">
        <f ca="1">Results!H33</f>
        <v>229.52695281641499</v>
      </c>
      <c r="D43" s="33">
        <f ca="1">Results!R33</f>
        <v>77.292850368444959</v>
      </c>
      <c r="E43" s="33">
        <f ca="1">Results!W33</f>
        <v>32.244604785334907</v>
      </c>
      <c r="F43" s="33">
        <f ca="1">Results!AB33</f>
        <v>10.61788839531644</v>
      </c>
      <c r="G43" s="33">
        <f ca="1">Results!AG33</f>
        <v>3.1510340347473735</v>
      </c>
      <c r="H43" s="33">
        <f ca="1">Results!AL33</f>
        <v>1.1613437804458238</v>
      </c>
    </row>
    <row r="44" spans="1:8">
      <c r="A44" t="str">
        <f t="shared" si="2"/>
        <v>Linear100</v>
      </c>
      <c r="B44" s="33">
        <f ca="1">Results!C34</f>
        <v>226.36253845072059</v>
      </c>
      <c r="C44" s="33">
        <f ca="1">Results!H34</f>
        <v>229.52695281641499</v>
      </c>
      <c r="D44" s="33">
        <f ca="1">Results!R34</f>
        <v>110.85086360982899</v>
      </c>
      <c r="E44" s="33">
        <f ca="1">Results!W34</f>
        <v>62.67536314860164</v>
      </c>
      <c r="F44" s="33">
        <f ca="1">Results!AB34</f>
        <v>29.058913873257747</v>
      </c>
      <c r="G44" s="33">
        <f ca="1">Results!AG34</f>
        <v>11.1919663546257</v>
      </c>
      <c r="H44" s="33">
        <f ca="1">Results!AL34</f>
        <v>3.7414656042288259</v>
      </c>
    </row>
    <row r="45" spans="1:8">
      <c r="A45">
        <f t="shared" si="2"/>
        <v>0</v>
      </c>
    </row>
    <row r="46" spans="1:8">
      <c r="A46">
        <f t="shared" si="2"/>
        <v>0</v>
      </c>
    </row>
    <row r="47" spans="1:8" s="38" customFormat="1">
      <c r="A47" s="38">
        <f t="shared" si="2"/>
        <v>0</v>
      </c>
    </row>
    <row r="49" spans="1:8" s="39" customFormat="1">
      <c r="A49" s="39" t="s">
        <v>55</v>
      </c>
      <c r="B49" s="39" t="s">
        <v>57</v>
      </c>
    </row>
    <row r="50" spans="1:8">
      <c r="A50" s="8" t="s">
        <v>28</v>
      </c>
      <c r="B50" s="8">
        <f>Results!C40</f>
        <v>2015</v>
      </c>
      <c r="C50" s="8">
        <f>Results!H40</f>
        <v>2020</v>
      </c>
      <c r="D50" s="8">
        <f>Results!R40</f>
        <v>2030</v>
      </c>
      <c r="E50" s="8">
        <f>Results!W40</f>
        <v>2035</v>
      </c>
      <c r="F50" s="8">
        <f>Results!AB40</f>
        <v>2040</v>
      </c>
      <c r="G50" s="8">
        <f>Results!AG40</f>
        <v>2045</v>
      </c>
      <c r="H50" s="8">
        <f>Results!AL40</f>
        <v>2050</v>
      </c>
    </row>
    <row r="51" spans="1:8">
      <c r="A51" t="str">
        <f t="shared" ref="A51:A58" si="3">A40</f>
        <v>S100</v>
      </c>
      <c r="B51" s="33">
        <f ca="1">Results!C41</f>
        <v>197.4618965792958</v>
      </c>
      <c r="C51" s="33">
        <f ca="1">Results!H41</f>
        <v>197.27865616109582</v>
      </c>
      <c r="D51" s="33">
        <f ca="1">Results!R41</f>
        <v>99.342020898931111</v>
      </c>
      <c r="E51" s="33">
        <f ca="1">Results!W41</f>
        <v>51.105836735019984</v>
      </c>
      <c r="F51" s="33">
        <f ca="1">Results!AB41</f>
        <v>21.58750090914824</v>
      </c>
      <c r="G51" s="33">
        <f ca="1">Results!AG41</f>
        <v>7.4006498319155876</v>
      </c>
      <c r="H51" s="33">
        <f ca="1">Results!AL41</f>
        <v>2.1280542088206249</v>
      </c>
    </row>
    <row r="52" spans="1:8">
      <c r="A52" t="str">
        <f t="shared" si="3"/>
        <v>L100</v>
      </c>
      <c r="B52" s="33">
        <f ca="1">Results!C42</f>
        <v>197.4618965792958</v>
      </c>
      <c r="C52" s="33">
        <f ca="1">Results!H42</f>
        <v>197.27865616109582</v>
      </c>
      <c r="D52" s="33">
        <f ca="1">Results!R42</f>
        <v>98.245471936176429</v>
      </c>
      <c r="E52" s="33">
        <f ca="1">Results!W42</f>
        <v>54.307995183836958</v>
      </c>
      <c r="F52" s="33">
        <f ca="1">Results!AB42</f>
        <v>24.049058079871404</v>
      </c>
      <c r="G52" s="33">
        <f ca="1">Results!AG42</f>
        <v>9.0456290337274812</v>
      </c>
      <c r="H52" s="33">
        <f ca="1">Results!AL42</f>
        <v>2.8267660797920171</v>
      </c>
    </row>
    <row r="53" spans="1:8">
      <c r="A53" t="str">
        <f t="shared" si="3"/>
        <v>S80</v>
      </c>
      <c r="B53" s="33">
        <f ca="1">Results!C43</f>
        <v>197.4618965792958</v>
      </c>
      <c r="C53" s="33">
        <f ca="1">Results!H43</f>
        <v>197.27865616109582</v>
      </c>
      <c r="D53" s="33">
        <f ca="1">Results!R43</f>
        <v>98.245471936176429</v>
      </c>
      <c r="E53" s="33">
        <f ca="1">Results!W43</f>
        <v>54.307995183836958</v>
      </c>
      <c r="F53" s="33">
        <f ca="1">Results!AB43</f>
        <v>24.049058079871404</v>
      </c>
      <c r="G53" s="33">
        <f ca="1">Results!AG43</f>
        <v>9.0456290337274812</v>
      </c>
      <c r="H53" s="33">
        <f ca="1">Results!AL43</f>
        <v>2.8267660797920171</v>
      </c>
    </row>
    <row r="54" spans="1:8">
      <c r="A54" t="str">
        <f t="shared" si="3"/>
        <v>D100</v>
      </c>
      <c r="B54" s="33">
        <f ca="1">Results!C44</f>
        <v>197.4618965792958</v>
      </c>
      <c r="C54" s="33">
        <f ca="1">Results!H44</f>
        <v>197.27865616109582</v>
      </c>
      <c r="D54" s="33">
        <f ca="1">Results!R44</f>
        <v>70.323876794192614</v>
      </c>
      <c r="E54" s="33">
        <f ca="1">Results!W44</f>
        <v>28.127536981090767</v>
      </c>
      <c r="F54" s="33">
        <f ca="1">Results!AB44</f>
        <v>8.5044030881151098</v>
      </c>
      <c r="G54" s="33">
        <f ca="1">Results!AG44</f>
        <v>2.1393127121355602</v>
      </c>
      <c r="H54" s="33">
        <f ca="1">Results!AL44</f>
        <v>0.61510376700022473</v>
      </c>
    </row>
    <row r="55" spans="1:8">
      <c r="A55" t="str">
        <f t="shared" si="3"/>
        <v>Linear100</v>
      </c>
      <c r="B55" s="33">
        <f ca="1">Results!C45</f>
        <v>197.4618965792958</v>
      </c>
      <c r="C55" s="33">
        <f ca="1">Results!H45</f>
        <v>197.27865616109582</v>
      </c>
      <c r="D55" s="33">
        <f ca="1">Results!R45</f>
        <v>86.863443238547532</v>
      </c>
      <c r="E55" s="33">
        <f ca="1">Results!W45</f>
        <v>41.470827806856086</v>
      </c>
      <c r="F55" s="33">
        <f ca="1">Results!AB45</f>
        <v>15.87664245737399</v>
      </c>
      <c r="G55" s="33">
        <f ca="1">Results!AG45</f>
        <v>5.094982965914741</v>
      </c>
      <c r="H55" s="33">
        <f ca="1">Results!AL45</f>
        <v>1.462313943958357</v>
      </c>
    </row>
    <row r="56" spans="1:8">
      <c r="A56">
        <f t="shared" si="3"/>
        <v>0</v>
      </c>
    </row>
    <row r="57" spans="1:8">
      <c r="A57">
        <f t="shared" si="3"/>
        <v>0</v>
      </c>
    </row>
    <row r="58" spans="1:8" s="38" customFormat="1">
      <c r="A58" s="38">
        <f t="shared" si="3"/>
        <v>0</v>
      </c>
    </row>
    <row r="60" spans="1:8" s="39" customFormat="1">
      <c r="A60" s="39" t="s">
        <v>55</v>
      </c>
      <c r="B60" s="39" t="s">
        <v>31</v>
      </c>
    </row>
    <row r="61" spans="1:8">
      <c r="A61" s="8" t="s">
        <v>28</v>
      </c>
      <c r="B61" s="8">
        <f>Results!C51</f>
        <v>2015</v>
      </c>
      <c r="C61" s="8">
        <f>Results!H51</f>
        <v>2020</v>
      </c>
      <c r="D61" s="8">
        <f>Results!R51</f>
        <v>2030</v>
      </c>
      <c r="E61" s="8">
        <f>Results!W51</f>
        <v>2035</v>
      </c>
      <c r="F61" s="8">
        <f>Results!AB51</f>
        <v>2040</v>
      </c>
      <c r="G61" s="8">
        <f>Results!AG51</f>
        <v>2045</v>
      </c>
      <c r="H61" s="8">
        <f>Results!AL51</f>
        <v>2050</v>
      </c>
    </row>
    <row r="62" spans="1:8">
      <c r="A62" t="str">
        <f>A51</f>
        <v>S100</v>
      </c>
      <c r="B62" s="33">
        <f ca="1">Results!C52</f>
        <v>6.7338016350544511E-2</v>
      </c>
      <c r="C62" s="33">
        <f ca="1">Results!H52</f>
        <v>0.87804478862006097</v>
      </c>
      <c r="D62" s="33">
        <f ca="1">Results!R52</f>
        <v>22.289888209022756</v>
      </c>
      <c r="E62" s="33">
        <f ca="1">Results!W52</f>
        <v>51.073424601854946</v>
      </c>
      <c r="F62" s="33">
        <f ca="1">Results!AB52</f>
        <v>73.040181973177852</v>
      </c>
      <c r="G62" s="33">
        <f ca="1">Results!AG52</f>
        <v>85.212797531324853</v>
      </c>
      <c r="H62" s="33">
        <f ca="1">Results!AL52</f>
        <v>89.582719203284</v>
      </c>
    </row>
    <row r="63" spans="1:8">
      <c r="A63" t="str">
        <f t="shared" ref="A63:A69" si="4">A52</f>
        <v>L100</v>
      </c>
      <c r="B63" s="33">
        <f ca="1">Results!C53</f>
        <v>6.7338016350544511E-2</v>
      </c>
      <c r="C63" s="33">
        <f ca="1">Results!H53</f>
        <v>0.87804478862006097</v>
      </c>
      <c r="D63" s="33">
        <f ca="1">Results!R53</f>
        <v>12.512610693034894</v>
      </c>
      <c r="E63" s="33">
        <f ca="1">Results!W53</f>
        <v>15.909237158503156</v>
      </c>
      <c r="F63" s="33">
        <f ca="1">Results!AB53</f>
        <v>47.699124653880176</v>
      </c>
      <c r="G63" s="33">
        <f ca="1">Results!AG53</f>
        <v>70.005660345807627</v>
      </c>
      <c r="H63" s="33">
        <f ca="1">Results!AL53</f>
        <v>83.326248567077485</v>
      </c>
    </row>
    <row r="64" spans="1:8">
      <c r="A64" t="str">
        <f t="shared" si="4"/>
        <v>S80</v>
      </c>
      <c r="B64" s="33">
        <f ca="1">Results!C54</f>
        <v>6.7338016350544511E-2</v>
      </c>
      <c r="C64" s="33">
        <f ca="1">Results!H54</f>
        <v>0.87804478862006097</v>
      </c>
      <c r="D64" s="33">
        <f ca="1">Results!R54</f>
        <v>17.842574905233132</v>
      </c>
      <c r="E64" s="33">
        <f ca="1">Results!W54</f>
        <v>39.148935763241276</v>
      </c>
      <c r="F64" s="33">
        <f ca="1">Results!AB54</f>
        <v>56.995535520508</v>
      </c>
      <c r="G64" s="33">
        <f ca="1">Results!AG54</f>
        <v>67.286936593621348</v>
      </c>
      <c r="H64" s="33">
        <f ca="1">Results!AL54</f>
        <v>71.315724632047875</v>
      </c>
    </row>
    <row r="65" spans="1:8">
      <c r="A65" t="str">
        <f t="shared" si="4"/>
        <v>D100</v>
      </c>
      <c r="B65" s="33">
        <f ca="1">Results!C55</f>
        <v>6.7338016350544511E-2</v>
      </c>
      <c r="C65" s="33">
        <f ca="1">Results!H55</f>
        <v>0.87804478862006097</v>
      </c>
      <c r="D65" s="33">
        <f ca="1">Results!R55</f>
        <v>54.076717065625473</v>
      </c>
      <c r="E65" s="33">
        <f ca="1">Results!W55</f>
        <v>77.020814705242643</v>
      </c>
      <c r="F65" s="33">
        <f ca="1">Results!AB55</f>
        <v>88.338824767751888</v>
      </c>
      <c r="G65" s="33">
        <f ca="1">Results!AG55</f>
        <v>91.539520575126843</v>
      </c>
      <c r="H65" s="33">
        <f ca="1">Results!AL55</f>
        <v>91.488338681183706</v>
      </c>
    </row>
    <row r="66" spans="1:8">
      <c r="A66" t="str">
        <f t="shared" si="4"/>
        <v>Linear100</v>
      </c>
      <c r="B66" s="33">
        <f ca="1">Results!C56</f>
        <v>6.7338016350544511E-2</v>
      </c>
      <c r="C66" s="33">
        <f ca="1">Results!H56</f>
        <v>0.87804478862006097</v>
      </c>
      <c r="D66" s="33">
        <f ca="1">Results!R56</f>
        <v>26.937144370206887</v>
      </c>
      <c r="E66" s="33">
        <f ca="1">Results!W56</f>
        <v>52.617202360956725</v>
      </c>
      <c r="F66" s="33">
        <f ca="1">Results!AB56</f>
        <v>73.636273593783045</v>
      </c>
      <c r="G66" s="33">
        <f ca="1">Results!AG56</f>
        <v>85.137319570813474</v>
      </c>
      <c r="H66" s="33">
        <f ca="1">Results!AL56</f>
        <v>89.467420975137458</v>
      </c>
    </row>
    <row r="67" spans="1:8">
      <c r="A67">
        <f t="shared" si="4"/>
        <v>0</v>
      </c>
    </row>
    <row r="68" spans="1:8">
      <c r="A68">
        <f t="shared" si="4"/>
        <v>0</v>
      </c>
    </row>
    <row r="69" spans="1:8" s="38" customFormat="1">
      <c r="A69" s="38">
        <f t="shared" si="4"/>
        <v>0</v>
      </c>
    </row>
    <row r="71" spans="1:8" s="39" customFormat="1">
      <c r="A71" s="39" t="s">
        <v>55</v>
      </c>
      <c r="B71" s="39" t="s">
        <v>32</v>
      </c>
    </row>
    <row r="72" spans="1:8">
      <c r="A72" s="8" t="s">
        <v>28</v>
      </c>
      <c r="B72" s="8">
        <f>Results!C62</f>
        <v>2015</v>
      </c>
      <c r="C72" s="8">
        <f>Results!H62</f>
        <v>2020</v>
      </c>
      <c r="D72" s="8">
        <f>Results!R62</f>
        <v>2030</v>
      </c>
      <c r="E72" s="8">
        <f>Results!W62</f>
        <v>2035</v>
      </c>
      <c r="F72" s="8">
        <f>Results!AB62</f>
        <v>2040</v>
      </c>
      <c r="G72" s="8">
        <f>Results!AG62</f>
        <v>2045</v>
      </c>
      <c r="H72" s="8">
        <f>Results!AL62</f>
        <v>2050</v>
      </c>
    </row>
    <row r="73" spans="1:8">
      <c r="A73" t="str">
        <f>A62</f>
        <v>S100</v>
      </c>
      <c r="B73" s="33">
        <f ca="1">Results!C63</f>
        <v>0.5592690445228079</v>
      </c>
      <c r="C73" s="33">
        <f ca="1">Results!H63</f>
        <v>2.8132554719210012</v>
      </c>
      <c r="D73" s="33">
        <f ca="1">Results!R63</f>
        <v>12.020397787963148</v>
      </c>
      <c r="E73" s="33">
        <f ca="1">Results!W63</f>
        <v>8.0997920999920048</v>
      </c>
      <c r="F73" s="33">
        <f ca="1">Results!AB63</f>
        <v>4.0248566345805985</v>
      </c>
      <c r="G73" s="33">
        <f ca="1">Results!AG63</f>
        <v>1.4358902265199303</v>
      </c>
      <c r="H73" s="33">
        <f ca="1">Results!AL63</f>
        <v>0.40566322524481463</v>
      </c>
    </row>
    <row r="74" spans="1:8">
      <c r="A74" t="str">
        <f t="shared" ref="A74:A80" si="5">A63</f>
        <v>L100</v>
      </c>
      <c r="B74" s="33">
        <f ca="1">Results!C64</f>
        <v>0.5592690445228079</v>
      </c>
      <c r="C74" s="33">
        <f ca="1">Results!H64</f>
        <v>2.8132554719210012</v>
      </c>
      <c r="D74" s="33">
        <f ca="1">Results!R64</f>
        <v>10.720799808568263</v>
      </c>
      <c r="E74" s="33">
        <f ca="1">Results!W64</f>
        <v>7.6619451092666457</v>
      </c>
      <c r="F74" s="33">
        <f ca="1">Results!AB64</f>
        <v>3.942701363473466</v>
      </c>
      <c r="G74" s="33">
        <f ca="1">Results!AG64</f>
        <v>1.5095007172703161</v>
      </c>
      <c r="H74" s="33">
        <f ca="1">Results!AL64</f>
        <v>0.45322306486834962</v>
      </c>
    </row>
    <row r="75" spans="1:8">
      <c r="A75" t="str">
        <f t="shared" si="5"/>
        <v>S80</v>
      </c>
      <c r="B75" s="33">
        <f ca="1">Results!C65</f>
        <v>0.5592690445228079</v>
      </c>
      <c r="C75" s="33">
        <f ca="1">Results!H65</f>
        <v>2.8132554719210012</v>
      </c>
      <c r="D75" s="33">
        <f ca="1">Results!R65</f>
        <v>10.720799808568263</v>
      </c>
      <c r="E75" s="33">
        <f ca="1">Results!W65</f>
        <v>7.6619451092666457</v>
      </c>
      <c r="F75" s="33">
        <f ca="1">Results!AB65</f>
        <v>3.942701363473466</v>
      </c>
      <c r="G75" s="33">
        <f ca="1">Results!AG65</f>
        <v>1.5095007172703161</v>
      </c>
      <c r="H75" s="33">
        <f ca="1">Results!AL65</f>
        <v>0.45322306486834962</v>
      </c>
    </row>
    <row r="76" spans="1:8">
      <c r="A76" t="str">
        <f t="shared" si="5"/>
        <v>D100</v>
      </c>
      <c r="B76" s="33">
        <f ca="1">Results!C66</f>
        <v>0.5592690445228079</v>
      </c>
      <c r="C76" s="33">
        <f ca="1">Results!H66</f>
        <v>2.8132554719210012</v>
      </c>
      <c r="D76" s="33">
        <f ca="1">Results!R66</f>
        <v>4.7467132876040994</v>
      </c>
      <c r="E76" s="33">
        <f ca="1">Results!W66</f>
        <v>2.6521158877242224</v>
      </c>
      <c r="F76" s="33">
        <f ca="1">Results!AB66</f>
        <v>0.99200460279018898</v>
      </c>
      <c r="G76" s="33">
        <f ca="1">Results!AG66</f>
        <v>0.28799393935228351</v>
      </c>
      <c r="H76" s="33">
        <f ca="1">Results!AL66</f>
        <v>7.9830888469283059E-2</v>
      </c>
    </row>
    <row r="77" spans="1:8">
      <c r="A77" t="str">
        <f t="shared" si="5"/>
        <v>Linear100</v>
      </c>
      <c r="B77" s="33">
        <f ca="1">Results!C67</f>
        <v>0.5592690445228079</v>
      </c>
      <c r="C77" s="33">
        <f ca="1">Results!H67</f>
        <v>2.8132554719210012</v>
      </c>
      <c r="D77" s="33">
        <f ca="1">Results!R67</f>
        <v>12.142844463562428</v>
      </c>
      <c r="E77" s="33">
        <f ca="1">Results!W67</f>
        <v>8.4888595385532675</v>
      </c>
      <c r="F77" s="33">
        <f ca="1">Results!AB67</f>
        <v>4.3113703724441574</v>
      </c>
      <c r="G77" s="33">
        <f ca="1">Results!AG67</f>
        <v>1.5886411460217389</v>
      </c>
      <c r="H77" s="33">
        <f ca="1">Results!AL67</f>
        <v>0.4596242416930344</v>
      </c>
    </row>
    <row r="78" spans="1:8">
      <c r="A78">
        <f t="shared" si="5"/>
        <v>0</v>
      </c>
    </row>
    <row r="79" spans="1:8">
      <c r="A79">
        <f t="shared" si="5"/>
        <v>0</v>
      </c>
    </row>
    <row r="80" spans="1:8" s="38" customFormat="1">
      <c r="A80" s="38">
        <f t="shared" si="5"/>
        <v>0</v>
      </c>
    </row>
    <row r="82" spans="1:8" s="39" customFormat="1">
      <c r="A82" s="39" t="s">
        <v>55</v>
      </c>
      <c r="B82" s="39" t="s">
        <v>33</v>
      </c>
    </row>
    <row r="83" spans="1:8">
      <c r="A83" s="8" t="s">
        <v>28</v>
      </c>
      <c r="B83" s="8">
        <f>Results!C73</f>
        <v>2015</v>
      </c>
      <c r="C83" s="8">
        <f>Results!H73</f>
        <v>2020</v>
      </c>
      <c r="D83" s="8">
        <f>Results!R73</f>
        <v>2030</v>
      </c>
      <c r="E83" s="8">
        <f>Results!W73</f>
        <v>2035</v>
      </c>
      <c r="F83" s="8">
        <f>Results!AB73</f>
        <v>2040</v>
      </c>
      <c r="G83" s="8">
        <f>Results!AG73</f>
        <v>2045</v>
      </c>
      <c r="H83" s="8">
        <f>Results!AL73</f>
        <v>2050</v>
      </c>
    </row>
    <row r="84" spans="1:8">
      <c r="A84" t="str">
        <f>A73</f>
        <v>S100</v>
      </c>
      <c r="B84" s="33">
        <f ca="1">Results!C74</f>
        <v>0.84128476236344363</v>
      </c>
      <c r="C84" s="33">
        <f ca="1">Results!H74</f>
        <v>4.2231966300763304</v>
      </c>
      <c r="D84" s="33">
        <f ca="1">Results!R74</f>
        <v>22.026774576139768</v>
      </c>
      <c r="E84" s="33">
        <f ca="1">Results!W74</f>
        <v>17.773485273038766</v>
      </c>
      <c r="F84" s="33">
        <f ca="1">Results!AB74</f>
        <v>10.516385610873998</v>
      </c>
      <c r="G84" s="33">
        <f ca="1">Results!AG74</f>
        <v>4.5351193027198891</v>
      </c>
      <c r="H84" s="33">
        <f ca="1">Results!AL74</f>
        <v>1.4658516801462329</v>
      </c>
    </row>
    <row r="85" spans="1:8">
      <c r="A85" t="str">
        <f t="shared" ref="A85:A91" si="6">A74</f>
        <v>L100</v>
      </c>
      <c r="B85" s="33">
        <f ca="1">Results!C75</f>
        <v>0.84128476236344363</v>
      </c>
      <c r="C85" s="33">
        <f ca="1">Results!H75</f>
        <v>4.2231966300763304</v>
      </c>
      <c r="D85" s="33">
        <f ca="1">Results!R75</f>
        <v>42.636466062770452</v>
      </c>
      <c r="E85" s="33">
        <f ca="1">Results!W75</f>
        <v>81.360691988215393</v>
      </c>
      <c r="F85" s="33">
        <f ca="1">Results!AB75</f>
        <v>56.985344847066024</v>
      </c>
      <c r="G85" s="33">
        <f ca="1">Results!AG75</f>
        <v>32.549840425745991</v>
      </c>
      <c r="H85" s="33">
        <f ca="1">Results!AL75</f>
        <v>13.083668399434453</v>
      </c>
    </row>
    <row r="86" spans="1:8">
      <c r="A86" t="str">
        <f t="shared" si="6"/>
        <v>S80</v>
      </c>
      <c r="B86" s="33">
        <f ca="1">Results!C76</f>
        <v>0.84128476236344363</v>
      </c>
      <c r="C86" s="33">
        <f ca="1">Results!H76</f>
        <v>4.2231966300763304</v>
      </c>
      <c r="D86" s="33">
        <f ca="1">Results!R76</f>
        <v>25.309413252832954</v>
      </c>
      <c r="E86" s="33">
        <f ca="1">Results!W76</f>
        <v>32.342176840353751</v>
      </c>
      <c r="F86" s="33">
        <f ca="1">Results!AB76</f>
        <v>35.765496988282401</v>
      </c>
      <c r="G86" s="33">
        <f ca="1">Results!AG76</f>
        <v>37.182092759623394</v>
      </c>
      <c r="H86" s="33">
        <f ca="1">Results!AL76</f>
        <v>37.695458117245479</v>
      </c>
    </row>
    <row r="87" spans="1:8">
      <c r="A87" t="str">
        <f t="shared" si="6"/>
        <v>D100</v>
      </c>
      <c r="B87" s="33">
        <f ca="1">Results!C77</f>
        <v>0.84128476236344363</v>
      </c>
      <c r="C87" s="33">
        <f ca="1">Results!H77</f>
        <v>4.2231966300763304</v>
      </c>
      <c r="D87" s="33">
        <f ca="1">Results!R77</f>
        <v>6.0038382435232656</v>
      </c>
      <c r="E87" s="33">
        <f ca="1">Results!W77</f>
        <v>3.2245953464333468</v>
      </c>
      <c r="F87" s="33">
        <f ca="1">Results!AB77</f>
        <v>1.1629693194144284</v>
      </c>
      <c r="G87" s="33">
        <f ca="1">Results!AG77</f>
        <v>0.32728043523633638</v>
      </c>
      <c r="H87" s="33">
        <f ca="1">Results!AL77</f>
        <v>9.6230526828780347E-2</v>
      </c>
    </row>
    <row r="88" spans="1:8">
      <c r="A88" t="str">
        <f t="shared" si="6"/>
        <v>Linear100</v>
      </c>
      <c r="B88" s="33">
        <f ca="1">Results!C78</f>
        <v>0.84128476236344363</v>
      </c>
      <c r="C88" s="33">
        <f ca="1">Results!H78</f>
        <v>4.2231966300763304</v>
      </c>
      <c r="D88" s="33">
        <f ca="1">Results!R78</f>
        <v>22.709706313524638</v>
      </c>
      <c r="E88" s="33">
        <f ca="1">Results!W78</f>
        <v>21.025582408613186</v>
      </c>
      <c r="F88" s="33">
        <f ca="1">Results!AB78</f>
        <v>12.971367041950153</v>
      </c>
      <c r="G88" s="33">
        <f ca="1">Results!AG78</f>
        <v>5.9855289496861062</v>
      </c>
      <c r="H88" s="33">
        <f ca="1">Results!AL78</f>
        <v>2.0292236023237398</v>
      </c>
    </row>
    <row r="89" spans="1:8">
      <c r="A89">
        <f t="shared" si="6"/>
        <v>0</v>
      </c>
    </row>
    <row r="90" spans="1:8">
      <c r="A90">
        <f t="shared" si="6"/>
        <v>0</v>
      </c>
    </row>
    <row r="91" spans="1:8" s="38" customFormat="1">
      <c r="A91" s="38">
        <f t="shared" si="6"/>
        <v>0</v>
      </c>
    </row>
    <row r="93" spans="1:8" s="39" customFormat="1">
      <c r="A93" s="39" t="s">
        <v>55</v>
      </c>
      <c r="B93" s="39" t="s">
        <v>34</v>
      </c>
    </row>
    <row r="94" spans="1:8">
      <c r="A94" s="8" t="s">
        <v>28</v>
      </c>
      <c r="B94" s="8">
        <f>Results!C84</f>
        <v>2015</v>
      </c>
      <c r="C94" s="8">
        <f>Results!H84</f>
        <v>2020</v>
      </c>
      <c r="D94" s="8">
        <f>Results!R84</f>
        <v>2030</v>
      </c>
      <c r="E94" s="8">
        <f>Results!W84</f>
        <v>2035</v>
      </c>
      <c r="F94" s="8">
        <f>Results!AB84</f>
        <v>2040</v>
      </c>
      <c r="G94" s="8">
        <f>Results!AG84</f>
        <v>2045</v>
      </c>
      <c r="H94" s="8">
        <f>Results!AL84</f>
        <v>2050</v>
      </c>
    </row>
    <row r="95" spans="1:8">
      <c r="A95" t="str">
        <f>A84</f>
        <v>S100</v>
      </c>
      <c r="B95" s="33">
        <f ca="1">Results!C85</f>
        <v>9.7132228937122589E-2</v>
      </c>
      <c r="C95" s="33">
        <f ca="1">Results!H85</f>
        <v>1.8357455350694658</v>
      </c>
      <c r="D95" s="33">
        <f ca="1">Results!R85</f>
        <v>9.6439606463506369</v>
      </c>
      <c r="E95" s="33">
        <f ca="1">Results!W85</f>
        <v>6.1205452497373756</v>
      </c>
      <c r="F95" s="33">
        <f ca="1">Results!AB85</f>
        <v>2.7794287899850811</v>
      </c>
      <c r="G95" s="33">
        <f ca="1">Results!AG85</f>
        <v>0.87665088537286662</v>
      </c>
      <c r="H95" s="33">
        <f ca="1">Results!AL85</f>
        <v>0.20006969822550003</v>
      </c>
    </row>
    <row r="96" spans="1:8">
      <c r="A96" t="str">
        <f t="shared" ref="A96:A102" si="7">A85</f>
        <v>L100</v>
      </c>
      <c r="B96" s="33">
        <f ca="1">Results!C86</f>
        <v>9.7132228937122589E-2</v>
      </c>
      <c r="C96" s="33">
        <f ca="1">Results!H86</f>
        <v>1.8357455350694658</v>
      </c>
      <c r="D96" s="33">
        <f ca="1">Results!R86</f>
        <v>15.38296403553319</v>
      </c>
      <c r="E96" s="33">
        <f ca="1">Results!W86</f>
        <v>15.478196088119608</v>
      </c>
      <c r="F96" s="33">
        <f ca="1">Results!AB86</f>
        <v>9.1858728304987931</v>
      </c>
      <c r="G96" s="33">
        <f ca="1">Results!AG86</f>
        <v>4.328869134297701</v>
      </c>
      <c r="H96" s="33">
        <f ca="1">Results!AL86</f>
        <v>1.507567607199372</v>
      </c>
    </row>
    <row r="97" spans="1:8">
      <c r="A97" t="str">
        <f t="shared" si="7"/>
        <v>S80</v>
      </c>
      <c r="B97" s="33">
        <f ca="1">Results!C87</f>
        <v>9.7132228937122589E-2</v>
      </c>
      <c r="C97" s="33">
        <f ca="1">Results!H87</f>
        <v>1.8357455350694658</v>
      </c>
      <c r="D97" s="33">
        <f ca="1">Results!R87</f>
        <v>15.38296403553319</v>
      </c>
      <c r="E97" s="33">
        <f ca="1">Results!W87</f>
        <v>15.478196088119608</v>
      </c>
      <c r="F97" s="33">
        <f ca="1">Results!AB87</f>
        <v>14.253453471570813</v>
      </c>
      <c r="G97" s="33">
        <f ca="1">Results!AG87</f>
        <v>12.993105257336657</v>
      </c>
      <c r="H97" s="33">
        <f ca="1">Results!AL87</f>
        <v>12.383150283854736</v>
      </c>
    </row>
    <row r="98" spans="1:8">
      <c r="A98" t="str">
        <f t="shared" si="7"/>
        <v>D100</v>
      </c>
      <c r="B98" s="33">
        <f ca="1">Results!C88</f>
        <v>9.7132228937122589E-2</v>
      </c>
      <c r="C98" s="33">
        <f ca="1">Results!H88</f>
        <v>1.8357455350694658</v>
      </c>
      <c r="D98" s="33">
        <f ca="1">Results!R88</f>
        <v>3.6767872044476895</v>
      </c>
      <c r="E98" s="33">
        <f ca="1">Results!W88</f>
        <v>2.0271137210609265</v>
      </c>
      <c r="F98" s="33">
        <f ca="1">Results!AB88</f>
        <v>0.74158061859080138</v>
      </c>
      <c r="G98" s="33">
        <f ca="1">Results!AG88</f>
        <v>0.19947783721346077</v>
      </c>
      <c r="H98" s="33">
        <f ca="1">Results!AL88</f>
        <v>4.357663009191988E-2</v>
      </c>
    </row>
    <row r="99" spans="1:8">
      <c r="A99" t="str">
        <f t="shared" si="7"/>
        <v>Linear100</v>
      </c>
      <c r="B99" s="33">
        <f ca="1">Results!C89</f>
        <v>9.7132228937122589E-2</v>
      </c>
      <c r="C99" s="33">
        <f ca="1">Results!H89</f>
        <v>1.8357455350694658</v>
      </c>
      <c r="D99" s="33">
        <f ca="1">Results!R89</f>
        <v>7.0465263785078509</v>
      </c>
      <c r="E99" s="33">
        <f ca="1">Results!W89</f>
        <v>4.3155037915257299</v>
      </c>
      <c r="F99" s="33">
        <f ca="1">Results!AB89</f>
        <v>1.8593270498421075</v>
      </c>
      <c r="G99" s="33">
        <f ca="1">Results!AG89</f>
        <v>0.57029847082250773</v>
      </c>
      <c r="H99" s="33">
        <f ca="1">Results!AL89</f>
        <v>0.12713367173901782</v>
      </c>
    </row>
    <row r="100" spans="1:8">
      <c r="A100">
        <f t="shared" si="7"/>
        <v>0</v>
      </c>
    </row>
    <row r="101" spans="1:8">
      <c r="A101">
        <f t="shared" si="7"/>
        <v>0</v>
      </c>
    </row>
    <row r="102" spans="1:8" s="38" customFormat="1">
      <c r="A102" s="38">
        <f t="shared" si="7"/>
        <v>0</v>
      </c>
    </row>
    <row r="104" spans="1:8" s="39" customFormat="1">
      <c r="A104" s="39" t="s">
        <v>55</v>
      </c>
      <c r="B104" s="39" t="s">
        <v>35</v>
      </c>
    </row>
    <row r="105" spans="1:8">
      <c r="A105" s="8" t="s">
        <v>28</v>
      </c>
      <c r="B105" s="8">
        <f>Results!C95</f>
        <v>2015</v>
      </c>
      <c r="C105" s="8">
        <f>Results!H95</f>
        <v>2020</v>
      </c>
      <c r="D105" s="8">
        <f>Results!R95</f>
        <v>2030</v>
      </c>
      <c r="E105" s="8">
        <f>Results!W95</f>
        <v>2035</v>
      </c>
      <c r="F105" s="8">
        <f>Results!AB95</f>
        <v>2040</v>
      </c>
      <c r="G105" s="8">
        <f>Results!AG95</f>
        <v>2045</v>
      </c>
      <c r="H105" s="8">
        <f>Results!AL95</f>
        <v>2050</v>
      </c>
    </row>
    <row r="106" spans="1:8">
      <c r="A106" t="str">
        <f>A95</f>
        <v>S100</v>
      </c>
      <c r="B106" s="33">
        <f ca="1">Results!C96</f>
        <v>8.0379585958349244E-3</v>
      </c>
      <c r="C106" s="33">
        <f ca="1">Results!H96</f>
        <v>0.47287587076915583</v>
      </c>
      <c r="D106" s="33">
        <f ca="1">Results!R96</f>
        <v>8.8329722426012705</v>
      </c>
      <c r="E106" s="33">
        <f ca="1">Results!W96</f>
        <v>8.4176280854443739</v>
      </c>
      <c r="F106" s="33">
        <f ca="1">Results!AB96</f>
        <v>5.0870890879432267</v>
      </c>
      <c r="G106" s="33">
        <f ca="1">Results!AG96</f>
        <v>2.2821145617777927</v>
      </c>
      <c r="H106" s="33">
        <f ca="1">Results!AL96</f>
        <v>0.73771473055266412</v>
      </c>
    </row>
    <row r="107" spans="1:8">
      <c r="A107" t="str">
        <f t="shared" ref="A107:A113" si="8">A96</f>
        <v>L100</v>
      </c>
      <c r="B107" s="33">
        <f ca="1">Results!C97</f>
        <v>8.0379585958349244E-3</v>
      </c>
      <c r="C107" s="33">
        <f ca="1">Results!H97</f>
        <v>0.47287587076915583</v>
      </c>
      <c r="D107" s="33">
        <f ca="1">Results!R97</f>
        <v>24.623370503842636</v>
      </c>
      <c r="E107" s="33">
        <f ca="1">Results!W97</f>
        <v>51.410080226414202</v>
      </c>
      <c r="F107" s="33">
        <f ca="1">Results!AB97</f>
        <v>34.665172052429739</v>
      </c>
      <c r="G107" s="33">
        <f ca="1">Results!AG97</f>
        <v>19.380531169442094</v>
      </c>
      <c r="H107" s="33">
        <f ca="1">Results!AL97</f>
        <v>7.6271166316116963</v>
      </c>
    </row>
    <row r="108" spans="1:8">
      <c r="A108" t="str">
        <f t="shared" si="8"/>
        <v>S80</v>
      </c>
      <c r="B108" s="33">
        <f ca="1">Results!C98</f>
        <v>8.0379585958349244E-3</v>
      </c>
      <c r="C108" s="33">
        <f ca="1">Results!H98</f>
        <v>0.47287587076915583</v>
      </c>
      <c r="D108" s="33">
        <f ca="1">Results!R98</f>
        <v>6.3375013751141385</v>
      </c>
      <c r="E108" s="33">
        <f ca="1">Results!W98</f>
        <v>4.6577788484348277</v>
      </c>
      <c r="F108" s="33">
        <f ca="1">Results!AB98</f>
        <v>2.5732832238176018</v>
      </c>
      <c r="G108" s="33">
        <f ca="1">Results!AG98</f>
        <v>0.9997591613702943</v>
      </c>
      <c r="H108" s="33">
        <f ca="1">Results!AL98</f>
        <v>0.28081997261370828</v>
      </c>
    </row>
    <row r="109" spans="1:8">
      <c r="A109" t="str">
        <f t="shared" si="8"/>
        <v>D100</v>
      </c>
      <c r="B109" s="33">
        <f ca="1">Results!C99</f>
        <v>8.0379585958349244E-3</v>
      </c>
      <c r="C109" s="33">
        <f ca="1">Results!H99</f>
        <v>0.47287587076915583</v>
      </c>
      <c r="D109" s="33">
        <f ca="1">Results!R99</f>
        <v>0.68148404376617688</v>
      </c>
      <c r="E109" s="33">
        <f ca="1">Results!W99</f>
        <v>0.36234459467924418</v>
      </c>
      <c r="F109" s="33">
        <f ca="1">Results!AB99</f>
        <v>0.12750135700749629</v>
      </c>
      <c r="G109" s="33">
        <f ca="1">Results!AG99</f>
        <v>3.2726802408611921E-2</v>
      </c>
      <c r="H109" s="33">
        <f ca="1">Results!AL99</f>
        <v>8.027840932393393E-3</v>
      </c>
    </row>
    <row r="110" spans="1:8">
      <c r="A110" t="str">
        <f t="shared" si="8"/>
        <v>Linear100</v>
      </c>
      <c r="B110" s="33">
        <f ca="1">Results!C100</f>
        <v>8.0379585958349244E-3</v>
      </c>
      <c r="C110" s="33">
        <f ca="1">Results!H100</f>
        <v>0.47287587076915583</v>
      </c>
      <c r="D110" s="33">
        <f ca="1">Results!R100</f>
        <v>8.8329722426012705</v>
      </c>
      <c r="E110" s="33">
        <f ca="1">Results!W100</f>
        <v>8.4176280854443739</v>
      </c>
      <c r="F110" s="33">
        <f ca="1">Results!AB100</f>
        <v>5.0870890879432267</v>
      </c>
      <c r="G110" s="33">
        <f ca="1">Results!AG100</f>
        <v>2.2821145617777927</v>
      </c>
      <c r="H110" s="33">
        <f ca="1">Results!AL100</f>
        <v>0.73771473055266412</v>
      </c>
    </row>
    <row r="111" spans="1:8">
      <c r="A111">
        <f t="shared" si="8"/>
        <v>0</v>
      </c>
    </row>
    <row r="112" spans="1:8">
      <c r="A112">
        <f t="shared" si="8"/>
        <v>0</v>
      </c>
    </row>
    <row r="113" spans="1:11" s="38" customFormat="1">
      <c r="A113" s="38">
        <f t="shared" si="8"/>
        <v>0</v>
      </c>
    </row>
    <row r="115" spans="1:11" s="40" customFormat="1">
      <c r="A115" s="40" t="s">
        <v>59</v>
      </c>
    </row>
    <row r="116" spans="1:11">
      <c r="A116" s="8" t="s">
        <v>28</v>
      </c>
      <c r="B116" s="8">
        <f>Results!C106</f>
        <v>2015</v>
      </c>
      <c r="C116" s="8">
        <f>Results!H106</f>
        <v>2020</v>
      </c>
      <c r="D116" s="8">
        <f>Results!R106</f>
        <v>2030</v>
      </c>
      <c r="E116" s="8">
        <f>Results!W106</f>
        <v>2035</v>
      </c>
      <c r="F116" s="8">
        <f>Results!AB106</f>
        <v>2040</v>
      </c>
      <c r="G116" s="8">
        <f>Results!AG106</f>
        <v>2045</v>
      </c>
      <c r="H116" s="8">
        <f>Results!AL106</f>
        <v>2050</v>
      </c>
    </row>
    <row r="117" spans="1:11">
      <c r="A117" t="str">
        <f>A106</f>
        <v>S100</v>
      </c>
      <c r="B117" s="33">
        <f ca="1">Results!C107</f>
        <v>573692.71205006656</v>
      </c>
      <c r="C117" s="33">
        <f ca="1">Results!H107</f>
        <v>621614.90949397371</v>
      </c>
      <c r="D117" s="33">
        <f ca="1">Results!R107</f>
        <v>560170.52358904202</v>
      </c>
      <c r="E117" s="33">
        <f ca="1">Results!W107</f>
        <v>564551.67606063874</v>
      </c>
      <c r="F117" s="33">
        <f ca="1">Results!AB107</f>
        <v>570895.21999663569</v>
      </c>
      <c r="G117" s="33">
        <f ca="1">Results!AG107</f>
        <v>574934.68730885722</v>
      </c>
      <c r="H117" s="33">
        <f ca="1">Results!AL107</f>
        <v>576630.83772276877</v>
      </c>
      <c r="K117">
        <f ca="1">H117/B117</f>
        <v>1.0051214275708731</v>
      </c>
    </row>
    <row r="118" spans="1:11">
      <c r="A118" t="str">
        <f t="shared" ref="A118:A124" si="9">A107</f>
        <v>L100</v>
      </c>
      <c r="B118" s="33">
        <f ca="1">Results!C108</f>
        <v>573692.71205006656</v>
      </c>
      <c r="C118" s="33">
        <f ca="1">Results!H108</f>
        <v>621614.90949397371</v>
      </c>
      <c r="D118" s="33">
        <f ca="1">Results!R108</f>
        <v>566925.13836846186</v>
      </c>
      <c r="E118" s="33">
        <f ca="1">Results!W108</f>
        <v>565940.16742158972</v>
      </c>
      <c r="F118" s="33">
        <f ca="1">Results!AB108</f>
        <v>571638.52400477324</v>
      </c>
      <c r="G118" s="33">
        <f ca="1">Results!AG108</f>
        <v>574916.90667756752</v>
      </c>
      <c r="H118" s="33">
        <f ca="1">Results!AL108</f>
        <v>576494.1240521596</v>
      </c>
      <c r="K118">
        <f ca="1">H118/B118</f>
        <v>1.004883122869179</v>
      </c>
    </row>
    <row r="119" spans="1:11">
      <c r="A119" t="str">
        <f t="shared" si="9"/>
        <v>S80</v>
      </c>
      <c r="B119" s="33">
        <f ca="1">Results!C109</f>
        <v>573692.71205006656</v>
      </c>
      <c r="C119" s="33">
        <f ca="1">Results!H109</f>
        <v>621614.90949397371</v>
      </c>
      <c r="D119" s="33">
        <f ca="1">Results!R109</f>
        <v>539388.79224693659</v>
      </c>
      <c r="E119" s="33">
        <f ca="1">Results!W109</f>
        <v>543647.05611137697</v>
      </c>
      <c r="F119" s="33">
        <f ca="1">Results!AB109</f>
        <v>554488.82764190715</v>
      </c>
      <c r="G119" s="33">
        <f ca="1">Results!AG109</f>
        <v>564234.58117634396</v>
      </c>
      <c r="H119" s="33">
        <f ca="1">Results!AL109</f>
        <v>569202.33420553966</v>
      </c>
      <c r="K119">
        <f ca="1">H119/B119</f>
        <v>0.99217285185917614</v>
      </c>
    </row>
    <row r="120" spans="1:11">
      <c r="A120" t="str">
        <f t="shared" si="9"/>
        <v>D100</v>
      </c>
      <c r="B120" s="33">
        <f ca="1">Results!C110</f>
        <v>573692.71205006656</v>
      </c>
      <c r="C120" s="33">
        <f ca="1">Results!H110</f>
        <v>621614.90949397371</v>
      </c>
      <c r="D120" s="33">
        <f ca="1">Results!R110</f>
        <v>568930.39645972499</v>
      </c>
      <c r="E120" s="33">
        <f ca="1">Results!W110</f>
        <v>570544.19258676935</v>
      </c>
      <c r="F120" s="33">
        <f ca="1">Results!AB110</f>
        <v>574416.97290406749</v>
      </c>
      <c r="G120" s="33">
        <f ca="1">Results!AG110</f>
        <v>576361.58859553025</v>
      </c>
      <c r="H120" s="33">
        <f ca="1">Results!AL110</f>
        <v>577022.08808552288</v>
      </c>
      <c r="K120">
        <f ca="1">H120/B120</f>
        <v>1.0058034135095755</v>
      </c>
    </row>
    <row r="121" spans="1:11">
      <c r="A121" t="str">
        <f t="shared" si="9"/>
        <v>Linear100</v>
      </c>
      <c r="B121" s="33">
        <f ca="1">Results!C111</f>
        <v>573692.71205006656</v>
      </c>
      <c r="C121" s="33">
        <f ca="1">Results!H111</f>
        <v>621614.90949397371</v>
      </c>
      <c r="D121" s="33">
        <f ca="1">Results!R111</f>
        <v>554628.2281154322</v>
      </c>
      <c r="E121" s="33">
        <f ca="1">Results!W111</f>
        <v>558317.01199687994</v>
      </c>
      <c r="F121" s="33">
        <f ca="1">Results!AB111</f>
        <v>567296.43643311446</v>
      </c>
      <c r="G121" s="33">
        <f ca="1">Results!AG111</f>
        <v>573357.06513580622</v>
      </c>
      <c r="H121" s="33">
        <f ca="1">Results!AL111</f>
        <v>576156.33597916889</v>
      </c>
      <c r="K121">
        <f ca="1">H121/B121</f>
        <v>1.0042943266967759</v>
      </c>
    </row>
    <row r="122" spans="1:11">
      <c r="A122">
        <f t="shared" si="9"/>
        <v>0</v>
      </c>
    </row>
    <row r="123" spans="1:11">
      <c r="A123">
        <f t="shared" si="9"/>
        <v>0</v>
      </c>
    </row>
    <row r="124" spans="1:11" s="38" customFormat="1">
      <c r="A124" s="38">
        <f t="shared" si="9"/>
        <v>0</v>
      </c>
    </row>
    <row r="126" spans="1:11" s="40" customFormat="1">
      <c r="A126" s="40" t="s">
        <v>55</v>
      </c>
    </row>
    <row r="127" spans="1:11">
      <c r="A127" s="8" t="s">
        <v>28</v>
      </c>
      <c r="B127" s="8">
        <f>Results!C117</f>
        <v>2015</v>
      </c>
      <c r="C127" s="8">
        <f>Results!H117</f>
        <v>2020</v>
      </c>
      <c r="D127" s="8">
        <f>Results!R117</f>
        <v>2030</v>
      </c>
      <c r="E127" s="8">
        <f>Results!W117</f>
        <v>2035</v>
      </c>
      <c r="F127" s="8">
        <f>Results!AB117</f>
        <v>2040</v>
      </c>
      <c r="G127" s="8">
        <f>Results!AG117</f>
        <v>2045</v>
      </c>
      <c r="H127" s="8">
        <f>Results!AL117</f>
        <v>2050</v>
      </c>
    </row>
    <row r="128" spans="1:11">
      <c r="A128" t="str">
        <f>A117</f>
        <v>S100</v>
      </c>
      <c r="B128" s="33">
        <f ca="1">Results!C118</f>
        <v>425.39749704078616</v>
      </c>
      <c r="C128" s="33">
        <f ca="1">Results!H118</f>
        <v>437.02872727396687</v>
      </c>
      <c r="D128" s="33">
        <f ca="1">Results!R118</f>
        <v>290.95429954735505</v>
      </c>
      <c r="E128" s="33">
        <f ca="1">Results!W118</f>
        <v>207.37432983565961</v>
      </c>
      <c r="F128" s="33">
        <f ca="1">Results!AB118</f>
        <v>147.0320580186505</v>
      </c>
      <c r="G128" s="33">
        <f ca="1">Results!AG118</f>
        <v>112.9013634924934</v>
      </c>
      <c r="H128" s="33">
        <f ca="1">Results!AL118</f>
        <v>98.120742841069358</v>
      </c>
      <c r="J128">
        <f ca="1">1-G128/C128</f>
        <v>0.74166145965567798</v>
      </c>
    </row>
    <row r="129" spans="1:10">
      <c r="A129" t="str">
        <f t="shared" ref="A129:A135" si="10">A118</f>
        <v>L100</v>
      </c>
      <c r="B129" s="33">
        <f ca="1">Results!C119</f>
        <v>425.39749704078616</v>
      </c>
      <c r="C129" s="33">
        <f ca="1">Results!H119</f>
        <v>437.02872727396687</v>
      </c>
      <c r="D129" s="33">
        <f ca="1">Results!R119</f>
        <v>315.56511749808908</v>
      </c>
      <c r="E129" s="33">
        <f ca="1">Results!W119</f>
        <v>289.07269670226839</v>
      </c>
      <c r="F129" s="33">
        <f ca="1">Results!AB119</f>
        <v>205.8264305114169</v>
      </c>
      <c r="G129" s="33">
        <f ca="1">Results!AG119</f>
        <v>148.11656447484921</v>
      </c>
      <c r="H129" s="33">
        <f ca="1">Results!AL119</f>
        <v>112.59962894076634</v>
      </c>
      <c r="J129">
        <f ca="1">1-G129/C129</f>
        <v>0.66108277275329519</v>
      </c>
    </row>
    <row r="130" spans="1:10">
      <c r="A130" t="str">
        <f t="shared" si="10"/>
        <v>S80</v>
      </c>
      <c r="B130" s="33">
        <f ca="1">Results!C120</f>
        <v>425.39749704078616</v>
      </c>
      <c r="C130" s="33">
        <f ca="1">Results!H120</f>
        <v>437.02872727396687</v>
      </c>
      <c r="D130" s="33">
        <f ca="1">Results!R120</f>
        <v>285.28215977162125</v>
      </c>
      <c r="E130" s="33">
        <f ca="1">Results!W120</f>
        <v>216.54157878116553</v>
      </c>
      <c r="F130" s="33">
        <f ca="1">Results!AB120</f>
        <v>166.87868533172099</v>
      </c>
      <c r="G130" s="33">
        <f ca="1">Results!AG120</f>
        <v>140.31355717150751</v>
      </c>
      <c r="H130" s="33">
        <f ca="1">Results!AL120</f>
        <v>128.73018074120515</v>
      </c>
      <c r="J130">
        <f ca="1">1-G130/C130</f>
        <v>0.67893745098466485</v>
      </c>
    </row>
    <row r="131" spans="1:10">
      <c r="A131" t="str">
        <f t="shared" si="10"/>
        <v>D100</v>
      </c>
      <c r="B131" s="33">
        <f ca="1">Results!C121</f>
        <v>425.39749704078616</v>
      </c>
      <c r="C131" s="33">
        <f ca="1">Results!H121</f>
        <v>437.02872727396687</v>
      </c>
      <c r="D131" s="33">
        <f ca="1">Results!R121</f>
        <v>216.80226700760429</v>
      </c>
      <c r="E131" s="33">
        <f ca="1">Results!W121</f>
        <v>145.65912602156607</v>
      </c>
      <c r="F131" s="33">
        <f ca="1">Results!AB121</f>
        <v>110.48517214898635</v>
      </c>
      <c r="G131" s="33">
        <f ca="1">Results!AG121</f>
        <v>97.677346336220467</v>
      </c>
      <c r="H131" s="33">
        <f ca="1">Results!AL121</f>
        <v>93.49245211495213</v>
      </c>
      <c r="J131">
        <f ca="1">1-G131/C131</f>
        <v>0.7764967375360019</v>
      </c>
    </row>
    <row r="132" spans="1:10">
      <c r="A132" t="str">
        <f t="shared" si="10"/>
        <v>Linear100</v>
      </c>
      <c r="B132" s="33">
        <f ca="1">Results!C122</f>
        <v>425.39749704078616</v>
      </c>
      <c r="C132" s="33">
        <f ca="1">Results!H122</f>
        <v>437.02872727396687</v>
      </c>
      <c r="D132" s="33">
        <f ca="1">Results!R122</f>
        <v>275.3835006167796</v>
      </c>
      <c r="E132" s="33">
        <f ca="1">Results!W122</f>
        <v>199.01096714055103</v>
      </c>
      <c r="F132" s="33">
        <f ca="1">Results!AB122</f>
        <v>142.80098347659444</v>
      </c>
      <c r="G132" s="33">
        <f ca="1">Results!AG122</f>
        <v>111.85085201966207</v>
      </c>
      <c r="H132" s="33">
        <f ca="1">Results!AL122</f>
        <v>98.024896769633102</v>
      </c>
      <c r="J132">
        <f ca="1">1-G132/C132</f>
        <v>0.74406521805248649</v>
      </c>
    </row>
    <row r="133" spans="1:10">
      <c r="A133">
        <f t="shared" si="10"/>
        <v>0</v>
      </c>
    </row>
    <row r="134" spans="1:10">
      <c r="A134">
        <f t="shared" si="10"/>
        <v>0</v>
      </c>
    </row>
    <row r="135" spans="1:10" s="38" customFormat="1">
      <c r="A135" s="38">
        <f t="shared" si="10"/>
        <v>0</v>
      </c>
    </row>
    <row r="138" spans="1:10" s="40" customFormat="1">
      <c r="A138" s="40" t="s">
        <v>62</v>
      </c>
      <c r="B138" s="40" t="s">
        <v>60</v>
      </c>
    </row>
    <row r="139" spans="1:10">
      <c r="A139" s="8" t="s">
        <v>28</v>
      </c>
      <c r="B139" s="8">
        <f>Results!C129</f>
        <v>2015</v>
      </c>
      <c r="C139" s="8">
        <f>Results!H129</f>
        <v>2020</v>
      </c>
      <c r="D139" s="8">
        <f>Results!R129</f>
        <v>2030</v>
      </c>
      <c r="E139" s="8">
        <f>Results!W129</f>
        <v>2035</v>
      </c>
      <c r="F139" s="8">
        <f>Results!AB129</f>
        <v>2040</v>
      </c>
      <c r="G139" s="8">
        <f>Results!AG129</f>
        <v>2045</v>
      </c>
      <c r="H139" s="8">
        <f>Results!AL129</f>
        <v>2050</v>
      </c>
    </row>
    <row r="140" spans="1:10">
      <c r="A140" t="str">
        <f t="shared" ref="A140:A147" si="11">A128</f>
        <v>S100</v>
      </c>
      <c r="B140" s="33">
        <f ca="1">Results!C130</f>
        <v>74.15075842965588</v>
      </c>
      <c r="C140" s="33">
        <f ca="1">Results!H130</f>
        <v>70.305380485440836</v>
      </c>
      <c r="D140" s="33">
        <f ca="1">Results!R130</f>
        <v>51.940308762266802</v>
      </c>
      <c r="E140" s="33">
        <f ca="1">Results!W130</f>
        <v>36.732568271285317</v>
      </c>
      <c r="F140" s="33">
        <f ca="1">Results!AB130</f>
        <v>25.754648641044319</v>
      </c>
      <c r="G140" s="33">
        <f ca="1">Results!AG130</f>
        <v>19.63725027984654</v>
      </c>
      <c r="H140" s="33">
        <f ca="1">Results!AL130</f>
        <v>17.016214954539706</v>
      </c>
    </row>
    <row r="141" spans="1:10">
      <c r="A141" t="str">
        <f>A129</f>
        <v>L100</v>
      </c>
      <c r="B141" s="33">
        <f ca="1">Results!C131</f>
        <v>74.15075842965588</v>
      </c>
      <c r="C141" s="33">
        <f ca="1">Results!H131</f>
        <v>70.305380485440836</v>
      </c>
      <c r="D141" s="33">
        <f ca="1">Results!R131</f>
        <v>55.662572735131342</v>
      </c>
      <c r="E141" s="33">
        <f ca="1">Results!W131</f>
        <v>51.078314165131076</v>
      </c>
      <c r="F141" s="33">
        <f ca="1">Results!AB131</f>
        <v>36.006395977206431</v>
      </c>
      <c r="G141" s="33">
        <f ca="1">Results!AG131</f>
        <v>25.763125549883661</v>
      </c>
      <c r="H141" s="33">
        <f ca="1">Results!AL131</f>
        <v>19.531791260821009</v>
      </c>
    </row>
    <row r="142" spans="1:10">
      <c r="A142" t="str">
        <f t="shared" si="11"/>
        <v>S80</v>
      </c>
      <c r="B142" s="33">
        <f ca="1">Results!C132</f>
        <v>74.15075842965588</v>
      </c>
      <c r="C142" s="33">
        <f ca="1">Results!H132</f>
        <v>70.305380485440836</v>
      </c>
      <c r="D142" s="33">
        <f ca="1">Results!R132</f>
        <v>52.889893871027397</v>
      </c>
      <c r="E142" s="33">
        <f ca="1">Results!W132</f>
        <v>39.831279567676468</v>
      </c>
      <c r="F142" s="33">
        <f ca="1">Results!AB132</f>
        <v>30.095950903359306</v>
      </c>
      <c r="G142" s="33">
        <f ca="1">Results!AG132</f>
        <v>24.867947100827269</v>
      </c>
      <c r="H142" s="33">
        <f ca="1">Results!AL132</f>
        <v>22.615891222737066</v>
      </c>
    </row>
    <row r="143" spans="1:10">
      <c r="A143" t="str">
        <f t="shared" si="11"/>
        <v>D100</v>
      </c>
      <c r="B143" s="33">
        <f ca="1">Results!C133</f>
        <v>74.15075842965588</v>
      </c>
      <c r="C143" s="33">
        <f ca="1">Results!H133</f>
        <v>70.305380485440836</v>
      </c>
      <c r="D143" s="33">
        <f ca="1">Results!R133</f>
        <v>38.106993114921735</v>
      </c>
      <c r="E143" s="33">
        <f ca="1">Results!W133</f>
        <v>25.529858670748627</v>
      </c>
      <c r="F143" s="33">
        <f ca="1">Results!AB133</f>
        <v>19.234315377278783</v>
      </c>
      <c r="G143" s="33">
        <f ca="1">Results!AG133</f>
        <v>16.947233866545346</v>
      </c>
      <c r="H143" s="33">
        <f ca="1">Results!AL133</f>
        <v>16.20257769076861</v>
      </c>
    </row>
    <row r="144" spans="1:10">
      <c r="A144" t="str">
        <f t="shared" si="11"/>
        <v>Linear100</v>
      </c>
      <c r="B144" s="33">
        <f ca="1">Results!C134</f>
        <v>74.15075842965588</v>
      </c>
      <c r="C144" s="33">
        <f ca="1">Results!H134</f>
        <v>70.305380485440836</v>
      </c>
      <c r="D144" s="33">
        <f ca="1">Results!R134</f>
        <v>49.651908550075696</v>
      </c>
      <c r="E144" s="33">
        <f ca="1">Results!W134</f>
        <v>35.64479728618106</v>
      </c>
      <c r="F144" s="33">
        <f ca="1">Results!AB134</f>
        <v>25.172198220467934</v>
      </c>
      <c r="G144" s="33">
        <f ca="1">Results!AG134</f>
        <v>19.508062047368146</v>
      </c>
      <c r="H144" s="33">
        <f ca="1">Results!AL134</f>
        <v>17.013593472514938</v>
      </c>
    </row>
    <row r="145" spans="1:8">
      <c r="A145">
        <f t="shared" si="11"/>
        <v>0</v>
      </c>
      <c r="B145" s="33"/>
    </row>
    <row r="146" spans="1:8">
      <c r="A146">
        <f t="shared" si="11"/>
        <v>0</v>
      </c>
      <c r="B146" s="33"/>
    </row>
    <row r="147" spans="1:8" s="38" customFormat="1">
      <c r="A147" s="38">
        <f t="shared" si="11"/>
        <v>0</v>
      </c>
    </row>
    <row r="149" spans="1:8" s="39" customFormat="1">
      <c r="A149" s="39" t="s">
        <v>63</v>
      </c>
      <c r="B149" s="39" t="s">
        <v>64</v>
      </c>
    </row>
    <row r="150" spans="1:8">
      <c r="A150" s="8" t="s">
        <v>28</v>
      </c>
      <c r="B150" s="8">
        <f>Results!C140</f>
        <v>2015</v>
      </c>
      <c r="C150" s="8">
        <f>Results!H140</f>
        <v>2020</v>
      </c>
      <c r="D150" s="8">
        <f>Results!R140</f>
        <v>2030</v>
      </c>
      <c r="E150" s="8">
        <f>Results!W140</f>
        <v>2035</v>
      </c>
      <c r="F150" s="8">
        <f>Results!AB140</f>
        <v>2040</v>
      </c>
      <c r="G150" s="8">
        <f>Results!AG140</f>
        <v>2045</v>
      </c>
      <c r="H150" s="8">
        <f>Results!AL140</f>
        <v>2050</v>
      </c>
    </row>
    <row r="151" spans="1:8">
      <c r="A151" t="str">
        <f>A140</f>
        <v>S100</v>
      </c>
      <c r="B151" s="33">
        <f ca="1">Results!C141</f>
        <v>113.07667971276513</v>
      </c>
      <c r="C151" s="33">
        <f ca="1">Results!H141</f>
        <v>115.93028352594212</v>
      </c>
      <c r="D151" s="33">
        <f ca="1">Results!R141</f>
        <v>71.212206621313499</v>
      </c>
      <c r="E151" s="33">
        <f ca="1">Results!W141</f>
        <v>41.372154118676448</v>
      </c>
      <c r="F151" s="33">
        <f ca="1">Results!AB141</f>
        <v>19.563801645867297</v>
      </c>
      <c r="G151" s="33">
        <f ca="1">Results!AG141</f>
        <v>7.3143415416639099</v>
      </c>
      <c r="H151" s="33">
        <f ca="1">Results!AL141</f>
        <v>2.2549758489028355</v>
      </c>
    </row>
    <row r="152" spans="1:8">
      <c r="A152" t="str">
        <f t="shared" ref="A152:A158" si="12">A141</f>
        <v>L100</v>
      </c>
      <c r="B152" s="33">
        <f ca="1">Results!C142</f>
        <v>113.07667971276513</v>
      </c>
      <c r="C152" s="33">
        <f ca="1">Results!H142</f>
        <v>115.93028352594212</v>
      </c>
      <c r="D152" s="33">
        <f ca="1">Results!R142</f>
        <v>80.078011864253497</v>
      </c>
      <c r="E152" s="33">
        <f ca="1">Results!W142</f>
        <v>71.637575302277213</v>
      </c>
      <c r="F152" s="33">
        <f ca="1">Results!AB142</f>
        <v>41.359941623190352</v>
      </c>
      <c r="G152" s="33">
        <f ca="1">Results!AG142</f>
        <v>20.380757467125591</v>
      </c>
      <c r="H152" s="33">
        <f ca="1">Results!AL142</f>
        <v>7.6287756962658309</v>
      </c>
    </row>
    <row r="153" spans="1:8">
      <c r="A153" t="str">
        <f t="shared" si="12"/>
        <v>S80</v>
      </c>
      <c r="B153" s="33">
        <f ca="1">Results!C143</f>
        <v>113.07667971276513</v>
      </c>
      <c r="C153" s="33">
        <f ca="1">Results!H143</f>
        <v>115.93028352594212</v>
      </c>
      <c r="D153" s="33">
        <f ca="1">Results!R143</f>
        <v>70.875588418676855</v>
      </c>
      <c r="E153" s="33">
        <f ca="1">Results!W143</f>
        <v>46.894842420981526</v>
      </c>
      <c r="F153" s="33">
        <f ca="1">Results!AB143</f>
        <v>28.935298586477934</v>
      </c>
      <c r="G153" s="33">
        <f ca="1">Results!AG143</f>
        <v>19.137385600714623</v>
      </c>
      <c r="H153" s="33">
        <f ca="1">Results!AL143</f>
        <v>14.990108809512089</v>
      </c>
    </row>
    <row r="154" spans="1:8">
      <c r="A154" t="str">
        <f t="shared" si="12"/>
        <v>D100</v>
      </c>
      <c r="B154" s="33">
        <f ca="1">Results!C144</f>
        <v>113.07667971276513</v>
      </c>
      <c r="C154" s="33">
        <f ca="1">Results!H144</f>
        <v>115.93028352594212</v>
      </c>
      <c r="D154" s="33">
        <f ca="1">Results!R144</f>
        <v>43.216364228071598</v>
      </c>
      <c r="E154" s="33">
        <f ca="1">Results!W144</f>
        <v>18.224793677294208</v>
      </c>
      <c r="F154" s="33">
        <f ca="1">Results!AB144</f>
        <v>5.880068525576637</v>
      </c>
      <c r="G154" s="33">
        <f ca="1">Results!AG144</f>
        <v>1.6300013527308348</v>
      </c>
      <c r="H154" s="33">
        <f ca="1">Results!AL144</f>
        <v>0.53249815372293929</v>
      </c>
    </row>
    <row r="155" spans="1:8">
      <c r="A155" t="str">
        <f t="shared" si="12"/>
        <v>Linear100</v>
      </c>
      <c r="B155" s="33">
        <f ca="1">Results!C145</f>
        <v>113.07667971276513</v>
      </c>
      <c r="C155" s="33">
        <f ca="1">Results!H145</f>
        <v>115.93028352594212</v>
      </c>
      <c r="D155" s="33">
        <f ca="1">Results!R145</f>
        <v>65.840817132276499</v>
      </c>
      <c r="E155" s="33">
        <f ca="1">Results!W145</f>
        <v>38.723921654826491</v>
      </c>
      <c r="F155" s="33">
        <f ca="1">Results!AB145</f>
        <v>18.268407811038195</v>
      </c>
      <c r="G155" s="33">
        <f ca="1">Results!AG145</f>
        <v>7.0473084912479349</v>
      </c>
      <c r="H155" s="33">
        <f ca="1">Results!AL145</f>
        <v>2.2569665530506895</v>
      </c>
    </row>
    <row r="156" spans="1:8">
      <c r="A156">
        <f t="shared" si="12"/>
        <v>0</v>
      </c>
    </row>
    <row r="157" spans="1:8">
      <c r="A157">
        <f t="shared" si="12"/>
        <v>0</v>
      </c>
    </row>
    <row r="158" spans="1:8" s="38" customFormat="1">
      <c r="A158" s="38">
        <f t="shared" si="12"/>
        <v>0</v>
      </c>
    </row>
    <row r="161" spans="1:8" s="39" customFormat="1">
      <c r="A161" s="39" t="s">
        <v>25</v>
      </c>
    </row>
    <row r="162" spans="1:8">
      <c r="A162" s="8" t="s">
        <v>28</v>
      </c>
      <c r="B162" s="8">
        <f>Results!C152</f>
        <v>2015</v>
      </c>
      <c r="C162" s="8">
        <f>Results!H152</f>
        <v>2020</v>
      </c>
      <c r="D162" s="8">
        <f>Results!R152</f>
        <v>2030</v>
      </c>
      <c r="E162" s="8">
        <f>Results!W152</f>
        <v>2035</v>
      </c>
      <c r="F162" s="8">
        <f>Results!AB152</f>
        <v>2040</v>
      </c>
      <c r="G162" s="8">
        <f>Results!AG152</f>
        <v>2045</v>
      </c>
      <c r="H162" s="8">
        <f>Results!AL152</f>
        <v>2050</v>
      </c>
    </row>
    <row r="163" spans="1:8">
      <c r="A163" t="str">
        <f>A151</f>
        <v>S100</v>
      </c>
      <c r="B163" s="33">
        <f ca="1">Results!C153</f>
        <v>113.07667971276513</v>
      </c>
      <c r="C163" s="33">
        <f ca="1">Results!H153</f>
        <v>115.93028352594212</v>
      </c>
      <c r="D163" s="33">
        <f ca="1">Results!R153</f>
        <v>71.212206621313499</v>
      </c>
      <c r="E163" s="33">
        <f ca="1">Results!W153</f>
        <v>41.372154118676448</v>
      </c>
      <c r="F163" s="33">
        <f ca="1">Results!AB153</f>
        <v>19.563801645867297</v>
      </c>
      <c r="G163" s="33">
        <f ca="1">Results!AG153</f>
        <v>7.3143415416639099</v>
      </c>
      <c r="H163" s="33">
        <f ca="1">Results!AL153</f>
        <v>2.2549758489028355</v>
      </c>
    </row>
    <row r="164" spans="1:8">
      <c r="A164" t="str">
        <f>A152</f>
        <v>L100</v>
      </c>
      <c r="B164" s="33">
        <f ca="1">Results!C154</f>
        <v>113.07667971276513</v>
      </c>
      <c r="C164" s="33">
        <f ca="1">Results!H154</f>
        <v>115.93028352594212</v>
      </c>
      <c r="D164" s="33">
        <f ca="1">Results!R154</f>
        <v>80.078011864253497</v>
      </c>
      <c r="E164" s="33">
        <f ca="1">Results!W154</f>
        <v>71.637575302277213</v>
      </c>
      <c r="F164" s="33">
        <f ca="1">Results!AB154</f>
        <v>41.359941623190352</v>
      </c>
      <c r="G164" s="33">
        <f ca="1">Results!AG154</f>
        <v>20.380757467125591</v>
      </c>
      <c r="H164" s="33">
        <f ca="1">Results!AL154</f>
        <v>7.6287756962658309</v>
      </c>
    </row>
    <row r="165" spans="1:8">
      <c r="A165" t="str">
        <f>A153</f>
        <v>S80</v>
      </c>
      <c r="B165" s="33">
        <f ca="1">Results!C155</f>
        <v>113.07667971276513</v>
      </c>
      <c r="C165" s="33">
        <f ca="1">Results!H155</f>
        <v>115.93028352594212</v>
      </c>
      <c r="D165" s="33">
        <f ca="1">Results!R155</f>
        <v>70.875588418676855</v>
      </c>
      <c r="E165" s="33">
        <f ca="1">Results!W155</f>
        <v>46.894842420981526</v>
      </c>
      <c r="F165" s="33">
        <f ca="1">Results!AB155</f>
        <v>28.935298586477934</v>
      </c>
      <c r="G165" s="33">
        <f ca="1">Results!AG155</f>
        <v>19.137385600714623</v>
      </c>
      <c r="H165" s="33">
        <f ca="1">Results!AL155</f>
        <v>14.990108809512089</v>
      </c>
    </row>
    <row r="166" spans="1:8">
      <c r="A166" t="str">
        <f>A154</f>
        <v>D100</v>
      </c>
      <c r="B166" s="33">
        <f ca="1">Results!C156</f>
        <v>113.07667971276513</v>
      </c>
      <c r="C166" s="33">
        <f ca="1">Results!H156</f>
        <v>115.93028352594212</v>
      </c>
      <c r="D166" s="33">
        <f ca="1">Results!R156</f>
        <v>43.216364228071598</v>
      </c>
      <c r="E166" s="33">
        <f ca="1">Results!W156</f>
        <v>18.224793677294208</v>
      </c>
      <c r="F166" s="33">
        <f ca="1">Results!AB156</f>
        <v>5.880068525576637</v>
      </c>
      <c r="G166" s="33">
        <f ca="1">Results!AG156</f>
        <v>1.6300013527308348</v>
      </c>
      <c r="H166" s="33">
        <f ca="1">Results!AL156</f>
        <v>0.53249815372293929</v>
      </c>
    </row>
    <row r="167" spans="1:8">
      <c r="A167" t="str">
        <f>A155</f>
        <v>Linear100</v>
      </c>
      <c r="B167" s="33">
        <f ca="1">Results!C157</f>
        <v>113.07667971276513</v>
      </c>
      <c r="C167" s="33">
        <f ca="1">Results!H157</f>
        <v>115.93028352594212</v>
      </c>
      <c r="D167" s="33">
        <f ca="1">Results!R157</f>
        <v>65.840817132276499</v>
      </c>
      <c r="E167" s="33">
        <f ca="1">Results!W157</f>
        <v>38.723921654826491</v>
      </c>
      <c r="F167" s="33">
        <f ca="1">Results!AB157</f>
        <v>18.268407811038195</v>
      </c>
      <c r="G167" s="33">
        <f ca="1">Results!AG157</f>
        <v>7.0473084912479349</v>
      </c>
      <c r="H167" s="33">
        <f ca="1">Results!AL157</f>
        <v>2.2569665530506895</v>
      </c>
    </row>
    <row r="168" spans="1:8">
      <c r="A168">
        <f>A157</f>
        <v>0</v>
      </c>
      <c r="B168" s="33"/>
    </row>
    <row r="169" spans="1:8">
      <c r="A169">
        <f>A158</f>
        <v>0</v>
      </c>
    </row>
    <row r="170" spans="1:8" s="38" customFormat="1">
      <c r="A170" s="38">
        <f>A159</f>
        <v>0</v>
      </c>
    </row>
    <row r="173" spans="1:8" s="39" customFormat="1">
      <c r="A173" s="39" t="s">
        <v>65</v>
      </c>
    </row>
    <row r="174" spans="1:8">
      <c r="A174" s="8" t="s">
        <v>28</v>
      </c>
      <c r="B174" s="8">
        <f>Results!C164</f>
        <v>2015</v>
      </c>
      <c r="C174" s="8">
        <f>Results!H164</f>
        <v>2020</v>
      </c>
      <c r="D174" s="8">
        <f>Results!R164</f>
        <v>2030</v>
      </c>
      <c r="E174" s="8">
        <f>Results!W164</f>
        <v>2035</v>
      </c>
      <c r="F174" s="8">
        <f>Results!AB164</f>
        <v>2040</v>
      </c>
      <c r="G174" s="8">
        <f>Results!AG164</f>
        <v>2045</v>
      </c>
      <c r="H174" s="8">
        <f>Results!AL164</f>
        <v>2050</v>
      </c>
    </row>
    <row r="175" spans="1:8">
      <c r="A175" t="str">
        <f>A163</f>
        <v>S100</v>
      </c>
      <c r="B175" s="33">
        <f ca="1">Results!C165</f>
        <v>555.63265582655833</v>
      </c>
      <c r="C175" s="33">
        <f ca="1">Results!H165</f>
        <v>597.1677629958117</v>
      </c>
      <c r="D175" s="33">
        <f ca="1">Results!R165</f>
        <v>534.49243656072917</v>
      </c>
      <c r="E175" s="33">
        <f ca="1">Results!W165</f>
        <v>533.0775314116778</v>
      </c>
      <c r="F175" s="33">
        <f ca="1">Results!AB165</f>
        <v>535.92845528455291</v>
      </c>
      <c r="G175" s="33">
        <f ca="1">Results!AG165</f>
        <v>537.87661985710781</v>
      </c>
      <c r="H175" s="33">
        <f ca="1">Results!AL165</f>
        <v>538.92087952697705</v>
      </c>
    </row>
    <row r="176" spans="1:8">
      <c r="A176" t="str">
        <f>A164</f>
        <v>L100</v>
      </c>
      <c r="B176" s="33">
        <f ca="1">Results!C166</f>
        <v>555.63265582655833</v>
      </c>
      <c r="C176" s="33">
        <f ca="1">Results!H166</f>
        <v>597.1677629958117</v>
      </c>
      <c r="D176" s="33">
        <f ca="1">Results!R166</f>
        <v>534.87536338999757</v>
      </c>
      <c r="E176" s="33">
        <f ca="1">Results!W166</f>
        <v>533.41452328159653</v>
      </c>
      <c r="F176" s="33">
        <f ca="1">Results!AB166</f>
        <v>536.19265829021924</v>
      </c>
      <c r="G176" s="33">
        <f ca="1">Results!AG166</f>
        <v>538.018317319537</v>
      </c>
      <c r="H176" s="33">
        <f ca="1">Results!AL166</f>
        <v>538.97448879034243</v>
      </c>
    </row>
    <row r="177" spans="1:8">
      <c r="A177" t="str">
        <f>A165</f>
        <v>S80</v>
      </c>
      <c r="B177" s="33">
        <f ca="1">Results!C167</f>
        <v>555.63265582655833</v>
      </c>
      <c r="C177" s="33">
        <f ca="1">Results!H167</f>
        <v>597.1677629958117</v>
      </c>
      <c r="D177" s="33">
        <f ca="1">Results!R167</f>
        <v>513.85243902439026</v>
      </c>
      <c r="E177" s="33">
        <f ca="1">Results!W167</f>
        <v>512.46436314363143</v>
      </c>
      <c r="F177" s="33">
        <f ca="1">Results!AB167</f>
        <v>521.02474747474753</v>
      </c>
      <c r="G177" s="33">
        <f ca="1">Results!AG167</f>
        <v>530.52818428184298</v>
      </c>
      <c r="H177" s="33">
        <f ca="1">Results!AL167</f>
        <v>536.08335796994334</v>
      </c>
    </row>
    <row r="178" spans="1:8">
      <c r="A178" t="str">
        <f>A166</f>
        <v>D100</v>
      </c>
      <c r="B178" s="33">
        <f ca="1">Results!C168</f>
        <v>555.63265582655833</v>
      </c>
      <c r="C178" s="33">
        <f ca="1">Results!H168</f>
        <v>597.1677629958117</v>
      </c>
      <c r="D178" s="33">
        <f ca="1">Results!R168</f>
        <v>534.49241192411921</v>
      </c>
      <c r="E178" s="33">
        <f ca="1">Results!W168</f>
        <v>533.07754372998272</v>
      </c>
      <c r="F178" s="33">
        <f ca="1">Results!AB168</f>
        <v>535.92844296624787</v>
      </c>
      <c r="G178" s="33">
        <f ca="1">Results!AG168</f>
        <v>537.87664449371778</v>
      </c>
      <c r="H178" s="33">
        <f ca="1">Results!AL168</f>
        <v>538.92087952697716</v>
      </c>
    </row>
    <row r="179" spans="1:8">
      <c r="A179" t="str">
        <f>A167</f>
        <v>Linear100</v>
      </c>
      <c r="B179" s="33">
        <f ca="1">Results!C169</f>
        <v>555.63265582655833</v>
      </c>
      <c r="C179" s="33">
        <f ca="1">Results!H169</f>
        <v>597.1677629958117</v>
      </c>
      <c r="D179" s="33">
        <f ca="1">Results!R169</f>
        <v>534.49243656072906</v>
      </c>
      <c r="E179" s="33">
        <f ca="1">Results!W169</f>
        <v>533.4566518847007</v>
      </c>
      <c r="F179" s="33">
        <f ca="1">Results!AB169</f>
        <v>536.25392953929543</v>
      </c>
      <c r="G179" s="33">
        <f ca="1">Results!AG169</f>
        <v>538.1178861788618</v>
      </c>
      <c r="H179" s="33">
        <f ca="1">Results!AL169</f>
        <v>539.03957871396892</v>
      </c>
    </row>
    <row r="180" spans="1:8">
      <c r="A180">
        <f>A169</f>
        <v>0</v>
      </c>
      <c r="B180" s="33"/>
    </row>
    <row r="181" spans="1:8">
      <c r="A181">
        <f>A170</f>
        <v>0</v>
      </c>
    </row>
    <row r="182" spans="1:8" s="38" customFormat="1">
      <c r="A182" s="38">
        <f>A171</f>
        <v>0</v>
      </c>
    </row>
    <row r="184" spans="1:8" s="39" customFormat="1">
      <c r="A184" s="39" t="s">
        <v>73</v>
      </c>
    </row>
    <row r="185" spans="1:8">
      <c r="A185" s="8" t="s">
        <v>28</v>
      </c>
      <c r="B185" s="8">
        <f>Results!C175</f>
        <v>2015</v>
      </c>
      <c r="C185" s="8">
        <f>Results!H175</f>
        <v>2020</v>
      </c>
      <c r="D185" s="8">
        <f>Results!R175</f>
        <v>2030</v>
      </c>
      <c r="E185" s="8">
        <f>Results!W175</f>
        <v>2035</v>
      </c>
      <c r="F185" s="8">
        <f>Results!AB175</f>
        <v>2040</v>
      </c>
      <c r="G185" s="8">
        <f>Results!AG175</f>
        <v>2045</v>
      </c>
      <c r="H185" s="8">
        <f>Results!AL175</f>
        <v>2050</v>
      </c>
    </row>
    <row r="186" spans="1:8">
      <c r="A186" t="str">
        <f>A6</f>
        <v>S100</v>
      </c>
      <c r="B186" s="33">
        <f ca="1">Results!C176</f>
        <v>25502</v>
      </c>
      <c r="C186" s="33">
        <f ca="1">Results!H176</f>
        <v>309081</v>
      </c>
      <c r="D186" s="33">
        <f ca="1">Results!R176</f>
        <v>8727421</v>
      </c>
      <c r="E186" s="33">
        <f ca="1">Results!W176</f>
        <v>20709309</v>
      </c>
      <c r="F186" s="33">
        <f ca="1">Results!AB176</f>
        <v>31167178</v>
      </c>
      <c r="G186" s="33">
        <f ca="1">Results!AG176</f>
        <v>37825958</v>
      </c>
      <c r="H186" s="33">
        <f ca="1">Results!AL176</f>
        <v>40946413</v>
      </c>
    </row>
    <row r="187" spans="1:8">
      <c r="A187" t="str">
        <f>A7</f>
        <v>L100</v>
      </c>
      <c r="B187" s="33">
        <f ca="1">Results!C177</f>
        <v>25502</v>
      </c>
      <c r="C187" s="33">
        <f ca="1">Results!H177</f>
        <v>309081</v>
      </c>
      <c r="D187" s="33">
        <f ca="1">Results!R177</f>
        <v>5073841</v>
      </c>
      <c r="E187" s="33">
        <f ca="1">Results!W177</f>
        <v>6777646</v>
      </c>
      <c r="F187" s="33">
        <f ca="1">Results!AB177</f>
        <v>19632274</v>
      </c>
      <c r="G187" s="33">
        <f ca="1">Results!AG177</f>
        <v>30233115</v>
      </c>
      <c r="H187" s="33">
        <f ca="1">Results!AL177</f>
        <v>37458212</v>
      </c>
    </row>
    <row r="188" spans="1:8">
      <c r="A188" t="str">
        <f>A8</f>
        <v>S80</v>
      </c>
      <c r="B188" s="33">
        <f ca="1">Results!C178</f>
        <v>25502</v>
      </c>
      <c r="C188" s="33">
        <f ca="1">Results!H178</f>
        <v>309081</v>
      </c>
      <c r="D188" s="33">
        <f ca="1">Results!R178</f>
        <v>7065233</v>
      </c>
      <c r="E188" s="33">
        <f ca="1">Results!W178</f>
        <v>15922321</v>
      </c>
      <c r="F188" s="33">
        <f ca="1">Results!AB178</f>
        <v>24289943</v>
      </c>
      <c r="G188" s="33">
        <f ca="1">Results!AG178</f>
        <v>29827438</v>
      </c>
      <c r="H188" s="33">
        <f ca="1">Results!AL178</f>
        <v>32567084</v>
      </c>
    </row>
    <row r="189" spans="1:8">
      <c r="A189" t="str">
        <f>A9</f>
        <v>D100</v>
      </c>
      <c r="B189" s="33">
        <f ca="1">Results!C179</f>
        <v>25502</v>
      </c>
      <c r="C189" s="33">
        <f ca="1">Results!H179</f>
        <v>309081</v>
      </c>
      <c r="D189" s="33">
        <f ca="1">Results!R179</f>
        <v>21440809</v>
      </c>
      <c r="E189" s="33">
        <f ca="1">Results!W179</f>
        <v>32385657</v>
      </c>
      <c r="F189" s="33">
        <f ca="1">Results!AB179</f>
        <v>38718677</v>
      </c>
      <c r="G189" s="33">
        <f ca="1">Results!AG179</f>
        <v>41312294</v>
      </c>
      <c r="H189" s="33">
        <f ca="1">Results!AL179</f>
        <v>42267583</v>
      </c>
    </row>
    <row r="190" spans="1:8">
      <c r="A190" t="str">
        <f>A10</f>
        <v>Linear100</v>
      </c>
      <c r="B190" s="33">
        <f ca="1">Results!C180</f>
        <v>25502</v>
      </c>
      <c r="C190" s="33">
        <f ca="1">Results!H180</f>
        <v>309081</v>
      </c>
      <c r="D190" s="33">
        <f ca="1">Results!R180</f>
        <v>10577193</v>
      </c>
      <c r="E190" s="33">
        <f ca="1">Results!W180</f>
        <v>21522214</v>
      </c>
      <c r="F190" s="33">
        <f ca="1">Results!AB180</f>
        <v>31522632</v>
      </c>
      <c r="G190" s="33">
        <f ca="1">Results!AG180</f>
        <v>37834625</v>
      </c>
      <c r="H190" s="33">
        <f ca="1">Results!AL180</f>
        <v>40919206</v>
      </c>
    </row>
    <row r="191" spans="1:8">
      <c r="A191">
        <f>A180</f>
        <v>0</v>
      </c>
      <c r="B191" s="33"/>
    </row>
    <row r="192" spans="1:8">
      <c r="A192">
        <f>A181</f>
        <v>0</v>
      </c>
    </row>
    <row r="193" spans="1:1" s="38" customFormat="1">
      <c r="A193" s="38">
        <f>A182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3D371-E878-4FEE-91F6-EA730BCF84DC}">
  <sheetPr>
    <tabColor theme="5"/>
  </sheetPr>
  <dimension ref="A1:AL32"/>
  <sheetViews>
    <sheetView zoomScale="85" zoomScaleNormal="85" workbookViewId="0">
      <selection activeCell="K42" sqref="K42:L42"/>
    </sheetView>
  </sheetViews>
  <sheetFormatPr defaultRowHeight="15"/>
  <sheetData>
    <row r="1" spans="1:38">
      <c r="A1" t="s">
        <v>15</v>
      </c>
    </row>
    <row r="3" spans="1:38">
      <c r="A3" t="s">
        <v>28</v>
      </c>
      <c r="B3">
        <v>2014</v>
      </c>
      <c r="C3">
        <v>2015</v>
      </c>
      <c r="D3">
        <v>2016</v>
      </c>
      <c r="E3">
        <v>2017</v>
      </c>
      <c r="F3">
        <v>2018</v>
      </c>
      <c r="G3">
        <v>2019</v>
      </c>
      <c r="H3">
        <v>2020</v>
      </c>
      <c r="I3">
        <v>2021</v>
      </c>
      <c r="J3">
        <v>2022</v>
      </c>
      <c r="K3">
        <v>2023</v>
      </c>
      <c r="L3">
        <v>2024</v>
      </c>
      <c r="M3">
        <v>2025</v>
      </c>
      <c r="N3">
        <v>2026</v>
      </c>
      <c r="O3">
        <v>2027</v>
      </c>
      <c r="P3">
        <v>2028</v>
      </c>
      <c r="Q3">
        <v>2029</v>
      </c>
      <c r="R3">
        <v>2030</v>
      </c>
      <c r="S3">
        <v>2031</v>
      </c>
      <c r="T3">
        <v>2032</v>
      </c>
      <c r="U3">
        <v>2033</v>
      </c>
      <c r="V3">
        <v>2034</v>
      </c>
      <c r="W3">
        <v>2035</v>
      </c>
      <c r="X3">
        <v>2036</v>
      </c>
      <c r="Y3">
        <v>2037</v>
      </c>
      <c r="Z3">
        <v>2038</v>
      </c>
      <c r="AA3">
        <v>2039</v>
      </c>
      <c r="AB3">
        <v>2040</v>
      </c>
      <c r="AC3">
        <v>2041</v>
      </c>
      <c r="AD3">
        <v>2042</v>
      </c>
      <c r="AE3">
        <v>2043</v>
      </c>
      <c r="AF3">
        <v>2044</v>
      </c>
      <c r="AG3">
        <v>2045</v>
      </c>
      <c r="AH3">
        <v>2046</v>
      </c>
      <c r="AI3">
        <v>2047</v>
      </c>
      <c r="AJ3">
        <v>2048</v>
      </c>
      <c r="AK3">
        <v>2049</v>
      </c>
      <c r="AL3">
        <v>2050</v>
      </c>
    </row>
    <row r="4" spans="1:38">
      <c r="A4" t="s">
        <v>29</v>
      </c>
      <c r="B4">
        <v>228.84662636787183</v>
      </c>
      <c r="C4">
        <v>226.36253845072059</v>
      </c>
      <c r="D4">
        <v>225.45815649042203</v>
      </c>
      <c r="E4">
        <v>227.5010714927555</v>
      </c>
      <c r="F4">
        <v>230.54726276471058</v>
      </c>
      <c r="G4">
        <v>232.23448403744675</v>
      </c>
      <c r="H4">
        <v>229.52695281641499</v>
      </c>
      <c r="I4">
        <v>212.73335945164285</v>
      </c>
      <c r="J4">
        <v>197.49300331587722</v>
      </c>
      <c r="K4">
        <v>185.08311766168285</v>
      </c>
      <c r="L4">
        <v>174.82484631308202</v>
      </c>
      <c r="M4">
        <v>164.77913502809486</v>
      </c>
      <c r="N4">
        <v>155.13005958967335</v>
      </c>
      <c r="O4">
        <v>146.07284111729899</v>
      </c>
      <c r="P4">
        <v>136.80048378545152</v>
      </c>
      <c r="Q4">
        <v>127.01799742786892</v>
      </c>
      <c r="R4">
        <v>116.79828518634636</v>
      </c>
      <c r="S4">
        <v>106.22860104744558</v>
      </c>
      <c r="T4">
        <v>95.290746494278224</v>
      </c>
      <c r="U4">
        <v>84.309633344886123</v>
      </c>
      <c r="V4">
        <v>74.085775672840995</v>
      </c>
      <c r="W4">
        <v>64.783617790572137</v>
      </c>
      <c r="X4">
        <v>56.334999122945035</v>
      </c>
      <c r="Y4">
        <v>48.614778939356057</v>
      </c>
      <c r="Z4">
        <v>41.721820459104983</v>
      </c>
      <c r="AA4">
        <v>35.556112719499303</v>
      </c>
      <c r="AB4">
        <v>29.996615012941504</v>
      </c>
      <c r="AC4">
        <v>25.026094612884592</v>
      </c>
      <c r="AD4">
        <v>20.683609559485642</v>
      </c>
      <c r="AE4">
        <v>16.937139949870438</v>
      </c>
      <c r="AF4">
        <v>13.778420986081052</v>
      </c>
      <c r="AG4">
        <v>11.158141152862473</v>
      </c>
      <c r="AH4">
        <v>8.996689453964219</v>
      </c>
      <c r="AI4">
        <v>7.1873075814831848</v>
      </c>
      <c r="AJ4">
        <v>5.7415672790229983</v>
      </c>
      <c r="AK4">
        <v>4.5572219169720602</v>
      </c>
      <c r="AL4">
        <v>3.6006700947955328</v>
      </c>
    </row>
    <row r="5" spans="1:38">
      <c r="A5" t="s">
        <v>30</v>
      </c>
      <c r="B5">
        <v>189.3334916226498</v>
      </c>
      <c r="C5">
        <v>197.4618965792958</v>
      </c>
      <c r="D5">
        <v>203.8836470732949</v>
      </c>
      <c r="E5">
        <v>204.67748296060128</v>
      </c>
      <c r="F5">
        <v>202.32108364415387</v>
      </c>
      <c r="G5">
        <v>200.54395940282365</v>
      </c>
      <c r="H5">
        <v>197.27865616109582</v>
      </c>
      <c r="I5">
        <v>187.60335247396654</v>
      </c>
      <c r="J5">
        <v>177.34683999847869</v>
      </c>
      <c r="K5">
        <v>168.45108017494073</v>
      </c>
      <c r="L5">
        <v>159.54962264863076</v>
      </c>
      <c r="M5">
        <v>150.98074081003003</v>
      </c>
      <c r="N5">
        <v>141.27004388615825</v>
      </c>
      <c r="O5">
        <v>131.08294701752448</v>
      </c>
      <c r="P5">
        <v>120.45429420995004</v>
      </c>
      <c r="Q5">
        <v>110.02276318279506</v>
      </c>
      <c r="R5">
        <v>99.342020898931111</v>
      </c>
      <c r="S5">
        <v>89.075538132776728</v>
      </c>
      <c r="T5">
        <v>78.725463789402653</v>
      </c>
      <c r="U5">
        <v>68.865263883152977</v>
      </c>
      <c r="V5">
        <v>59.490577924553982</v>
      </c>
      <c r="W5">
        <v>51.105836735019984</v>
      </c>
      <c r="X5">
        <v>43.642396828329147</v>
      </c>
      <c r="Y5">
        <v>37.013325581013682</v>
      </c>
      <c r="Z5">
        <v>31.151256359147897</v>
      </c>
      <c r="AA5">
        <v>26.028964728465755</v>
      </c>
      <c r="AB5">
        <v>21.58750090914824</v>
      </c>
      <c r="AC5">
        <v>17.746549078478921</v>
      </c>
      <c r="AD5">
        <v>14.435841605789765</v>
      </c>
      <c r="AE5">
        <v>11.631324135870774</v>
      </c>
      <c r="AF5">
        <v>9.3054097702575618</v>
      </c>
      <c r="AG5">
        <v>7.4006498319155876</v>
      </c>
      <c r="AH5">
        <v>5.8521309966536927</v>
      </c>
      <c r="AI5">
        <v>4.594311166107035</v>
      </c>
      <c r="AJ5">
        <v>3.5865780015332285</v>
      </c>
      <c r="AK5">
        <v>2.7737468972153403</v>
      </c>
      <c r="AL5">
        <v>2.1280542088206249</v>
      </c>
    </row>
    <row r="6" spans="1:38">
      <c r="A6" t="s">
        <v>31</v>
      </c>
      <c r="B6">
        <v>5.0061089868677543E-2</v>
      </c>
      <c r="C6">
        <v>6.7338016350544511E-2</v>
      </c>
      <c r="D6">
        <v>8.9681274855191409E-2</v>
      </c>
      <c r="E6">
        <v>0.14571609355956902</v>
      </c>
      <c r="F6">
        <v>0.22749750309493474</v>
      </c>
      <c r="G6">
        <v>0.37838125915178134</v>
      </c>
      <c r="H6">
        <v>0.87804478862006097</v>
      </c>
      <c r="I6">
        <v>1.8348615010909894</v>
      </c>
      <c r="J6">
        <v>3.0112779517197299</v>
      </c>
      <c r="K6">
        <v>4.3167780550087445</v>
      </c>
      <c r="L6">
        <v>5.8178567439220839</v>
      </c>
      <c r="M6">
        <v>7.4046042330751094</v>
      </c>
      <c r="N6">
        <v>9.1546107593695822</v>
      </c>
      <c r="O6">
        <v>11.409025284059698</v>
      </c>
      <c r="P6">
        <v>14.224844612016335</v>
      </c>
      <c r="Q6">
        <v>17.901763696826421</v>
      </c>
      <c r="R6">
        <v>22.289888209022756</v>
      </c>
      <c r="S6">
        <v>27.506354216238986</v>
      </c>
      <c r="T6">
        <v>33.404116678872526</v>
      </c>
      <c r="U6">
        <v>39.496735619468708</v>
      </c>
      <c r="V6">
        <v>45.411802757966811</v>
      </c>
      <c r="W6">
        <v>51.073424601854946</v>
      </c>
      <c r="X6">
        <v>56.264979108409726</v>
      </c>
      <c r="Y6">
        <v>61.052850878728542</v>
      </c>
      <c r="Z6">
        <v>65.442885107634254</v>
      </c>
      <c r="AA6">
        <v>69.440477708657568</v>
      </c>
      <c r="AB6">
        <v>73.040181973177852</v>
      </c>
      <c r="AC6">
        <v>76.243036516663153</v>
      </c>
      <c r="AD6">
        <v>79.050943347245877</v>
      </c>
      <c r="AE6">
        <v>81.471259402361412</v>
      </c>
      <c r="AF6">
        <v>83.518008963580357</v>
      </c>
      <c r="AG6">
        <v>85.212797531324853</v>
      </c>
      <c r="AH6">
        <v>86.585500197591927</v>
      </c>
      <c r="AI6">
        <v>87.67153762935564</v>
      </c>
      <c r="AJ6">
        <v>88.508306638722289</v>
      </c>
      <c r="AK6">
        <v>89.133613481201664</v>
      </c>
      <c r="AL6">
        <v>89.582719203284</v>
      </c>
    </row>
    <row r="7" spans="1:38">
      <c r="A7" t="s">
        <v>32</v>
      </c>
      <c r="B7">
        <v>0.50157496015199832</v>
      </c>
      <c r="C7">
        <v>0.5592690445228079</v>
      </c>
      <c r="D7">
        <v>0.68542091370635738</v>
      </c>
      <c r="E7">
        <v>0.93248993398844537</v>
      </c>
      <c r="F7">
        <v>1.2888049095073615</v>
      </c>
      <c r="G7">
        <v>1.8372315776398116</v>
      </c>
      <c r="H7">
        <v>2.8132554719210012</v>
      </c>
      <c r="I7">
        <v>4.0327827222886379</v>
      </c>
      <c r="J7">
        <v>5.2829722365292078</v>
      </c>
      <c r="K7">
        <v>7.3538906050952519</v>
      </c>
      <c r="L7">
        <v>9.1829302433119508</v>
      </c>
      <c r="M7">
        <v>10.552692736002532</v>
      </c>
      <c r="N7">
        <v>11.603469992065437</v>
      </c>
      <c r="O7">
        <v>12.385009326550003</v>
      </c>
      <c r="P7">
        <v>12.635393994227506</v>
      </c>
      <c r="Q7">
        <v>12.410828805275623</v>
      </c>
      <c r="R7">
        <v>12.020397787963148</v>
      </c>
      <c r="S7">
        <v>11.377250593939376</v>
      </c>
      <c r="T7">
        <v>10.586847829420007</v>
      </c>
      <c r="U7">
        <v>9.7765563048819946</v>
      </c>
      <c r="V7">
        <v>8.946616601109536</v>
      </c>
      <c r="W7">
        <v>8.0997920999920048</v>
      </c>
      <c r="X7">
        <v>7.2395115758587885</v>
      </c>
      <c r="Y7">
        <v>6.3833657182664894</v>
      </c>
      <c r="Z7">
        <v>5.5530959485588332</v>
      </c>
      <c r="AA7">
        <v>4.7607986544076253</v>
      </c>
      <c r="AB7">
        <v>4.0248566345805985</v>
      </c>
      <c r="AC7">
        <v>3.3546323993580209</v>
      </c>
      <c r="AD7">
        <v>2.7597638707346097</v>
      </c>
      <c r="AE7">
        <v>2.2429073706305735</v>
      </c>
      <c r="AF7">
        <v>1.8036647949235642</v>
      </c>
      <c r="AG7">
        <v>1.4358902265199303</v>
      </c>
      <c r="AH7">
        <v>1.1309472893849513</v>
      </c>
      <c r="AI7">
        <v>0.88196148788219308</v>
      </c>
      <c r="AJ7">
        <v>0.68333327800719457</v>
      </c>
      <c r="AK7">
        <v>0.52625154595313595</v>
      </c>
      <c r="AL7">
        <v>0.40566322524481463</v>
      </c>
    </row>
    <row r="8" spans="1:38">
      <c r="A8" t="s">
        <v>33</v>
      </c>
      <c r="B8">
        <v>0.75728833894709702</v>
      </c>
      <c r="C8">
        <v>0.84128476236344363</v>
      </c>
      <c r="D8">
        <v>1.0258224473318054</v>
      </c>
      <c r="E8">
        <v>1.3941041509074046</v>
      </c>
      <c r="F8">
        <v>1.9254040571996094</v>
      </c>
      <c r="G8">
        <v>2.7440596755425886</v>
      </c>
      <c r="H8">
        <v>4.2231966300763304</v>
      </c>
      <c r="I8">
        <v>6.3578691546803361</v>
      </c>
      <c r="J8">
        <v>8.6256036106464737</v>
      </c>
      <c r="K8">
        <v>9.4106056943174305</v>
      </c>
      <c r="L8">
        <v>10.314340028744379</v>
      </c>
      <c r="M8">
        <v>11.664478209488141</v>
      </c>
      <c r="N8">
        <v>13.406594541501251</v>
      </c>
      <c r="O8">
        <v>15.709332031982107</v>
      </c>
      <c r="P8">
        <v>18.084217773261962</v>
      </c>
      <c r="Q8">
        <v>20.502931993178983</v>
      </c>
      <c r="R8">
        <v>22.026774576139768</v>
      </c>
      <c r="S8">
        <v>22.24018143403049</v>
      </c>
      <c r="T8">
        <v>21.473502965202901</v>
      </c>
      <c r="U8">
        <v>20.471840761590116</v>
      </c>
      <c r="V8">
        <v>19.240947830699351</v>
      </c>
      <c r="W8">
        <v>17.773485273038766</v>
      </c>
      <c r="X8">
        <v>16.308007172954564</v>
      </c>
      <c r="Y8">
        <v>14.856191677144988</v>
      </c>
      <c r="Z8">
        <v>13.397150936929146</v>
      </c>
      <c r="AA8">
        <v>11.944613569326107</v>
      </c>
      <c r="AB8">
        <v>10.516385610873998</v>
      </c>
      <c r="AC8">
        <v>9.1449459909763249</v>
      </c>
      <c r="AD8">
        <v>7.8453329336975512</v>
      </c>
      <c r="AE8">
        <v>6.6324028035684863</v>
      </c>
      <c r="AF8">
        <v>5.5234842392632002</v>
      </c>
      <c r="AG8">
        <v>4.5351193027198891</v>
      </c>
      <c r="AH8">
        <v>3.6781423114705785</v>
      </c>
      <c r="AI8">
        <v>2.9528045739169011</v>
      </c>
      <c r="AJ8">
        <v>2.3505166231194958</v>
      </c>
      <c r="AK8">
        <v>1.8610171107019142</v>
      </c>
      <c r="AL8">
        <v>1.4658516801462329</v>
      </c>
    </row>
    <row r="9" spans="1:38">
      <c r="A9" t="s">
        <v>34</v>
      </c>
      <c r="B9">
        <v>5.1826941379881503E-2</v>
      </c>
      <c r="C9">
        <v>9.7132228937122589E-2</v>
      </c>
      <c r="D9">
        <v>9.553663053700126E-2</v>
      </c>
      <c r="E9">
        <v>9.9140682241374053E-2</v>
      </c>
      <c r="F9">
        <v>0.24845295330989953</v>
      </c>
      <c r="G9">
        <v>0.84548193103803515</v>
      </c>
      <c r="H9">
        <v>1.8357455350694658</v>
      </c>
      <c r="I9">
        <v>3.0699373468421229</v>
      </c>
      <c r="J9">
        <v>4.2616735278018441</v>
      </c>
      <c r="K9">
        <v>6.0507090182523502</v>
      </c>
      <c r="L9">
        <v>7.7906251195975988</v>
      </c>
      <c r="M9">
        <v>9.9811077993226931</v>
      </c>
      <c r="N9">
        <v>11.900136614316068</v>
      </c>
      <c r="O9">
        <v>11.640824686086095</v>
      </c>
      <c r="P9">
        <v>11.089497802530143</v>
      </c>
      <c r="Q9">
        <v>10.344829439527503</v>
      </c>
      <c r="R9">
        <v>9.6439606463506369</v>
      </c>
      <c r="S9">
        <v>8.9454950559512767</v>
      </c>
      <c r="T9">
        <v>8.2539035269875054</v>
      </c>
      <c r="U9">
        <v>7.5593434786480449</v>
      </c>
      <c r="V9">
        <v>6.8482811791519058</v>
      </c>
      <c r="W9">
        <v>6.1205452497373756</v>
      </c>
      <c r="X9">
        <v>5.3981612302279069</v>
      </c>
      <c r="Y9">
        <v>4.6854329352971336</v>
      </c>
      <c r="Z9">
        <v>4.0033197839814907</v>
      </c>
      <c r="AA9">
        <v>3.3586699132141238</v>
      </c>
      <c r="AB9">
        <v>2.7794287899850811</v>
      </c>
      <c r="AC9">
        <v>2.2691928269586548</v>
      </c>
      <c r="AD9">
        <v>1.8245945101678664</v>
      </c>
      <c r="AE9">
        <v>1.4469323353260768</v>
      </c>
      <c r="AF9">
        <v>1.1303300831789522</v>
      </c>
      <c r="AG9">
        <v>0.87665088537286662</v>
      </c>
      <c r="AH9">
        <v>0.67580502458854075</v>
      </c>
      <c r="AI9">
        <v>0.51465132381107448</v>
      </c>
      <c r="AJ9">
        <v>0.38300136459537942</v>
      </c>
      <c r="AK9">
        <v>0.27798309047562941</v>
      </c>
      <c r="AL9">
        <v>0.20006969822550003</v>
      </c>
    </row>
    <row r="10" spans="1:38">
      <c r="A10" t="s">
        <v>35</v>
      </c>
      <c r="B10">
        <v>6.0327488604220471E-3</v>
      </c>
      <c r="C10">
        <v>8.0379585958349244E-3</v>
      </c>
      <c r="D10">
        <v>1.8405289853427011E-2</v>
      </c>
      <c r="E10">
        <v>2.8344556309386537E-2</v>
      </c>
      <c r="F10">
        <v>2.7019373680423824E-2</v>
      </c>
      <c r="G10">
        <v>0.14081003127436001</v>
      </c>
      <c r="H10">
        <v>0.47287587076915583</v>
      </c>
      <c r="I10">
        <v>0.80016520928875168</v>
      </c>
      <c r="J10">
        <v>0.99292547215039861</v>
      </c>
      <c r="K10">
        <v>1.1215095937719461</v>
      </c>
      <c r="L10">
        <v>2.4927323498518996</v>
      </c>
      <c r="M10">
        <v>3.2980999724519631</v>
      </c>
      <c r="N10">
        <v>4.5015284297189879</v>
      </c>
      <c r="O10">
        <v>6.104939526157076</v>
      </c>
      <c r="P10">
        <v>8.0884084014401925</v>
      </c>
      <c r="Q10">
        <v>8.4843069941668521</v>
      </c>
      <c r="R10">
        <v>8.8329722426012705</v>
      </c>
      <c r="S10">
        <v>9.1807398806183187</v>
      </c>
      <c r="T10">
        <v>9.5138665299389054</v>
      </c>
      <c r="U10">
        <v>9.3092750673732141</v>
      </c>
      <c r="V10">
        <v>9.101842171370679</v>
      </c>
      <c r="W10">
        <v>8.4176280854443739</v>
      </c>
      <c r="X10">
        <v>7.7457148057185607</v>
      </c>
      <c r="Y10">
        <v>7.0674230818902393</v>
      </c>
      <c r="Z10">
        <v>6.401925113547648</v>
      </c>
      <c r="AA10">
        <v>5.738806469738627</v>
      </c>
      <c r="AB10">
        <v>5.0870890879432267</v>
      </c>
      <c r="AC10">
        <v>4.4513322960076822</v>
      </c>
      <c r="AD10">
        <v>3.8443530894601472</v>
      </c>
      <c r="AE10">
        <v>3.2760075596354308</v>
      </c>
      <c r="AF10">
        <v>2.7524168106692124</v>
      </c>
      <c r="AG10">
        <v>2.2821145617777927</v>
      </c>
      <c r="AH10">
        <v>1.8643088529300793</v>
      </c>
      <c r="AI10">
        <v>1.5056655713371869</v>
      </c>
      <c r="AJ10">
        <v>1.2020097154844884</v>
      </c>
      <c r="AK10">
        <v>0.95149770049270266</v>
      </c>
      <c r="AL10">
        <v>0.73771473055266412</v>
      </c>
    </row>
    <row r="11" spans="1:38">
      <c r="A11" t="s">
        <v>36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>
      <c r="A12" t="s">
        <v>37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>
      <c r="A13" t="s">
        <v>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t="s">
        <v>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t="s">
        <v>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t="s">
        <v>14</v>
      </c>
      <c r="B16">
        <v>419.5469020697297</v>
      </c>
      <c r="C16">
        <v>425.39749704078616</v>
      </c>
      <c r="D16">
        <v>431.25667012000065</v>
      </c>
      <c r="E16">
        <v>434.778349870363</v>
      </c>
      <c r="F16">
        <v>436.58552520565667</v>
      </c>
      <c r="G16">
        <v>438.72440791491698</v>
      </c>
      <c r="H16">
        <v>437.02872727396687</v>
      </c>
      <c r="I16">
        <v>416.43232785980018</v>
      </c>
      <c r="J16">
        <v>397.01429611320356</v>
      </c>
      <c r="K16">
        <v>381.78769080306932</v>
      </c>
      <c r="L16">
        <v>369.9729534471407</v>
      </c>
      <c r="M16">
        <v>358.66085878846536</v>
      </c>
      <c r="N16">
        <v>346.96644381280288</v>
      </c>
      <c r="O16">
        <v>334.40491898965843</v>
      </c>
      <c r="P16">
        <v>321.37714057887774</v>
      </c>
      <c r="Q16">
        <v>306.68542153963938</v>
      </c>
      <c r="R16">
        <v>290.95429954735505</v>
      </c>
      <c r="S16">
        <v>274.55416036100075</v>
      </c>
      <c r="T16">
        <v>257.24844781410275</v>
      </c>
      <c r="U16">
        <v>239.78864846000118</v>
      </c>
      <c r="V16">
        <v>223.12584413769326</v>
      </c>
      <c r="W16">
        <v>207.37432983565961</v>
      </c>
      <c r="X16">
        <v>192.93376984444373</v>
      </c>
      <c r="Y16">
        <v>179.67336881169712</v>
      </c>
      <c r="Z16">
        <v>167.67145370890427</v>
      </c>
      <c r="AA16">
        <v>156.82844376330911</v>
      </c>
      <c r="AB16">
        <v>147.0320580186505</v>
      </c>
      <c r="AC16">
        <v>138.23578372132735</v>
      </c>
      <c r="AD16">
        <v>130.44443891658145</v>
      </c>
      <c r="AE16">
        <v>123.63797355726319</v>
      </c>
      <c r="AF16">
        <v>117.81173564795391</v>
      </c>
      <c r="AG16">
        <v>112.9013634924934</v>
      </c>
      <c r="AH16">
        <v>108.783524126584</v>
      </c>
      <c r="AI16">
        <v>105.30823933389321</v>
      </c>
      <c r="AJ16">
        <v>102.45531290048507</v>
      </c>
      <c r="AK16">
        <v>100.08133174301244</v>
      </c>
      <c r="AL16">
        <v>98.120742841069358</v>
      </c>
    </row>
    <row r="19" spans="1:38">
      <c r="A19" t="s">
        <v>28</v>
      </c>
      <c r="B19">
        <f>B3</f>
        <v>2014</v>
      </c>
      <c r="C19">
        <f t="shared" ref="C19:AL19" si="0">C3</f>
        <v>2015</v>
      </c>
      <c r="D19">
        <f t="shared" si="0"/>
        <v>2016</v>
      </c>
      <c r="E19">
        <f t="shared" si="0"/>
        <v>2017</v>
      </c>
      <c r="F19">
        <f t="shared" si="0"/>
        <v>2018</v>
      </c>
      <c r="G19">
        <f t="shared" si="0"/>
        <v>2019</v>
      </c>
      <c r="H19">
        <f t="shared" si="0"/>
        <v>2020</v>
      </c>
      <c r="I19">
        <f t="shared" si="0"/>
        <v>2021</v>
      </c>
      <c r="J19">
        <f t="shared" si="0"/>
        <v>2022</v>
      </c>
      <c r="K19">
        <f t="shared" si="0"/>
        <v>2023</v>
      </c>
      <c r="L19">
        <f t="shared" si="0"/>
        <v>2024</v>
      </c>
      <c r="M19">
        <f t="shared" si="0"/>
        <v>2025</v>
      </c>
      <c r="N19">
        <f t="shared" si="0"/>
        <v>2026</v>
      </c>
      <c r="O19">
        <f t="shared" si="0"/>
        <v>2027</v>
      </c>
      <c r="P19">
        <f t="shared" si="0"/>
        <v>2028</v>
      </c>
      <c r="Q19">
        <f t="shared" si="0"/>
        <v>2029</v>
      </c>
      <c r="R19">
        <f t="shared" si="0"/>
        <v>2030</v>
      </c>
      <c r="S19">
        <f t="shared" si="0"/>
        <v>2031</v>
      </c>
      <c r="T19">
        <f t="shared" si="0"/>
        <v>2032</v>
      </c>
      <c r="U19">
        <f t="shared" si="0"/>
        <v>2033</v>
      </c>
      <c r="V19">
        <f t="shared" si="0"/>
        <v>2034</v>
      </c>
      <c r="W19">
        <f t="shared" si="0"/>
        <v>2035</v>
      </c>
      <c r="X19">
        <f t="shared" si="0"/>
        <v>2036</v>
      </c>
      <c r="Y19">
        <f t="shared" si="0"/>
        <v>2037</v>
      </c>
      <c r="Z19">
        <f t="shared" si="0"/>
        <v>2038</v>
      </c>
      <c r="AA19">
        <f t="shared" si="0"/>
        <v>2039</v>
      </c>
      <c r="AB19">
        <f t="shared" si="0"/>
        <v>2040</v>
      </c>
      <c r="AC19">
        <f t="shared" si="0"/>
        <v>2041</v>
      </c>
      <c r="AD19">
        <f t="shared" si="0"/>
        <v>2042</v>
      </c>
      <c r="AE19">
        <f t="shared" si="0"/>
        <v>2043</v>
      </c>
      <c r="AF19">
        <f t="shared" si="0"/>
        <v>2044</v>
      </c>
      <c r="AG19">
        <f t="shared" si="0"/>
        <v>2045</v>
      </c>
      <c r="AH19">
        <f t="shared" si="0"/>
        <v>2046</v>
      </c>
      <c r="AI19">
        <f t="shared" si="0"/>
        <v>2047</v>
      </c>
      <c r="AJ19">
        <f t="shared" si="0"/>
        <v>2048</v>
      </c>
      <c r="AK19">
        <f t="shared" si="0"/>
        <v>2049</v>
      </c>
      <c r="AL19">
        <f t="shared" si="0"/>
        <v>2050</v>
      </c>
    </row>
    <row r="20" spans="1:38">
      <c r="A20" t="s">
        <v>29</v>
      </c>
      <c r="B20" s="3">
        <f t="shared" ref="B20:B32" si="1">B4/B$16</f>
        <v>0.54546136615218521</v>
      </c>
      <c r="C20" s="3">
        <f t="shared" ref="C20:AL27" si="2">C4/C$16</f>
        <v>0.53212005248121486</v>
      </c>
      <c r="D20" s="3">
        <f t="shared" si="2"/>
        <v>0.5227934362793426</v>
      </c>
      <c r="E20" s="3">
        <f t="shared" si="2"/>
        <v>0.52325758989744786</v>
      </c>
      <c r="F20" s="3">
        <f t="shared" si="2"/>
        <v>0.52806895660617625</v>
      </c>
      <c r="G20" s="3">
        <f t="shared" si="2"/>
        <v>0.52934024149958991</v>
      </c>
      <c r="H20" s="3">
        <f t="shared" si="2"/>
        <v>0.52519877640109436</v>
      </c>
      <c r="I20" s="3">
        <f t="shared" si="2"/>
        <v>0.51084736995554192</v>
      </c>
      <c r="J20" s="3">
        <f t="shared" si="2"/>
        <v>0.49744557122840888</v>
      </c>
      <c r="K20" s="3">
        <f t="shared" si="2"/>
        <v>0.48478021193499121</v>
      </c>
      <c r="L20" s="3">
        <f t="shared" si="2"/>
        <v>0.4725341263035322</v>
      </c>
      <c r="M20" s="3">
        <f t="shared" si="2"/>
        <v>0.45942881970647365</v>
      </c>
      <c r="N20" s="3">
        <f t="shared" si="2"/>
        <v>0.4471039270684341</v>
      </c>
      <c r="O20" s="3">
        <f t="shared" si="2"/>
        <v>0.43681427162803288</v>
      </c>
      <c r="P20" s="3">
        <f t="shared" si="2"/>
        <v>0.42566961526585512</v>
      </c>
      <c r="Q20" s="3">
        <f t="shared" si="2"/>
        <v>0.41416379295176808</v>
      </c>
      <c r="R20" s="3">
        <f t="shared" si="2"/>
        <v>0.40143172095429558</v>
      </c>
      <c r="S20" s="3">
        <f t="shared" si="2"/>
        <v>0.38691309906857596</v>
      </c>
      <c r="T20" s="3">
        <f t="shared" si="2"/>
        <v>0.37042301830772889</v>
      </c>
      <c r="U20" s="3">
        <f t="shared" si="2"/>
        <v>0.35159976873946847</v>
      </c>
      <c r="V20" s="3">
        <f t="shared" si="2"/>
        <v>0.33203583367564493</v>
      </c>
      <c r="W20" s="3">
        <f t="shared" si="2"/>
        <v>0.31239940759259827</v>
      </c>
      <c r="X20" s="3">
        <f t="shared" si="2"/>
        <v>0.29199138734689178</v>
      </c>
      <c r="Y20" s="3">
        <f t="shared" si="2"/>
        <v>0.27057309194389151</v>
      </c>
      <c r="Z20" s="3">
        <f t="shared" si="2"/>
        <v>0.24883079102742536</v>
      </c>
      <c r="AA20" s="3">
        <f t="shared" si="2"/>
        <v>0.22671979563325778</v>
      </c>
      <c r="AB20" s="3">
        <f t="shared" si="2"/>
        <v>0.20401411377331424</v>
      </c>
      <c r="AC20" s="3">
        <f t="shared" si="2"/>
        <v>0.18103919216268388</v>
      </c>
      <c r="AD20" s="3">
        <f t="shared" si="2"/>
        <v>0.15856260129811056</v>
      </c>
      <c r="AE20" s="3">
        <f t="shared" si="2"/>
        <v>0.13698978932250103</v>
      </c>
      <c r="AF20" s="3">
        <f t="shared" si="2"/>
        <v>0.11695287324561497</v>
      </c>
      <c r="AG20" s="3">
        <f t="shared" si="2"/>
        <v>9.8830880404773475E-2</v>
      </c>
      <c r="AH20" s="3">
        <f t="shared" si="2"/>
        <v>8.2702684309945526E-2</v>
      </c>
      <c r="AI20" s="3">
        <f t="shared" si="2"/>
        <v>6.8250192263635795E-2</v>
      </c>
      <c r="AJ20" s="3">
        <f t="shared" si="2"/>
        <v>5.6039722260179788E-2</v>
      </c>
      <c r="AK20" s="3">
        <f t="shared" si="2"/>
        <v>4.5535184610393034E-2</v>
      </c>
      <c r="AL20" s="3">
        <f t="shared" si="2"/>
        <v>3.6696319152696409E-2</v>
      </c>
    </row>
    <row r="21" spans="1:38">
      <c r="A21" t="s">
        <v>30</v>
      </c>
      <c r="B21" s="3">
        <f t="shared" si="1"/>
        <v>0.45128087155123869</v>
      </c>
      <c r="C21" s="3">
        <f t="shared" ref="C21:Q21" si="3">C5/C$16</f>
        <v>0.46418208370502845</v>
      </c>
      <c r="D21" s="3">
        <f t="shared" si="3"/>
        <v>0.47276636212157047</v>
      </c>
      <c r="E21" s="3">
        <f t="shared" si="3"/>
        <v>0.4707628220715902</v>
      </c>
      <c r="F21" s="3">
        <f t="shared" si="3"/>
        <v>0.46341683808424272</v>
      </c>
      <c r="G21" s="3">
        <f t="shared" si="3"/>
        <v>0.45710691218646693</v>
      </c>
      <c r="H21" s="3">
        <f t="shared" si="3"/>
        <v>0.45140889797256906</v>
      </c>
      <c r="I21" s="3">
        <f t="shared" si="3"/>
        <v>0.45050141385067194</v>
      </c>
      <c r="J21" s="3">
        <f t="shared" si="3"/>
        <v>0.44670139522610669</v>
      </c>
      <c r="K21" s="3">
        <f t="shared" si="3"/>
        <v>0.44121663488053581</v>
      </c>
      <c r="L21" s="3">
        <f t="shared" si="3"/>
        <v>0.43124671996172326</v>
      </c>
      <c r="M21" s="3">
        <f t="shared" si="3"/>
        <v>0.42095683738681111</v>
      </c>
      <c r="N21" s="3">
        <f t="shared" si="3"/>
        <v>0.40715765574833801</v>
      </c>
      <c r="O21" s="3">
        <f t="shared" si="3"/>
        <v>0.39198869267104963</v>
      </c>
      <c r="P21" s="3">
        <f t="shared" si="3"/>
        <v>0.37480666482059927</v>
      </c>
      <c r="Q21" s="3">
        <f t="shared" si="3"/>
        <v>0.35874793992636689</v>
      </c>
      <c r="R21" s="3">
        <f t="shared" si="2"/>
        <v>0.34143513621719973</v>
      </c>
      <c r="S21" s="3">
        <f t="shared" si="2"/>
        <v>0.32443703645085803</v>
      </c>
      <c r="T21" s="3">
        <f t="shared" si="2"/>
        <v>0.3060289166304031</v>
      </c>
      <c r="U21" s="3">
        <f t="shared" si="2"/>
        <v>0.28719150937889498</v>
      </c>
      <c r="V21" s="3">
        <f t="shared" si="2"/>
        <v>0.26662343017441642</v>
      </c>
      <c r="W21" s="3">
        <f t="shared" si="2"/>
        <v>0.24644244432529538</v>
      </c>
      <c r="X21" s="3">
        <f t="shared" si="2"/>
        <v>0.22620403293584426</v>
      </c>
      <c r="Y21" s="3">
        <f t="shared" si="2"/>
        <v>0.20600340398695766</v>
      </c>
      <c r="Z21" s="3">
        <f t="shared" si="2"/>
        <v>0.18578747705754278</v>
      </c>
      <c r="AA21" s="3">
        <f t="shared" si="2"/>
        <v>0.16597094317756264</v>
      </c>
      <c r="AB21" s="3">
        <f t="shared" si="2"/>
        <v>0.14682172854038364</v>
      </c>
      <c r="AC21" s="3">
        <f t="shared" si="2"/>
        <v>0.12837883651207557</v>
      </c>
      <c r="AD21" s="3">
        <f t="shared" si="2"/>
        <v>0.11066659280907645</v>
      </c>
      <c r="AE21" s="3">
        <f t="shared" si="2"/>
        <v>9.4075661394463897E-2</v>
      </c>
      <c r="AF21" s="3">
        <f t="shared" si="2"/>
        <v>7.8985422963838439E-2</v>
      </c>
      <c r="AG21" s="3">
        <f t="shared" si="2"/>
        <v>6.5549694024799293E-2</v>
      </c>
      <c r="AH21" s="3">
        <f t="shared" si="2"/>
        <v>5.379611520807108E-2</v>
      </c>
      <c r="AI21" s="3">
        <f t="shared" si="2"/>
        <v>4.3627271666181647E-2</v>
      </c>
      <c r="AJ21" s="3">
        <f t="shared" si="2"/>
        <v>3.5006266634672961E-2</v>
      </c>
      <c r="AK21" s="3">
        <f t="shared" si="2"/>
        <v>2.7714927938186633E-2</v>
      </c>
      <c r="AL21" s="3">
        <f t="shared" si="2"/>
        <v>2.1688117590666137E-2</v>
      </c>
    </row>
    <row r="22" spans="1:38">
      <c r="A22" t="s">
        <v>31</v>
      </c>
      <c r="B22" s="3">
        <f t="shared" si="1"/>
        <v>1.193217960178318E-4</v>
      </c>
      <c r="C22" s="3">
        <f t="shared" si="2"/>
        <v>1.5829434074946682E-4</v>
      </c>
      <c r="D22" s="3">
        <f t="shared" si="2"/>
        <v>2.0795336297114401E-4</v>
      </c>
      <c r="E22" s="3">
        <f t="shared" si="2"/>
        <v>3.351502980841086E-4</v>
      </c>
      <c r="F22" s="3">
        <f t="shared" si="2"/>
        <v>5.2108347611334676E-4</v>
      </c>
      <c r="G22" s="3">
        <f t="shared" si="2"/>
        <v>8.6245773502795827E-4</v>
      </c>
      <c r="H22" s="3">
        <f t="shared" si="2"/>
        <v>2.0091237344899474E-3</v>
      </c>
      <c r="I22" s="3">
        <f t="shared" si="2"/>
        <v>4.4061456768282655E-3</v>
      </c>
      <c r="J22" s="3">
        <f t="shared" si="2"/>
        <v>7.584809870073551E-3</v>
      </c>
      <c r="K22" s="3">
        <f t="shared" si="2"/>
        <v>1.1306750214834429E-2</v>
      </c>
      <c r="L22" s="3">
        <f t="shared" si="2"/>
        <v>1.5725086630564471E-2</v>
      </c>
      <c r="M22" s="3">
        <f t="shared" si="2"/>
        <v>2.0645141647425407E-2</v>
      </c>
      <c r="N22" s="3">
        <f t="shared" si="2"/>
        <v>2.6384715071491826E-2</v>
      </c>
      <c r="O22" s="3">
        <f t="shared" si="2"/>
        <v>3.4117396713331617E-2</v>
      </c>
      <c r="P22" s="3">
        <f t="shared" si="2"/>
        <v>4.4262154384701907E-2</v>
      </c>
      <c r="Q22" s="3">
        <f t="shared" si="2"/>
        <v>5.8371746550439148E-2</v>
      </c>
      <c r="R22" s="3">
        <f t="shared" si="2"/>
        <v>7.6609585229363161E-2</v>
      </c>
      <c r="S22" s="3">
        <f t="shared" si="2"/>
        <v>0.10018553053456533</v>
      </c>
      <c r="T22" s="3">
        <f t="shared" si="2"/>
        <v>0.12985157719206755</v>
      </c>
      <c r="U22" s="3">
        <f t="shared" si="2"/>
        <v>0.16471478476203641</v>
      </c>
      <c r="V22" s="3">
        <f t="shared" si="2"/>
        <v>0.20352551688249398</v>
      </c>
      <c r="W22" s="3">
        <f t="shared" si="2"/>
        <v>0.24628614661385384</v>
      </c>
      <c r="X22" s="3">
        <f t="shared" si="2"/>
        <v>0.29162846480309984</v>
      </c>
      <c r="Y22" s="3">
        <f t="shared" si="2"/>
        <v>0.33979911036628746</v>
      </c>
      <c r="Z22" s="3">
        <f t="shared" si="2"/>
        <v>0.39030427458003769</v>
      </c>
      <c r="AA22" s="3">
        <f t="shared" si="2"/>
        <v>0.44277986851326234</v>
      </c>
      <c r="AB22" s="3">
        <f t="shared" si="2"/>
        <v>0.49676365112098858</v>
      </c>
      <c r="AC22" s="3">
        <f t="shared" si="2"/>
        <v>0.55154341708195631</v>
      </c>
      <c r="AD22" s="3">
        <f t="shared" si="2"/>
        <v>0.60601236820680837</v>
      </c>
      <c r="AE22" s="3">
        <f t="shared" si="2"/>
        <v>0.65895013528855539</v>
      </c>
      <c r="AF22" s="3">
        <f t="shared" si="2"/>
        <v>0.70891077619932219</v>
      </c>
      <c r="AG22" s="3">
        <f t="shared" si="2"/>
        <v>0.75475437049961303</v>
      </c>
      <c r="AH22" s="3">
        <f t="shared" si="2"/>
        <v>0.79594314389776766</v>
      </c>
      <c r="AI22" s="3">
        <f t="shared" si="2"/>
        <v>0.83252305977105778</v>
      </c>
      <c r="AJ22" s="3">
        <f t="shared" si="2"/>
        <v>0.86387229840086943</v>
      </c>
      <c r="AK22" s="3">
        <f t="shared" si="2"/>
        <v>0.89061178472402636</v>
      </c>
      <c r="AL22" s="3">
        <f t="shared" si="2"/>
        <v>0.91298451896542621</v>
      </c>
    </row>
    <row r="23" spans="1:38">
      <c r="A23" t="s">
        <v>32</v>
      </c>
      <c r="B23" s="3">
        <f t="shared" si="1"/>
        <v>1.1955158235649071E-3</v>
      </c>
      <c r="C23" s="3">
        <f t="shared" si="2"/>
        <v>1.3146975438578718E-3</v>
      </c>
      <c r="D23" s="3">
        <f t="shared" si="2"/>
        <v>1.5893572463833046E-3</v>
      </c>
      <c r="E23" s="3">
        <f t="shared" si="2"/>
        <v>2.144747856618169E-3</v>
      </c>
      <c r="F23" s="3">
        <f t="shared" si="2"/>
        <v>2.952010167767841E-3</v>
      </c>
      <c r="G23" s="3">
        <f t="shared" si="2"/>
        <v>4.187666663843583E-3</v>
      </c>
      <c r="H23" s="3">
        <f t="shared" si="2"/>
        <v>6.4372323747894332E-3</v>
      </c>
      <c r="I23" s="3">
        <f t="shared" si="2"/>
        <v>9.6841250126151364E-3</v>
      </c>
      <c r="J23" s="3">
        <f t="shared" si="2"/>
        <v>1.3306755671646735E-2</v>
      </c>
      <c r="K23" s="3">
        <f t="shared" si="2"/>
        <v>1.9261727871914228E-2</v>
      </c>
      <c r="L23" s="3">
        <f t="shared" si="2"/>
        <v>2.4820544739154689E-2</v>
      </c>
      <c r="M23" s="3">
        <f t="shared" si="2"/>
        <v>2.9422482206864973E-2</v>
      </c>
      <c r="N23" s="3">
        <f t="shared" si="2"/>
        <v>3.3442628816075945E-2</v>
      </c>
      <c r="O23" s="3">
        <f t="shared" si="2"/>
        <v>3.7035966348727703E-2</v>
      </c>
      <c r="P23" s="3">
        <f t="shared" si="2"/>
        <v>3.931640555226832E-2</v>
      </c>
      <c r="Q23" s="3">
        <f t="shared" si="2"/>
        <v>4.0467619044198717E-2</v>
      </c>
      <c r="R23" s="3">
        <f t="shared" si="2"/>
        <v>4.1313697053673326E-2</v>
      </c>
      <c r="S23" s="3">
        <f t="shared" si="2"/>
        <v>4.1439002705258098E-2</v>
      </c>
      <c r="T23" s="3">
        <f t="shared" si="2"/>
        <v>4.1154175737030903E-2</v>
      </c>
      <c r="U23" s="3">
        <f t="shared" si="2"/>
        <v>4.0771555983446853E-2</v>
      </c>
      <c r="V23" s="3">
        <f t="shared" si="2"/>
        <v>4.0096729429462623E-2</v>
      </c>
      <c r="W23" s="3">
        <f t="shared" si="2"/>
        <v>3.9058798195567131E-2</v>
      </c>
      <c r="X23" s="3">
        <f t="shared" si="2"/>
        <v>3.7523299221778397E-2</v>
      </c>
      <c r="Y23" s="3">
        <f t="shared" si="2"/>
        <v>3.5527611913129101E-2</v>
      </c>
      <c r="Z23" s="3">
        <f t="shared" si="2"/>
        <v>3.3118910975744306E-2</v>
      </c>
      <c r="AA23" s="3">
        <f t="shared" si="2"/>
        <v>3.0356729558528212E-2</v>
      </c>
      <c r="AB23" s="3">
        <f t="shared" si="2"/>
        <v>2.737400733430569E-2</v>
      </c>
      <c r="AC23" s="3">
        <f t="shared" si="2"/>
        <v>2.4267467576417841E-2</v>
      </c>
      <c r="AD23" s="3">
        <f t="shared" si="2"/>
        <v>2.1156623414965697E-2</v>
      </c>
      <c r="AE23" s="3">
        <f t="shared" si="2"/>
        <v>1.8140926335967211E-2</v>
      </c>
      <c r="AF23" s="3">
        <f t="shared" si="2"/>
        <v>1.5309720928934378E-2</v>
      </c>
      <c r="AG23" s="3">
        <f t="shared" si="2"/>
        <v>1.2718094645645266E-2</v>
      </c>
      <c r="AH23" s="3">
        <f t="shared" si="2"/>
        <v>1.0396310456617904E-2</v>
      </c>
      <c r="AI23" s="3">
        <f t="shared" si="2"/>
        <v>8.3750473226109276E-3</v>
      </c>
      <c r="AJ23" s="3">
        <f t="shared" si="2"/>
        <v>6.669573872376113E-3</v>
      </c>
      <c r="AK23" s="3">
        <f t="shared" si="2"/>
        <v>5.2582388422292171E-3</v>
      </c>
      <c r="AL23" s="3">
        <f t="shared" si="2"/>
        <v>4.1343268864350718E-3</v>
      </c>
    </row>
    <row r="24" spans="1:38">
      <c r="A24" t="s">
        <v>33</v>
      </c>
      <c r="B24" s="3">
        <f t="shared" si="1"/>
        <v>1.8050147318719419E-3</v>
      </c>
      <c r="C24" s="3">
        <f t="shared" si="2"/>
        <v>1.9776438935718119E-3</v>
      </c>
      <c r="D24" s="3">
        <f t="shared" si="2"/>
        <v>2.3786819275081867E-3</v>
      </c>
      <c r="E24" s="3">
        <f t="shared" si="2"/>
        <v>3.2064709554260966E-3</v>
      </c>
      <c r="F24" s="3">
        <f t="shared" si="2"/>
        <v>4.410141761554358E-3</v>
      </c>
      <c r="G24" s="3">
        <f t="shared" si="2"/>
        <v>6.2546318965566909E-3</v>
      </c>
      <c r="H24" s="3">
        <f t="shared" si="2"/>
        <v>9.6634302656009863E-3</v>
      </c>
      <c r="I24" s="3">
        <f t="shared" si="2"/>
        <v>1.5267472598382979E-2</v>
      </c>
      <c r="J24" s="3">
        <f t="shared" si="2"/>
        <v>2.1726178868347334E-2</v>
      </c>
      <c r="K24" s="3">
        <f t="shared" si="2"/>
        <v>2.4648792826512403E-2</v>
      </c>
      <c r="L24" s="3">
        <f t="shared" si="2"/>
        <v>2.7878632566631721E-2</v>
      </c>
      <c r="M24" s="3">
        <f t="shared" si="2"/>
        <v>3.2522306027175762E-2</v>
      </c>
      <c r="N24" s="3">
        <f t="shared" si="2"/>
        <v>3.8639455718474165E-2</v>
      </c>
      <c r="O24" s="3">
        <f t="shared" si="2"/>
        <v>4.6976976533254652E-2</v>
      </c>
      <c r="P24" s="3">
        <f t="shared" si="2"/>
        <v>5.6271014611331487E-2</v>
      </c>
      <c r="Q24" s="3">
        <f t="shared" si="2"/>
        <v>6.6853298374109249E-2</v>
      </c>
      <c r="R24" s="3">
        <f t="shared" si="2"/>
        <v>7.5705272650747488E-2</v>
      </c>
      <c r="S24" s="3">
        <f t="shared" si="2"/>
        <v>8.1004714715623788E-2</v>
      </c>
      <c r="T24" s="3">
        <f t="shared" si="2"/>
        <v>8.3473790212022766E-2</v>
      </c>
      <c r="U24" s="3">
        <f t="shared" si="2"/>
        <v>8.5374519991112077E-2</v>
      </c>
      <c r="V24" s="3">
        <f t="shared" si="2"/>
        <v>8.623361361414307E-2</v>
      </c>
      <c r="W24" s="3">
        <f t="shared" si="2"/>
        <v>8.5707258401384254E-2</v>
      </c>
      <c r="X24" s="3">
        <f t="shared" si="2"/>
        <v>8.4526452710187466E-2</v>
      </c>
      <c r="Y24" s="3">
        <f t="shared" si="2"/>
        <v>8.2684438853677336E-2</v>
      </c>
      <c r="Z24" s="3">
        <f t="shared" si="2"/>
        <v>7.9901203458210876E-2</v>
      </c>
      <c r="AA24" s="3">
        <f t="shared" si="2"/>
        <v>7.6163566268331581E-2</v>
      </c>
      <c r="AB24" s="3">
        <f t="shared" si="2"/>
        <v>7.1524439993487898E-2</v>
      </c>
      <c r="AC24" s="3">
        <f t="shared" si="2"/>
        <v>6.6154694137748216E-2</v>
      </c>
      <c r="AD24" s="3">
        <f t="shared" si="2"/>
        <v>6.0143099996118665E-2</v>
      </c>
      <c r="AE24" s="3">
        <f t="shared" si="2"/>
        <v>5.364373592306311E-2</v>
      </c>
      <c r="AF24" s="3">
        <f t="shared" si="2"/>
        <v>4.688399002768727E-2</v>
      </c>
      <c r="AG24" s="3">
        <f t="shared" si="2"/>
        <v>4.0168862114950639E-2</v>
      </c>
      <c r="AH24" s="3">
        <f t="shared" si="2"/>
        <v>3.3811575245444099E-2</v>
      </c>
      <c r="AI24" s="3">
        <f t="shared" si="2"/>
        <v>2.8039634814847274E-2</v>
      </c>
      <c r="AJ24" s="3">
        <f t="shared" si="2"/>
        <v>2.2941871500627348E-2</v>
      </c>
      <c r="AK24" s="3">
        <f t="shared" si="2"/>
        <v>1.8595047430829657E-2</v>
      </c>
      <c r="AL24" s="3">
        <f t="shared" si="2"/>
        <v>1.4939263989476106E-2</v>
      </c>
    </row>
    <row r="25" spans="1:38">
      <c r="A25" t="s">
        <v>34</v>
      </c>
      <c r="B25" s="3">
        <f t="shared" si="1"/>
        <v>1.2353074501135928E-4</v>
      </c>
      <c r="C25" s="3">
        <f t="shared" si="2"/>
        <v>2.2833286423358943E-4</v>
      </c>
      <c r="D25" s="3">
        <f t="shared" si="2"/>
        <v>2.2153078933345523E-4</v>
      </c>
      <c r="E25" s="3">
        <f t="shared" si="2"/>
        <v>2.2802580273588745E-4</v>
      </c>
      <c r="F25" s="3">
        <f t="shared" si="2"/>
        <v>5.690819758462309E-4</v>
      </c>
      <c r="G25" s="3">
        <f t="shared" si="2"/>
        <v>1.9271367532439675E-3</v>
      </c>
      <c r="H25" s="3">
        <f t="shared" si="2"/>
        <v>4.2005145669032047E-3</v>
      </c>
      <c r="I25" s="3">
        <f t="shared" si="2"/>
        <v>7.3719957396671549E-3</v>
      </c>
      <c r="J25" s="3">
        <f t="shared" si="2"/>
        <v>1.0734307478405468E-2</v>
      </c>
      <c r="K25" s="3">
        <f t="shared" si="2"/>
        <v>1.5848360657005515E-2</v>
      </c>
      <c r="L25" s="3">
        <f t="shared" si="2"/>
        <v>2.1057282828407273E-2</v>
      </c>
      <c r="M25" s="3">
        <f t="shared" si="2"/>
        <v>2.7828818101418344E-2</v>
      </c>
      <c r="N25" s="3">
        <f t="shared" si="2"/>
        <v>3.4297658538808125E-2</v>
      </c>
      <c r="O25" s="3">
        <f t="shared" si="2"/>
        <v>3.4810566546857796E-2</v>
      </c>
      <c r="P25" s="3">
        <f t="shared" si="2"/>
        <v>3.4506181063641561E-2</v>
      </c>
      <c r="Q25" s="3">
        <f t="shared" si="2"/>
        <v>3.3731076578709905E-2</v>
      </c>
      <c r="R25" s="3">
        <f t="shared" si="2"/>
        <v>3.3145963683485651E-2</v>
      </c>
      <c r="S25" s="3">
        <f t="shared" si="2"/>
        <v>3.2581895842296427E-2</v>
      </c>
      <c r="T25" s="3">
        <f t="shared" si="2"/>
        <v>3.2085338501059033E-2</v>
      </c>
      <c r="U25" s="3">
        <f t="shared" si="2"/>
        <v>3.1525026423046082E-2</v>
      </c>
      <c r="V25" s="3">
        <f t="shared" si="2"/>
        <v>3.069246059602921E-2</v>
      </c>
      <c r="W25" s="3">
        <f t="shared" si="2"/>
        <v>2.9514478742801949E-2</v>
      </c>
      <c r="X25" s="3">
        <f t="shared" si="2"/>
        <v>2.7979348740141605E-2</v>
      </c>
      <c r="Y25" s="3">
        <f t="shared" si="2"/>
        <v>2.6077503673945152E-2</v>
      </c>
      <c r="Z25" s="3">
        <f t="shared" si="2"/>
        <v>2.3875977069607125E-2</v>
      </c>
      <c r="AA25" s="3">
        <f t="shared" si="2"/>
        <v>2.1416203799631807E-2</v>
      </c>
      <c r="AB25" s="3">
        <f t="shared" si="2"/>
        <v>1.8903556322611769E-2</v>
      </c>
      <c r="AC25" s="3">
        <f t="shared" si="2"/>
        <v>1.6415379331397809E-2</v>
      </c>
      <c r="AD25" s="3">
        <f t="shared" si="2"/>
        <v>1.3987522391312407E-2</v>
      </c>
      <c r="AE25" s="3">
        <f t="shared" si="2"/>
        <v>1.1702976793419596E-2</v>
      </c>
      <c r="AF25" s="3">
        <f t="shared" si="2"/>
        <v>9.594375950428358E-3</v>
      </c>
      <c r="AG25" s="3">
        <f t="shared" si="2"/>
        <v>7.764750205440641E-3</v>
      </c>
      <c r="AH25" s="3">
        <f t="shared" si="2"/>
        <v>6.2123839985377969E-3</v>
      </c>
      <c r="AI25" s="3">
        <f t="shared" si="2"/>
        <v>4.887094562271683E-3</v>
      </c>
      <c r="AJ25" s="3">
        <f t="shared" si="2"/>
        <v>3.7382284407972964E-3</v>
      </c>
      <c r="AK25" s="3">
        <f t="shared" si="2"/>
        <v>2.77757185715145E-3</v>
      </c>
      <c r="AL25" s="3">
        <f t="shared" si="2"/>
        <v>2.0390153236972742E-3</v>
      </c>
    </row>
    <row r="26" spans="1:38">
      <c r="A26" t="s">
        <v>35</v>
      </c>
      <c r="B26" s="3">
        <f t="shared" si="1"/>
        <v>1.4379200110073486E-5</v>
      </c>
      <c r="C26" s="3">
        <f t="shared" si="2"/>
        <v>1.8895171343860217E-5</v>
      </c>
      <c r="D26" s="3">
        <f t="shared" si="2"/>
        <v>4.2678272890957471E-5</v>
      </c>
      <c r="E26" s="3">
        <f t="shared" si="2"/>
        <v>6.5193118097619111E-5</v>
      </c>
      <c r="F26" s="3">
        <f t="shared" si="2"/>
        <v>6.1887928299263155E-5</v>
      </c>
      <c r="G26" s="3">
        <f t="shared" si="2"/>
        <v>3.2095326527095723E-4</v>
      </c>
      <c r="H26" s="3">
        <f t="shared" si="2"/>
        <v>1.082024684552869E-3</v>
      </c>
      <c r="I26" s="3">
        <f t="shared" si="2"/>
        <v>1.9214771662927725E-3</v>
      </c>
      <c r="J26" s="3">
        <f t="shared" si="2"/>
        <v>2.50098165701136E-3</v>
      </c>
      <c r="K26" s="3">
        <f t="shared" si="2"/>
        <v>2.9375216142063475E-3</v>
      </c>
      <c r="L26" s="3">
        <f t="shared" si="2"/>
        <v>6.7376069699863744E-3</v>
      </c>
      <c r="M26" s="3">
        <f t="shared" si="2"/>
        <v>9.1955949238306765E-3</v>
      </c>
      <c r="N26" s="3">
        <f t="shared" si="2"/>
        <v>1.2973959038378004E-2</v>
      </c>
      <c r="O26" s="3">
        <f t="shared" si="2"/>
        <v>1.8256129558745733E-2</v>
      </c>
      <c r="P26" s="3">
        <f t="shared" si="2"/>
        <v>2.5167964301602216E-2</v>
      </c>
      <c r="Q26" s="3">
        <f t="shared" si="2"/>
        <v>2.7664526574407933E-2</v>
      </c>
      <c r="R26" s="3">
        <f t="shared" si="2"/>
        <v>3.0358624211235058E-2</v>
      </c>
      <c r="S26" s="3">
        <f t="shared" si="2"/>
        <v>3.3438720682822345E-2</v>
      </c>
      <c r="T26" s="3">
        <f t="shared" si="2"/>
        <v>3.6983183419687642E-2</v>
      </c>
      <c r="U26" s="3">
        <f t="shared" si="2"/>
        <v>3.8822834721995117E-2</v>
      </c>
      <c r="V26" s="3">
        <f t="shared" si="2"/>
        <v>4.079241562780974E-2</v>
      </c>
      <c r="W26" s="3">
        <f t="shared" si="2"/>
        <v>4.0591466128499086E-2</v>
      </c>
      <c r="X26" s="3">
        <f t="shared" si="2"/>
        <v>4.014701424205664E-2</v>
      </c>
      <c r="Y26" s="3">
        <f t="shared" si="2"/>
        <v>3.9334839262111808E-2</v>
      </c>
      <c r="Z26" s="3">
        <f t="shared" si="2"/>
        <v>3.8181365831431752E-2</v>
      </c>
      <c r="AA26" s="3">
        <f t="shared" si="2"/>
        <v>3.6592893049425597E-2</v>
      </c>
      <c r="AB26" s="3">
        <f t="shared" si="2"/>
        <v>3.4598502914908173E-2</v>
      </c>
      <c r="AC26" s="3">
        <f t="shared" si="2"/>
        <v>3.2201013197720382E-2</v>
      </c>
      <c r="AD26" s="3">
        <f t="shared" si="2"/>
        <v>2.9471191883607941E-2</v>
      </c>
      <c r="AE26" s="3">
        <f t="shared" si="2"/>
        <v>2.6496774942029771E-2</v>
      </c>
      <c r="AF26" s="3">
        <f t="shared" si="2"/>
        <v>2.3362840684174359E-2</v>
      </c>
      <c r="AG26" s="3">
        <f t="shared" si="2"/>
        <v>2.021334810477755E-2</v>
      </c>
      <c r="AH26" s="3">
        <f t="shared" si="2"/>
        <v>1.7137786883615846E-2</v>
      </c>
      <c r="AI26" s="3">
        <f t="shared" si="2"/>
        <v>1.4297699599394897E-2</v>
      </c>
      <c r="AJ26" s="3">
        <f t="shared" si="2"/>
        <v>1.1732038890477076E-2</v>
      </c>
      <c r="AK26" s="3">
        <f t="shared" si="2"/>
        <v>9.5072445971836807E-3</v>
      </c>
      <c r="AL26" s="3">
        <f t="shared" si="2"/>
        <v>7.5184380916028561E-3</v>
      </c>
    </row>
    <row r="27" spans="1:38">
      <c r="A27" t="s">
        <v>36</v>
      </c>
      <c r="B27" s="3">
        <f t="shared" si="1"/>
        <v>0</v>
      </c>
      <c r="C27" s="3">
        <f t="shared" si="2"/>
        <v>0</v>
      </c>
      <c r="D27" s="3">
        <f t="shared" si="2"/>
        <v>0</v>
      </c>
      <c r="E27" s="3">
        <f t="shared" si="2"/>
        <v>0</v>
      </c>
      <c r="F27" s="3">
        <f t="shared" si="2"/>
        <v>0</v>
      </c>
      <c r="G27" s="3">
        <f t="shared" si="2"/>
        <v>0</v>
      </c>
      <c r="H27" s="3">
        <f t="shared" si="2"/>
        <v>0</v>
      </c>
      <c r="I27" s="3">
        <f t="shared" si="2"/>
        <v>0</v>
      </c>
      <c r="J27" s="3">
        <f t="shared" si="2"/>
        <v>0</v>
      </c>
      <c r="K27" s="3">
        <f t="shared" si="2"/>
        <v>0</v>
      </c>
      <c r="L27" s="3">
        <f t="shared" si="2"/>
        <v>0</v>
      </c>
      <c r="M27" s="3">
        <f t="shared" si="2"/>
        <v>0</v>
      </c>
      <c r="N27" s="3">
        <f t="shared" si="2"/>
        <v>0</v>
      </c>
      <c r="O27" s="3">
        <f t="shared" si="2"/>
        <v>0</v>
      </c>
      <c r="P27" s="3">
        <f t="shared" si="2"/>
        <v>0</v>
      </c>
      <c r="Q27" s="3">
        <f t="shared" si="2"/>
        <v>0</v>
      </c>
      <c r="R27" s="3">
        <f t="shared" si="2"/>
        <v>0</v>
      </c>
      <c r="S27" s="3">
        <f t="shared" si="2"/>
        <v>0</v>
      </c>
      <c r="T27" s="3">
        <f t="shared" si="2"/>
        <v>0</v>
      </c>
      <c r="U27" s="3">
        <f t="shared" ref="C27:AL32" si="4">U11/U$16</f>
        <v>0</v>
      </c>
      <c r="V27" s="3">
        <f t="shared" si="4"/>
        <v>0</v>
      </c>
      <c r="W27" s="3">
        <f t="shared" si="4"/>
        <v>0</v>
      </c>
      <c r="X27" s="3">
        <f t="shared" si="4"/>
        <v>0</v>
      </c>
      <c r="Y27" s="3">
        <f t="shared" si="4"/>
        <v>0</v>
      </c>
      <c r="Z27" s="3">
        <f t="shared" si="4"/>
        <v>0</v>
      </c>
      <c r="AA27" s="3">
        <f t="shared" si="4"/>
        <v>0</v>
      </c>
      <c r="AB27" s="3">
        <f t="shared" si="4"/>
        <v>0</v>
      </c>
      <c r="AC27" s="3">
        <f t="shared" si="4"/>
        <v>0</v>
      </c>
      <c r="AD27" s="3">
        <f t="shared" si="4"/>
        <v>0</v>
      </c>
      <c r="AE27" s="3">
        <f t="shared" si="4"/>
        <v>0</v>
      </c>
      <c r="AF27" s="3">
        <f t="shared" si="4"/>
        <v>0</v>
      </c>
      <c r="AG27" s="3">
        <f t="shared" si="4"/>
        <v>0</v>
      </c>
      <c r="AH27" s="3">
        <f t="shared" si="4"/>
        <v>0</v>
      </c>
      <c r="AI27" s="3">
        <f t="shared" si="4"/>
        <v>0</v>
      </c>
      <c r="AJ27" s="3">
        <f t="shared" si="4"/>
        <v>0</v>
      </c>
      <c r="AK27" s="3">
        <f t="shared" si="4"/>
        <v>0</v>
      </c>
      <c r="AL27" s="3">
        <f t="shared" si="4"/>
        <v>0</v>
      </c>
    </row>
    <row r="28" spans="1:38">
      <c r="A28" t="s">
        <v>37</v>
      </c>
      <c r="B28" s="3">
        <f t="shared" si="1"/>
        <v>0</v>
      </c>
      <c r="C28" s="3">
        <f t="shared" si="4"/>
        <v>0</v>
      </c>
      <c r="D28" s="3">
        <f t="shared" si="4"/>
        <v>0</v>
      </c>
      <c r="E28" s="3">
        <f t="shared" si="4"/>
        <v>0</v>
      </c>
      <c r="F28" s="3">
        <f t="shared" si="4"/>
        <v>0</v>
      </c>
      <c r="G28" s="3">
        <f t="shared" si="4"/>
        <v>0</v>
      </c>
      <c r="H28" s="3">
        <f t="shared" si="4"/>
        <v>0</v>
      </c>
      <c r="I28" s="3">
        <f t="shared" si="4"/>
        <v>0</v>
      </c>
      <c r="J28" s="3">
        <f t="shared" si="4"/>
        <v>0</v>
      </c>
      <c r="K28" s="3">
        <f t="shared" si="4"/>
        <v>0</v>
      </c>
      <c r="L28" s="3">
        <f t="shared" si="4"/>
        <v>0</v>
      </c>
      <c r="M28" s="3">
        <f t="shared" si="4"/>
        <v>0</v>
      </c>
      <c r="N28" s="3">
        <f t="shared" si="4"/>
        <v>0</v>
      </c>
      <c r="O28" s="3">
        <f t="shared" si="4"/>
        <v>0</v>
      </c>
      <c r="P28" s="3">
        <f t="shared" si="4"/>
        <v>0</v>
      </c>
      <c r="Q28" s="3">
        <f t="shared" si="4"/>
        <v>0</v>
      </c>
      <c r="R28" s="3">
        <f t="shared" si="4"/>
        <v>0</v>
      </c>
      <c r="S28" s="3">
        <f t="shared" si="4"/>
        <v>0</v>
      </c>
      <c r="T28" s="3">
        <f t="shared" si="4"/>
        <v>0</v>
      </c>
      <c r="U28" s="3">
        <f t="shared" si="4"/>
        <v>0</v>
      </c>
      <c r="V28" s="3">
        <f t="shared" si="4"/>
        <v>0</v>
      </c>
      <c r="W28" s="3">
        <f t="shared" si="4"/>
        <v>0</v>
      </c>
      <c r="X28" s="3">
        <f t="shared" si="4"/>
        <v>0</v>
      </c>
      <c r="Y28" s="3">
        <f t="shared" si="4"/>
        <v>0</v>
      </c>
      <c r="Z28" s="3">
        <f t="shared" si="4"/>
        <v>0</v>
      </c>
      <c r="AA28" s="3">
        <f t="shared" si="4"/>
        <v>0</v>
      </c>
      <c r="AB28" s="3">
        <f t="shared" si="4"/>
        <v>0</v>
      </c>
      <c r="AC28" s="3">
        <f t="shared" si="4"/>
        <v>0</v>
      </c>
      <c r="AD28" s="3">
        <f t="shared" si="4"/>
        <v>0</v>
      </c>
      <c r="AE28" s="3">
        <f t="shared" si="4"/>
        <v>0</v>
      </c>
      <c r="AF28" s="3">
        <f t="shared" si="4"/>
        <v>0</v>
      </c>
      <c r="AG28" s="3">
        <f t="shared" si="4"/>
        <v>0</v>
      </c>
      <c r="AH28" s="3">
        <f t="shared" si="4"/>
        <v>0</v>
      </c>
      <c r="AI28" s="3">
        <f t="shared" si="4"/>
        <v>0</v>
      </c>
      <c r="AJ28" s="3">
        <f t="shared" si="4"/>
        <v>0</v>
      </c>
      <c r="AK28" s="3">
        <f t="shared" si="4"/>
        <v>0</v>
      </c>
      <c r="AL28" s="3">
        <f t="shared" si="4"/>
        <v>0</v>
      </c>
    </row>
    <row r="29" spans="1:38">
      <c r="A29" t="s">
        <v>38</v>
      </c>
      <c r="B29" s="3">
        <f t="shared" si="1"/>
        <v>0</v>
      </c>
      <c r="C29" s="3">
        <f t="shared" si="4"/>
        <v>0</v>
      </c>
      <c r="D29" s="3">
        <f t="shared" si="4"/>
        <v>0</v>
      </c>
      <c r="E29" s="3">
        <f t="shared" si="4"/>
        <v>0</v>
      </c>
      <c r="F29" s="3">
        <f t="shared" si="4"/>
        <v>0</v>
      </c>
      <c r="G29" s="3">
        <f t="shared" si="4"/>
        <v>0</v>
      </c>
      <c r="H29" s="3">
        <f t="shared" si="4"/>
        <v>0</v>
      </c>
      <c r="I29" s="3">
        <f t="shared" si="4"/>
        <v>0</v>
      </c>
      <c r="J29" s="3">
        <f t="shared" si="4"/>
        <v>0</v>
      </c>
      <c r="K29" s="3">
        <f t="shared" si="4"/>
        <v>0</v>
      </c>
      <c r="L29" s="3">
        <f t="shared" si="4"/>
        <v>0</v>
      </c>
      <c r="M29" s="3">
        <f t="shared" si="4"/>
        <v>0</v>
      </c>
      <c r="N29" s="3">
        <f t="shared" si="4"/>
        <v>0</v>
      </c>
      <c r="O29" s="3">
        <f t="shared" si="4"/>
        <v>0</v>
      </c>
      <c r="P29" s="3">
        <f t="shared" si="4"/>
        <v>0</v>
      </c>
      <c r="Q29" s="3">
        <f t="shared" si="4"/>
        <v>0</v>
      </c>
      <c r="R29" s="3">
        <f t="shared" si="4"/>
        <v>0</v>
      </c>
      <c r="S29" s="3">
        <f t="shared" si="4"/>
        <v>0</v>
      </c>
      <c r="T29" s="3">
        <f t="shared" si="4"/>
        <v>0</v>
      </c>
      <c r="U29" s="3">
        <f t="shared" si="4"/>
        <v>0</v>
      </c>
      <c r="V29" s="3">
        <f t="shared" si="4"/>
        <v>0</v>
      </c>
      <c r="W29" s="3">
        <f t="shared" si="4"/>
        <v>0</v>
      </c>
      <c r="X29" s="3">
        <f t="shared" si="4"/>
        <v>0</v>
      </c>
      <c r="Y29" s="3">
        <f t="shared" si="4"/>
        <v>0</v>
      </c>
      <c r="Z29" s="3">
        <f t="shared" si="4"/>
        <v>0</v>
      </c>
      <c r="AA29" s="3">
        <f t="shared" si="4"/>
        <v>0</v>
      </c>
      <c r="AB29" s="3">
        <f t="shared" si="4"/>
        <v>0</v>
      </c>
      <c r="AC29" s="3">
        <f t="shared" si="4"/>
        <v>0</v>
      </c>
      <c r="AD29" s="3">
        <f t="shared" si="4"/>
        <v>0</v>
      </c>
      <c r="AE29" s="3">
        <f t="shared" si="4"/>
        <v>0</v>
      </c>
      <c r="AF29" s="3">
        <f t="shared" si="4"/>
        <v>0</v>
      </c>
      <c r="AG29" s="3">
        <f t="shared" si="4"/>
        <v>0</v>
      </c>
      <c r="AH29" s="3">
        <f t="shared" si="4"/>
        <v>0</v>
      </c>
      <c r="AI29" s="3">
        <f t="shared" si="4"/>
        <v>0</v>
      </c>
      <c r="AJ29" s="3">
        <f t="shared" si="4"/>
        <v>0</v>
      </c>
      <c r="AK29" s="3">
        <f t="shared" si="4"/>
        <v>0</v>
      </c>
      <c r="AL29" s="3">
        <f t="shared" si="4"/>
        <v>0</v>
      </c>
    </row>
    <row r="30" spans="1:38">
      <c r="A30" t="s">
        <v>39</v>
      </c>
      <c r="B30" s="3">
        <f t="shared" si="1"/>
        <v>0</v>
      </c>
      <c r="C30" s="3">
        <f t="shared" si="4"/>
        <v>0</v>
      </c>
      <c r="D30" s="3">
        <f t="shared" si="4"/>
        <v>0</v>
      </c>
      <c r="E30" s="3">
        <f t="shared" si="4"/>
        <v>0</v>
      </c>
      <c r="F30" s="3">
        <f t="shared" si="4"/>
        <v>0</v>
      </c>
      <c r="G30" s="3">
        <f t="shared" si="4"/>
        <v>0</v>
      </c>
      <c r="H30" s="3">
        <f t="shared" si="4"/>
        <v>0</v>
      </c>
      <c r="I30" s="3">
        <f t="shared" si="4"/>
        <v>0</v>
      </c>
      <c r="J30" s="3">
        <f t="shared" si="4"/>
        <v>0</v>
      </c>
      <c r="K30" s="3">
        <f t="shared" si="4"/>
        <v>0</v>
      </c>
      <c r="L30" s="3">
        <f t="shared" si="4"/>
        <v>0</v>
      </c>
      <c r="M30" s="3">
        <f t="shared" si="4"/>
        <v>0</v>
      </c>
      <c r="N30" s="3">
        <f t="shared" si="4"/>
        <v>0</v>
      </c>
      <c r="O30" s="3">
        <f t="shared" si="4"/>
        <v>0</v>
      </c>
      <c r="P30" s="3">
        <f t="shared" si="4"/>
        <v>0</v>
      </c>
      <c r="Q30" s="3">
        <f t="shared" si="4"/>
        <v>0</v>
      </c>
      <c r="R30" s="3">
        <f t="shared" si="4"/>
        <v>0</v>
      </c>
      <c r="S30" s="3">
        <f t="shared" si="4"/>
        <v>0</v>
      </c>
      <c r="T30" s="3">
        <f t="shared" si="4"/>
        <v>0</v>
      </c>
      <c r="U30" s="3">
        <f t="shared" si="4"/>
        <v>0</v>
      </c>
      <c r="V30" s="3">
        <f t="shared" si="4"/>
        <v>0</v>
      </c>
      <c r="W30" s="3">
        <f t="shared" si="4"/>
        <v>0</v>
      </c>
      <c r="X30" s="3">
        <f t="shared" si="4"/>
        <v>0</v>
      </c>
      <c r="Y30" s="3">
        <f t="shared" si="4"/>
        <v>0</v>
      </c>
      <c r="Z30" s="3">
        <f t="shared" si="4"/>
        <v>0</v>
      </c>
      <c r="AA30" s="3">
        <f t="shared" si="4"/>
        <v>0</v>
      </c>
      <c r="AB30" s="3">
        <f t="shared" si="4"/>
        <v>0</v>
      </c>
      <c r="AC30" s="3">
        <f t="shared" si="4"/>
        <v>0</v>
      </c>
      <c r="AD30" s="3">
        <f t="shared" si="4"/>
        <v>0</v>
      </c>
      <c r="AE30" s="3">
        <f t="shared" si="4"/>
        <v>0</v>
      </c>
      <c r="AF30" s="3">
        <f t="shared" si="4"/>
        <v>0</v>
      </c>
      <c r="AG30" s="3">
        <f t="shared" si="4"/>
        <v>0</v>
      </c>
      <c r="AH30" s="3">
        <f t="shared" si="4"/>
        <v>0</v>
      </c>
      <c r="AI30" s="3">
        <f t="shared" si="4"/>
        <v>0</v>
      </c>
      <c r="AJ30" s="3">
        <f t="shared" si="4"/>
        <v>0</v>
      </c>
      <c r="AK30" s="3">
        <f t="shared" si="4"/>
        <v>0</v>
      </c>
      <c r="AL30" s="3">
        <f t="shared" si="4"/>
        <v>0</v>
      </c>
    </row>
    <row r="31" spans="1:38">
      <c r="A31" t="s">
        <v>40</v>
      </c>
      <c r="B31" s="3">
        <f t="shared" si="1"/>
        <v>0</v>
      </c>
      <c r="C31" s="3">
        <f t="shared" si="4"/>
        <v>0</v>
      </c>
      <c r="D31" s="3">
        <f t="shared" si="4"/>
        <v>0</v>
      </c>
      <c r="E31" s="3">
        <f t="shared" si="4"/>
        <v>0</v>
      </c>
      <c r="F31" s="3">
        <f t="shared" si="4"/>
        <v>0</v>
      </c>
      <c r="G31" s="3">
        <f t="shared" si="4"/>
        <v>0</v>
      </c>
      <c r="H31" s="3">
        <f t="shared" si="4"/>
        <v>0</v>
      </c>
      <c r="I31" s="3">
        <f t="shared" si="4"/>
        <v>0</v>
      </c>
      <c r="J31" s="3">
        <f t="shared" si="4"/>
        <v>0</v>
      </c>
      <c r="K31" s="3">
        <f t="shared" si="4"/>
        <v>0</v>
      </c>
      <c r="L31" s="3">
        <f t="shared" si="4"/>
        <v>0</v>
      </c>
      <c r="M31" s="3">
        <f t="shared" si="4"/>
        <v>0</v>
      </c>
      <c r="N31" s="3">
        <f t="shared" si="4"/>
        <v>0</v>
      </c>
      <c r="O31" s="3">
        <f t="shared" si="4"/>
        <v>0</v>
      </c>
      <c r="P31" s="3">
        <f t="shared" si="4"/>
        <v>0</v>
      </c>
      <c r="Q31" s="3">
        <f t="shared" si="4"/>
        <v>0</v>
      </c>
      <c r="R31" s="3">
        <f t="shared" si="4"/>
        <v>0</v>
      </c>
      <c r="S31" s="3">
        <f t="shared" si="4"/>
        <v>0</v>
      </c>
      <c r="T31" s="3">
        <f t="shared" si="4"/>
        <v>0</v>
      </c>
      <c r="U31" s="3">
        <f t="shared" si="4"/>
        <v>0</v>
      </c>
      <c r="V31" s="3">
        <f t="shared" si="4"/>
        <v>0</v>
      </c>
      <c r="W31" s="3">
        <f t="shared" si="4"/>
        <v>0</v>
      </c>
      <c r="X31" s="3">
        <f t="shared" si="4"/>
        <v>0</v>
      </c>
      <c r="Y31" s="3">
        <f t="shared" si="4"/>
        <v>0</v>
      </c>
      <c r="Z31" s="3">
        <f t="shared" si="4"/>
        <v>0</v>
      </c>
      <c r="AA31" s="3">
        <f t="shared" si="4"/>
        <v>0</v>
      </c>
      <c r="AB31" s="3">
        <f t="shared" si="4"/>
        <v>0</v>
      </c>
      <c r="AC31" s="3">
        <f t="shared" si="4"/>
        <v>0</v>
      </c>
      <c r="AD31" s="3">
        <f t="shared" si="4"/>
        <v>0</v>
      </c>
      <c r="AE31" s="3">
        <f t="shared" si="4"/>
        <v>0</v>
      </c>
      <c r="AF31" s="3">
        <f t="shared" si="4"/>
        <v>0</v>
      </c>
      <c r="AG31" s="3">
        <f t="shared" si="4"/>
        <v>0</v>
      </c>
      <c r="AH31" s="3">
        <f t="shared" si="4"/>
        <v>0</v>
      </c>
      <c r="AI31" s="3">
        <f t="shared" si="4"/>
        <v>0</v>
      </c>
      <c r="AJ31" s="3">
        <f t="shared" si="4"/>
        <v>0</v>
      </c>
      <c r="AK31" s="3">
        <f t="shared" si="4"/>
        <v>0</v>
      </c>
      <c r="AL31" s="3">
        <f t="shared" si="4"/>
        <v>0</v>
      </c>
    </row>
    <row r="32" spans="1:38">
      <c r="A32" t="s">
        <v>14</v>
      </c>
      <c r="B32" s="3">
        <f t="shared" si="1"/>
        <v>1</v>
      </c>
      <c r="C32" s="3">
        <f t="shared" si="4"/>
        <v>1</v>
      </c>
      <c r="D32" s="3">
        <f t="shared" si="4"/>
        <v>1</v>
      </c>
      <c r="E32" s="3">
        <f t="shared" si="4"/>
        <v>1</v>
      </c>
      <c r="F32" s="3">
        <f t="shared" si="4"/>
        <v>1</v>
      </c>
      <c r="G32" s="3">
        <f t="shared" si="4"/>
        <v>1</v>
      </c>
      <c r="H32" s="3">
        <f t="shared" si="4"/>
        <v>1</v>
      </c>
      <c r="I32" s="3">
        <f t="shared" si="4"/>
        <v>1</v>
      </c>
      <c r="J32" s="3">
        <f t="shared" si="4"/>
        <v>1</v>
      </c>
      <c r="K32" s="3">
        <f t="shared" si="4"/>
        <v>1</v>
      </c>
      <c r="L32" s="3">
        <f t="shared" si="4"/>
        <v>1</v>
      </c>
      <c r="M32" s="3">
        <f t="shared" si="4"/>
        <v>1</v>
      </c>
      <c r="N32" s="3">
        <f t="shared" si="4"/>
        <v>1</v>
      </c>
      <c r="O32" s="3">
        <f t="shared" si="4"/>
        <v>1</v>
      </c>
      <c r="P32" s="3">
        <f t="shared" si="4"/>
        <v>1</v>
      </c>
      <c r="Q32" s="3">
        <f t="shared" si="4"/>
        <v>1</v>
      </c>
      <c r="R32" s="3">
        <f t="shared" si="4"/>
        <v>1</v>
      </c>
      <c r="S32" s="3">
        <f t="shared" si="4"/>
        <v>1</v>
      </c>
      <c r="T32" s="3">
        <f t="shared" si="4"/>
        <v>1</v>
      </c>
      <c r="U32" s="3">
        <f t="shared" si="4"/>
        <v>1</v>
      </c>
      <c r="V32" s="3">
        <f t="shared" si="4"/>
        <v>1</v>
      </c>
      <c r="W32" s="3">
        <f t="shared" si="4"/>
        <v>1</v>
      </c>
      <c r="X32" s="3">
        <f t="shared" si="4"/>
        <v>1</v>
      </c>
      <c r="Y32" s="3">
        <f t="shared" si="4"/>
        <v>1</v>
      </c>
      <c r="Z32" s="3">
        <f t="shared" si="4"/>
        <v>1</v>
      </c>
      <c r="AA32" s="3">
        <f t="shared" si="4"/>
        <v>1</v>
      </c>
      <c r="AB32" s="3">
        <f t="shared" si="4"/>
        <v>1</v>
      </c>
      <c r="AC32" s="3">
        <f t="shared" si="4"/>
        <v>1</v>
      </c>
      <c r="AD32" s="3">
        <f t="shared" si="4"/>
        <v>1</v>
      </c>
      <c r="AE32" s="3">
        <f t="shared" si="4"/>
        <v>1</v>
      </c>
      <c r="AF32" s="3">
        <f t="shared" si="4"/>
        <v>1</v>
      </c>
      <c r="AG32" s="3">
        <f t="shared" si="4"/>
        <v>1</v>
      </c>
      <c r="AH32" s="3">
        <f t="shared" si="4"/>
        <v>1</v>
      </c>
      <c r="AI32" s="3">
        <f t="shared" si="4"/>
        <v>1</v>
      </c>
      <c r="AJ32" s="3">
        <f t="shared" si="4"/>
        <v>1</v>
      </c>
      <c r="AK32" s="3">
        <f t="shared" si="4"/>
        <v>1</v>
      </c>
      <c r="AL32" s="3">
        <f t="shared" si="4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0A0F8-88F8-4B59-AF7F-856DF8792077}">
  <sheetPr>
    <tabColor theme="5"/>
  </sheetPr>
  <dimension ref="A1:BQ14"/>
  <sheetViews>
    <sheetView zoomScale="70" zoomScaleNormal="70" workbookViewId="0">
      <selection activeCell="J81" sqref="J81"/>
    </sheetView>
  </sheetViews>
  <sheetFormatPr defaultRowHeight="15"/>
  <sheetData>
    <row r="1" spans="1:69">
      <c r="A1" s="63" t="s">
        <v>114</v>
      </c>
      <c r="B1" s="7">
        <v>0</v>
      </c>
      <c r="C1" s="7">
        <v>1</v>
      </c>
      <c r="D1" s="7">
        <v>2</v>
      </c>
      <c r="E1" s="7">
        <v>3</v>
      </c>
      <c r="F1" s="7">
        <v>4</v>
      </c>
      <c r="G1" s="7">
        <v>5</v>
      </c>
      <c r="H1" s="7">
        <v>6</v>
      </c>
      <c r="I1" s="7">
        <v>7</v>
      </c>
      <c r="J1" s="7">
        <v>8</v>
      </c>
      <c r="K1" s="7">
        <v>9</v>
      </c>
      <c r="L1" s="7">
        <v>10</v>
      </c>
      <c r="M1" s="7">
        <v>11</v>
      </c>
      <c r="N1" s="7">
        <v>12</v>
      </c>
      <c r="O1" s="7">
        <v>13</v>
      </c>
      <c r="P1" s="7">
        <v>14</v>
      </c>
      <c r="Q1" s="7">
        <v>15</v>
      </c>
      <c r="R1" s="7">
        <v>16</v>
      </c>
      <c r="S1" s="7">
        <v>17</v>
      </c>
      <c r="T1" s="7">
        <v>18</v>
      </c>
      <c r="U1" s="7">
        <v>19</v>
      </c>
      <c r="V1" s="7">
        <v>20</v>
      </c>
      <c r="W1" s="7">
        <v>21</v>
      </c>
      <c r="X1" s="7">
        <v>22</v>
      </c>
      <c r="Y1" s="7">
        <v>23</v>
      </c>
      <c r="Z1" s="7">
        <v>24</v>
      </c>
      <c r="AA1" s="7">
        <v>25</v>
      </c>
      <c r="AB1" s="7">
        <v>26</v>
      </c>
      <c r="AC1" s="7">
        <v>27</v>
      </c>
      <c r="AD1" s="7">
        <v>28</v>
      </c>
      <c r="AE1" s="7">
        <v>29</v>
      </c>
      <c r="AF1" s="7">
        <v>30</v>
      </c>
      <c r="AG1" s="7">
        <v>31</v>
      </c>
      <c r="AH1" s="7">
        <v>32</v>
      </c>
      <c r="AI1" s="7">
        <v>33</v>
      </c>
      <c r="AJ1" s="7">
        <v>34</v>
      </c>
      <c r="AK1" s="7">
        <v>35</v>
      </c>
      <c r="AL1" s="7">
        <v>36</v>
      </c>
      <c r="AM1" s="7">
        <v>37</v>
      </c>
      <c r="AN1" s="7">
        <v>38</v>
      </c>
      <c r="AO1" s="7">
        <v>39</v>
      </c>
      <c r="AP1" s="7">
        <v>40</v>
      </c>
      <c r="AQ1" s="7">
        <v>41</v>
      </c>
      <c r="AR1" s="7">
        <v>42</v>
      </c>
      <c r="AS1" s="7">
        <v>43</v>
      </c>
      <c r="AT1" s="7">
        <v>44</v>
      </c>
      <c r="AU1" s="7">
        <v>45</v>
      </c>
      <c r="AV1" s="7">
        <v>46</v>
      </c>
      <c r="AW1" s="7">
        <v>47</v>
      </c>
      <c r="AX1" s="7">
        <v>48</v>
      </c>
      <c r="AY1" s="7">
        <v>49</v>
      </c>
      <c r="AZ1" s="7">
        <v>50</v>
      </c>
      <c r="BA1" s="7">
        <v>51</v>
      </c>
      <c r="BB1" s="7">
        <v>52</v>
      </c>
      <c r="BC1" s="7">
        <v>53</v>
      </c>
      <c r="BD1" s="7">
        <v>54</v>
      </c>
      <c r="BE1" s="7">
        <v>55</v>
      </c>
      <c r="BF1" s="7">
        <v>56</v>
      </c>
      <c r="BG1" s="7">
        <v>57</v>
      </c>
      <c r="BH1" s="7">
        <v>58</v>
      </c>
      <c r="BI1" s="7">
        <v>59</v>
      </c>
      <c r="BJ1" s="7">
        <v>60</v>
      </c>
      <c r="BK1" s="7">
        <v>61</v>
      </c>
      <c r="BL1" s="7">
        <v>62</v>
      </c>
      <c r="BM1" s="7">
        <v>63</v>
      </c>
      <c r="BN1" s="7">
        <v>64</v>
      </c>
      <c r="BO1" s="7">
        <v>65</v>
      </c>
      <c r="BP1" s="7">
        <v>66</v>
      </c>
      <c r="BQ1" s="7">
        <v>67</v>
      </c>
    </row>
    <row r="2" spans="1:69">
      <c r="A2" s="63" t="s">
        <v>29</v>
      </c>
      <c r="B2" s="33">
        <v>12944.638671756695</v>
      </c>
      <c r="C2" s="33">
        <v>12511.65648107784</v>
      </c>
      <c r="D2" s="33">
        <v>12130.548899285655</v>
      </c>
      <c r="E2" s="33">
        <v>11796.154635297615</v>
      </c>
      <c r="F2" s="33">
        <v>11503.312398031179</v>
      </c>
      <c r="G2" s="33">
        <v>11246.860896403821</v>
      </c>
      <c r="H2" s="33">
        <v>11021.638839333009</v>
      </c>
      <c r="I2" s="33">
        <v>10822.484935736204</v>
      </c>
      <c r="J2" s="33">
        <v>10644.237894530881</v>
      </c>
      <c r="K2" s="33">
        <v>10481.736424634501</v>
      </c>
      <c r="L2" s="33">
        <v>10329.819234964536</v>
      </c>
      <c r="M2" s="33">
        <v>10183.325034438452</v>
      </c>
      <c r="N2" s="33">
        <v>10037.092531973716</v>
      </c>
      <c r="O2" s="33">
        <v>9885.9604364877978</v>
      </c>
      <c r="P2" s="33">
        <v>9724.7674568981656</v>
      </c>
      <c r="Q2" s="33">
        <v>9548.3523021222791</v>
      </c>
      <c r="R2" s="33">
        <v>9351.5536810776175</v>
      </c>
      <c r="S2" s="33">
        <v>9129.2103026816403</v>
      </c>
      <c r="T2" s="33">
        <v>8876.1608758518159</v>
      </c>
      <c r="U2" s="33">
        <v>8587.2441095056147</v>
      </c>
      <c r="V2" s="33">
        <v>8257.2987125605032</v>
      </c>
      <c r="W2" s="33">
        <v>7881.1633939339472</v>
      </c>
      <c r="X2" s="33">
        <v>7453.676862543417</v>
      </c>
      <c r="Y2" s="33">
        <v>6969.6778273063774</v>
      </c>
      <c r="Z2" s="33">
        <v>6424.0049971402987</v>
      </c>
      <c r="AA2" s="33">
        <v>5811.4970809626438</v>
      </c>
      <c r="AB2" s="33">
        <v>5126.9927876908878</v>
      </c>
      <c r="AC2" s="33">
        <v>4365.3308262424935</v>
      </c>
      <c r="AD2" s="33">
        <v>4365.3308262424935</v>
      </c>
      <c r="AE2" s="33">
        <v>4365.3308262424935</v>
      </c>
      <c r="AF2" s="33">
        <v>4365.3308262424935</v>
      </c>
      <c r="AG2" s="33">
        <v>4365.3308262424935</v>
      </c>
      <c r="AH2" s="33">
        <v>4365.3308262424935</v>
      </c>
      <c r="AI2" s="33">
        <v>4365.3308262424935</v>
      </c>
      <c r="AJ2" s="33">
        <v>4365.3308262424935</v>
      </c>
      <c r="AK2" s="33">
        <v>4365.3308262424935</v>
      </c>
      <c r="AL2" s="33">
        <v>4365.3308262424935</v>
      </c>
      <c r="AM2" s="33">
        <v>4365.3308262424935</v>
      </c>
      <c r="AN2" s="33">
        <v>500</v>
      </c>
      <c r="AO2" s="33">
        <v>500</v>
      </c>
      <c r="AP2" s="33">
        <v>500</v>
      </c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</row>
    <row r="3" spans="1:69">
      <c r="A3" s="63" t="s">
        <v>30</v>
      </c>
      <c r="B3" s="33">
        <v>24961.402233735105</v>
      </c>
      <c r="C3" s="33">
        <v>23705.218598456191</v>
      </c>
      <c r="D3" s="33">
        <v>22595.1130220267</v>
      </c>
      <c r="E3" s="33">
        <v>21618.365317608816</v>
      </c>
      <c r="F3" s="33">
        <v>20762.255298364718</v>
      </c>
      <c r="G3" s="33">
        <v>20014.062777456595</v>
      </c>
      <c r="H3" s="33">
        <v>19361.067568046616</v>
      </c>
      <c r="I3" s="33">
        <v>18790.549483296971</v>
      </c>
      <c r="J3" s="33">
        <v>18289.788336369846</v>
      </c>
      <c r="K3" s="33">
        <v>17846.063940427415</v>
      </c>
      <c r="L3" s="33">
        <v>17446.656108631865</v>
      </c>
      <c r="M3" s="33">
        <v>17078.844654145378</v>
      </c>
      <c r="N3" s="33">
        <v>16729.909390130138</v>
      </c>
      <c r="O3" s="33">
        <v>16387.130129748319</v>
      </c>
      <c r="P3" s="33">
        <v>16037.786686162111</v>
      </c>
      <c r="Q3" s="33">
        <v>15669.158872533695</v>
      </c>
      <c r="R3" s="33">
        <v>15268.526502025248</v>
      </c>
      <c r="S3" s="33">
        <v>14823.169387798958</v>
      </c>
      <c r="T3" s="33">
        <v>14320.367343017007</v>
      </c>
      <c r="U3" s="33">
        <v>13747.400180841574</v>
      </c>
      <c r="V3" s="33">
        <v>13091.547714434841</v>
      </c>
      <c r="W3" s="33">
        <v>12340.089756958991</v>
      </c>
      <c r="X3" s="33">
        <v>11480.30612157621</v>
      </c>
      <c r="Y3" s="33">
        <v>10499.476621448672</v>
      </c>
      <c r="Z3" s="33">
        <v>9384.881069738567</v>
      </c>
      <c r="AA3" s="33">
        <v>8123.7992796080725</v>
      </c>
      <c r="AB3" s="33">
        <v>6703.511064219374</v>
      </c>
      <c r="AC3" s="33">
        <v>5111.2962367346499</v>
      </c>
      <c r="AD3" s="33">
        <v>5111.2962367346499</v>
      </c>
      <c r="AE3" s="33">
        <v>5111.2962367346499</v>
      </c>
      <c r="AF3" s="33">
        <v>5111.2962367346499</v>
      </c>
      <c r="AG3" s="33">
        <v>5111.2962367346499</v>
      </c>
      <c r="AH3" s="33">
        <v>5111.2962367346499</v>
      </c>
      <c r="AI3" s="33">
        <v>5111.2962367346499</v>
      </c>
      <c r="AJ3" s="33">
        <v>5111.2962367346499</v>
      </c>
      <c r="AK3" s="33">
        <v>5111.2962367346499</v>
      </c>
      <c r="AL3" s="33">
        <v>5111.2962367346499</v>
      </c>
      <c r="AM3" s="33">
        <v>5111.2962367346499</v>
      </c>
      <c r="AN3" s="33">
        <v>500</v>
      </c>
      <c r="AO3" s="33">
        <v>500</v>
      </c>
      <c r="AP3" s="33">
        <v>500</v>
      </c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</row>
    <row r="4" spans="1:69">
      <c r="A4" s="63" t="s">
        <v>31</v>
      </c>
      <c r="B4" s="33">
        <v>16950.226525749498</v>
      </c>
      <c r="C4" s="33">
        <v>16242.84385353729</v>
      </c>
      <c r="D4" s="33">
        <v>15618.736940199336</v>
      </c>
      <c r="E4" s="33">
        <v>15070.224862734682</v>
      </c>
      <c r="F4" s="33">
        <v>14589.626698142358</v>
      </c>
      <c r="G4" s="33">
        <v>14169.261523421414</v>
      </c>
      <c r="H4" s="33">
        <v>13801.448415570878</v>
      </c>
      <c r="I4" s="33">
        <v>13478.506451589792</v>
      </c>
      <c r="J4" s="33">
        <v>13192.754708477203</v>
      </c>
      <c r="K4" s="33">
        <v>12936.51226323214</v>
      </c>
      <c r="L4" s="33">
        <v>12702.098192853646</v>
      </c>
      <c r="M4" s="33">
        <v>12481.831574340762</v>
      </c>
      <c r="N4" s="33">
        <v>12268.031484692523</v>
      </c>
      <c r="O4" s="33">
        <v>12053.01700090797</v>
      </c>
      <c r="P4" s="33">
        <v>11829.107199986147</v>
      </c>
      <c r="Q4" s="33">
        <v>11588.621158926084</v>
      </c>
      <c r="R4" s="33">
        <v>11323.877954726828</v>
      </c>
      <c r="S4" s="33">
        <v>11027.196664387413</v>
      </c>
      <c r="T4" s="33">
        <v>10690.896364906879</v>
      </c>
      <c r="U4" s="33">
        <v>10307.296133284268</v>
      </c>
      <c r="V4" s="33">
        <v>9868.7150465186169</v>
      </c>
      <c r="W4" s="33">
        <v>9367.4721816089623</v>
      </c>
      <c r="X4" s="33">
        <v>8795.8866155543474</v>
      </c>
      <c r="Y4" s="33">
        <v>8146.2774253538091</v>
      </c>
      <c r="Z4" s="33">
        <v>7410.9636880063881</v>
      </c>
      <c r="AA4" s="33">
        <v>6582.2644805111204</v>
      </c>
      <c r="AB4" s="33">
        <v>5652.4988798670493</v>
      </c>
      <c r="AC4" s="33">
        <v>4613.9859630732126</v>
      </c>
      <c r="AD4" s="33">
        <v>4613.9859630732126</v>
      </c>
      <c r="AE4" s="33">
        <v>4613.9859630732126</v>
      </c>
      <c r="AF4" s="33">
        <v>4613.9859630732126</v>
      </c>
      <c r="AG4" s="33">
        <v>4613.9859630732126</v>
      </c>
      <c r="AH4" s="33">
        <v>4613.9859630732126</v>
      </c>
      <c r="AI4" s="33">
        <v>4613.9859630732126</v>
      </c>
      <c r="AJ4" s="33">
        <v>4613.9859630732126</v>
      </c>
      <c r="AK4" s="33">
        <v>4613.9859630732126</v>
      </c>
      <c r="AL4" s="33">
        <v>4613.9859630732126</v>
      </c>
      <c r="AM4" s="33">
        <v>4613.9859630732126</v>
      </c>
      <c r="AN4" s="33">
        <v>500</v>
      </c>
      <c r="AO4" s="33">
        <v>500</v>
      </c>
      <c r="AP4" s="33">
        <v>500</v>
      </c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</row>
    <row r="5" spans="1:69">
      <c r="A5" s="63" t="s">
        <v>32</v>
      </c>
      <c r="B5" s="33">
        <v>12944.638671756695</v>
      </c>
      <c r="C5" s="33">
        <v>12511.65648107784</v>
      </c>
      <c r="D5" s="33">
        <v>12130.548899285655</v>
      </c>
      <c r="E5" s="33">
        <v>11796.154635297615</v>
      </c>
      <c r="F5" s="33">
        <v>11503.312398031179</v>
      </c>
      <c r="G5" s="33">
        <v>11246.860896403821</v>
      </c>
      <c r="H5" s="33">
        <v>11021.638839333009</v>
      </c>
      <c r="I5" s="33">
        <v>10822.484935736204</v>
      </c>
      <c r="J5" s="33">
        <v>10644.237894530881</v>
      </c>
      <c r="K5" s="33">
        <v>10481.736424634501</v>
      </c>
      <c r="L5" s="33">
        <v>10329.819234964536</v>
      </c>
      <c r="M5" s="33">
        <v>10183.325034438452</v>
      </c>
      <c r="N5" s="33">
        <v>10037.092531973716</v>
      </c>
      <c r="O5" s="33">
        <v>9885.9604364877978</v>
      </c>
      <c r="P5" s="33">
        <v>9724.7674568981656</v>
      </c>
      <c r="Q5" s="33">
        <v>9548.3523021222791</v>
      </c>
      <c r="R5" s="33">
        <v>9351.5536810776175</v>
      </c>
      <c r="S5" s="33">
        <v>9129.2103026816403</v>
      </c>
      <c r="T5" s="33">
        <v>8876.1608758518159</v>
      </c>
      <c r="U5" s="33">
        <v>8587.2441095056147</v>
      </c>
      <c r="V5" s="33">
        <v>8257.2987125605032</v>
      </c>
      <c r="W5" s="33">
        <v>7881.1633939339472</v>
      </c>
      <c r="X5" s="33">
        <v>7453.676862543417</v>
      </c>
      <c r="Y5" s="33">
        <v>6969.6778273063774</v>
      </c>
      <c r="Z5" s="33">
        <v>6424.0049971402987</v>
      </c>
      <c r="AA5" s="33">
        <v>5811.4970809626438</v>
      </c>
      <c r="AB5" s="33">
        <v>5126.9927876908878</v>
      </c>
      <c r="AC5" s="33">
        <v>4365.3308262424935</v>
      </c>
      <c r="AD5" s="33">
        <v>4365.3308262424935</v>
      </c>
      <c r="AE5" s="33">
        <v>4365.3308262424935</v>
      </c>
      <c r="AF5" s="33">
        <v>4365.3308262424935</v>
      </c>
      <c r="AG5" s="33">
        <v>4365.3308262424935</v>
      </c>
      <c r="AH5" s="33">
        <v>4365.3308262424935</v>
      </c>
      <c r="AI5" s="33">
        <v>4365.3308262424935</v>
      </c>
      <c r="AJ5" s="33">
        <v>4365.3308262424935</v>
      </c>
      <c r="AK5" s="33">
        <v>4365.3308262424935</v>
      </c>
      <c r="AL5" s="33">
        <v>4365.3308262424935</v>
      </c>
      <c r="AM5" s="33">
        <v>4365.3308262424935</v>
      </c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</row>
    <row r="6" spans="1:69">
      <c r="A6" s="63" t="s">
        <v>33</v>
      </c>
      <c r="B6" s="33">
        <v>12944.638671756695</v>
      </c>
      <c r="C6" s="33">
        <v>12511.65648107784</v>
      </c>
      <c r="D6" s="33">
        <v>12130.548899285655</v>
      </c>
      <c r="E6" s="33">
        <v>11796.154635297615</v>
      </c>
      <c r="F6" s="33">
        <v>11503.312398031179</v>
      </c>
      <c r="G6" s="33">
        <v>11246.860896403821</v>
      </c>
      <c r="H6" s="33">
        <v>11021.638839333009</v>
      </c>
      <c r="I6" s="33">
        <v>10822.484935736204</v>
      </c>
      <c r="J6" s="33">
        <v>10644.237894530881</v>
      </c>
      <c r="K6" s="33">
        <v>10481.736424634501</v>
      </c>
      <c r="L6" s="33">
        <v>10329.819234964536</v>
      </c>
      <c r="M6" s="33">
        <v>10183.325034438452</v>
      </c>
      <c r="N6" s="33">
        <v>10037.092531973716</v>
      </c>
      <c r="O6" s="33">
        <v>9885.9604364877978</v>
      </c>
      <c r="P6" s="33">
        <v>9724.7674568981656</v>
      </c>
      <c r="Q6" s="33">
        <v>9548.3523021222791</v>
      </c>
      <c r="R6" s="33">
        <v>9351.5536810776175</v>
      </c>
      <c r="S6" s="33">
        <v>9129.2103026816403</v>
      </c>
      <c r="T6" s="33">
        <v>8876.1608758518159</v>
      </c>
      <c r="U6" s="33">
        <v>8587.2441095056147</v>
      </c>
      <c r="V6" s="33">
        <v>8257.2987125605032</v>
      </c>
      <c r="W6" s="33">
        <v>7881.1633939339472</v>
      </c>
      <c r="X6" s="33">
        <v>7453.676862543417</v>
      </c>
      <c r="Y6" s="33">
        <v>6969.6778273063774</v>
      </c>
      <c r="Z6" s="33">
        <v>6424.0049971402987</v>
      </c>
      <c r="AA6" s="33">
        <v>5811.4970809626438</v>
      </c>
      <c r="AB6" s="33">
        <v>5126.9927876908878</v>
      </c>
      <c r="AC6" s="33">
        <v>4365.3308262424935</v>
      </c>
      <c r="AD6" s="33">
        <v>4365.3308262424935</v>
      </c>
      <c r="AE6" s="33">
        <v>4365.3308262424935</v>
      </c>
      <c r="AF6" s="33">
        <v>4365.3308262424935</v>
      </c>
      <c r="AG6" s="33">
        <v>4365.3308262424935</v>
      </c>
      <c r="AH6" s="33">
        <v>4365.3308262424935</v>
      </c>
      <c r="AI6" s="33">
        <v>4365.3308262424935</v>
      </c>
      <c r="AJ6" s="33">
        <v>4365.3308262424935</v>
      </c>
      <c r="AK6" s="33">
        <v>4365.3308262424935</v>
      </c>
      <c r="AL6" s="33">
        <v>4365.3308262424935</v>
      </c>
      <c r="AM6" s="33">
        <v>4365.3308262424935</v>
      </c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</row>
    <row r="7" spans="1:69">
      <c r="A7" s="63" t="s">
        <v>34</v>
      </c>
      <c r="B7" s="33">
        <v>24961.402233735105</v>
      </c>
      <c r="C7" s="33">
        <v>23705.218598456191</v>
      </c>
      <c r="D7" s="33">
        <v>22595.1130220267</v>
      </c>
      <c r="E7" s="33">
        <v>21618.365317608816</v>
      </c>
      <c r="F7" s="33">
        <v>20762.255298364718</v>
      </c>
      <c r="G7" s="33">
        <v>20014.062777456595</v>
      </c>
      <c r="H7" s="33">
        <v>19361.067568046616</v>
      </c>
      <c r="I7" s="33">
        <v>18790.549483296971</v>
      </c>
      <c r="J7" s="33">
        <v>18289.788336369846</v>
      </c>
      <c r="K7" s="33">
        <v>17846.063940427415</v>
      </c>
      <c r="L7" s="33">
        <v>17446.656108631865</v>
      </c>
      <c r="M7" s="33">
        <v>17078.844654145378</v>
      </c>
      <c r="N7" s="33">
        <v>16729.909390130138</v>
      </c>
      <c r="O7" s="33">
        <v>16387.130129748319</v>
      </c>
      <c r="P7" s="33">
        <v>16037.786686162111</v>
      </c>
      <c r="Q7" s="33">
        <v>15669.158872533695</v>
      </c>
      <c r="R7" s="33">
        <v>15268.526502025248</v>
      </c>
      <c r="S7" s="33">
        <v>14823.169387798958</v>
      </c>
      <c r="T7" s="33">
        <v>14320.367343017007</v>
      </c>
      <c r="U7" s="33">
        <v>13747.400180841574</v>
      </c>
      <c r="V7" s="33">
        <v>13091.547714434841</v>
      </c>
      <c r="W7" s="33">
        <v>12340.089756958991</v>
      </c>
      <c r="X7" s="33">
        <v>11480.30612157621</v>
      </c>
      <c r="Y7" s="33">
        <v>10499.476621448672</v>
      </c>
      <c r="Z7" s="33">
        <v>9384.881069738567</v>
      </c>
      <c r="AA7" s="33">
        <v>8123.7992796080725</v>
      </c>
      <c r="AB7" s="33">
        <v>6703.511064219374</v>
      </c>
      <c r="AC7" s="33">
        <v>5111.2962367346499</v>
      </c>
      <c r="AD7" s="33">
        <v>5111.2962367346499</v>
      </c>
      <c r="AE7" s="33">
        <v>5111.2962367346499</v>
      </c>
      <c r="AF7" s="33">
        <v>5111.2962367346499</v>
      </c>
      <c r="AG7" s="33">
        <v>5111.2962367346499</v>
      </c>
      <c r="AH7" s="33">
        <v>5111.2962367346499</v>
      </c>
      <c r="AI7" s="33">
        <v>5111.2962367346499</v>
      </c>
      <c r="AJ7" s="33">
        <v>5111.2962367346499</v>
      </c>
      <c r="AK7" s="33">
        <v>5111.2962367346499</v>
      </c>
      <c r="AL7" s="33">
        <v>5111.2962367346499</v>
      </c>
      <c r="AM7" s="33">
        <v>5111.2962367346499</v>
      </c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</row>
    <row r="8" spans="1:69">
      <c r="A8" s="63" t="s">
        <v>35</v>
      </c>
      <c r="B8" s="33">
        <v>24961.402233735105</v>
      </c>
      <c r="C8" s="33">
        <v>23705.218598456191</v>
      </c>
      <c r="D8" s="33">
        <v>22595.1130220267</v>
      </c>
      <c r="E8" s="33">
        <v>21618.365317608816</v>
      </c>
      <c r="F8" s="33">
        <v>20762.255298364718</v>
      </c>
      <c r="G8" s="33">
        <v>20014.062777456595</v>
      </c>
      <c r="H8" s="33">
        <v>19361.067568046616</v>
      </c>
      <c r="I8" s="33">
        <v>18790.549483296971</v>
      </c>
      <c r="J8" s="33">
        <v>18289.788336369846</v>
      </c>
      <c r="K8" s="33">
        <v>17846.063940427415</v>
      </c>
      <c r="L8" s="33">
        <v>17446.656108631865</v>
      </c>
      <c r="M8" s="33">
        <v>17078.844654145378</v>
      </c>
      <c r="N8" s="33">
        <v>16729.909390130138</v>
      </c>
      <c r="O8" s="33">
        <v>16387.130129748319</v>
      </c>
      <c r="P8" s="33">
        <v>16037.786686162111</v>
      </c>
      <c r="Q8" s="33">
        <v>15669.158872533695</v>
      </c>
      <c r="R8" s="33">
        <v>15268.526502025248</v>
      </c>
      <c r="S8" s="33">
        <v>14823.169387798958</v>
      </c>
      <c r="T8" s="33">
        <v>14320.367343017007</v>
      </c>
      <c r="U8" s="33">
        <v>13747.400180841574</v>
      </c>
      <c r="V8" s="33">
        <v>13091.547714434841</v>
      </c>
      <c r="W8" s="33">
        <v>12340.089756958991</v>
      </c>
      <c r="X8" s="33">
        <v>11480.30612157621</v>
      </c>
      <c r="Y8" s="33">
        <v>10499.476621448672</v>
      </c>
      <c r="Z8" s="33">
        <v>9384.881069738567</v>
      </c>
      <c r="AA8" s="33">
        <v>8123.7992796080725</v>
      </c>
      <c r="AB8" s="33">
        <v>6703.511064219374</v>
      </c>
      <c r="AC8" s="33">
        <v>5111.2962367346499</v>
      </c>
      <c r="AD8" s="33">
        <v>5111.2962367346499</v>
      </c>
      <c r="AE8" s="33">
        <v>5111.2962367346499</v>
      </c>
      <c r="AF8" s="33">
        <v>5111.2962367346499</v>
      </c>
      <c r="AG8" s="33">
        <v>5111.2962367346499</v>
      </c>
      <c r="AH8" s="33">
        <v>5111.2962367346499</v>
      </c>
      <c r="AI8" s="33">
        <v>5111.2962367346499</v>
      </c>
      <c r="AJ8" s="33">
        <v>5111.2962367346499</v>
      </c>
      <c r="AK8" s="33">
        <v>5111.2962367346499</v>
      </c>
      <c r="AL8" s="33">
        <v>5111.2962367346499</v>
      </c>
      <c r="AM8" s="33">
        <v>5111.2962367346499</v>
      </c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</row>
    <row r="9" spans="1:69">
      <c r="A9" s="63" t="s">
        <v>36</v>
      </c>
      <c r="B9" s="33">
        <v>12944.638671756695</v>
      </c>
      <c r="C9" s="33">
        <v>12511.65648107784</v>
      </c>
      <c r="D9" s="33">
        <v>12130.548899285655</v>
      </c>
      <c r="E9" s="33">
        <v>11796.154635297615</v>
      </c>
      <c r="F9" s="33">
        <v>11503.312398031179</v>
      </c>
      <c r="G9" s="33">
        <v>11246.860896403821</v>
      </c>
      <c r="H9" s="33">
        <v>11021.638839333009</v>
      </c>
      <c r="I9" s="33">
        <v>10822.484935736204</v>
      </c>
      <c r="J9" s="33">
        <v>10644.237894530881</v>
      </c>
      <c r="K9" s="33">
        <v>10481.736424634501</v>
      </c>
      <c r="L9" s="33">
        <v>10329.819234964536</v>
      </c>
      <c r="M9" s="33">
        <v>10183.325034438452</v>
      </c>
      <c r="N9" s="33">
        <v>10037.092531973716</v>
      </c>
      <c r="O9" s="33">
        <v>9885.9604364877978</v>
      </c>
      <c r="P9" s="33">
        <v>9724.7674568981656</v>
      </c>
      <c r="Q9" s="33">
        <v>9548.3523021222791</v>
      </c>
      <c r="R9" s="33">
        <v>9351.5536810776175</v>
      </c>
      <c r="S9" s="33">
        <v>9129.2103026816403</v>
      </c>
      <c r="T9" s="33">
        <v>8876.1608758518159</v>
      </c>
      <c r="U9" s="33">
        <v>8587.2441095056147</v>
      </c>
      <c r="V9" s="33">
        <v>8257.2987125605032</v>
      </c>
      <c r="W9" s="33">
        <v>7881.1633939339472</v>
      </c>
      <c r="X9" s="33">
        <v>7453.676862543417</v>
      </c>
      <c r="Y9" s="33">
        <v>6969.6778273063774</v>
      </c>
      <c r="Z9" s="33">
        <v>6424.0049971402987</v>
      </c>
      <c r="AA9" s="33">
        <v>5811.4970809626438</v>
      </c>
      <c r="AB9" s="33">
        <v>5126.9927876908878</v>
      </c>
      <c r="AC9" s="33">
        <v>4365.3308262424935</v>
      </c>
      <c r="AD9" s="33">
        <v>4365.3308262424935</v>
      </c>
      <c r="AE9" s="33">
        <v>4365.3308262424935</v>
      </c>
      <c r="AF9" s="33">
        <v>4365.3308262424935</v>
      </c>
      <c r="AG9" s="33">
        <v>4365.3308262424935</v>
      </c>
      <c r="AH9" s="33">
        <v>4365.3308262424935</v>
      </c>
      <c r="AI9" s="33">
        <v>4365.3308262424935</v>
      </c>
      <c r="AJ9" s="33">
        <v>4365.3308262424935</v>
      </c>
      <c r="AK9" s="33">
        <v>4365.3308262424935</v>
      </c>
      <c r="AL9" s="33">
        <v>4365.3308262424935</v>
      </c>
      <c r="AM9" s="33">
        <v>4365.3308262424935</v>
      </c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</row>
    <row r="10" spans="1:69">
      <c r="A10" s="63" t="s">
        <v>37</v>
      </c>
      <c r="B10" s="33">
        <v>12944.638671756695</v>
      </c>
      <c r="C10" s="33">
        <v>12511.65648107784</v>
      </c>
      <c r="D10" s="33">
        <v>12130.548899285655</v>
      </c>
      <c r="E10" s="33">
        <v>11796.154635297615</v>
      </c>
      <c r="F10" s="33">
        <v>11503.312398031179</v>
      </c>
      <c r="G10" s="33">
        <v>11246.860896403821</v>
      </c>
      <c r="H10" s="33">
        <v>11021.638839333009</v>
      </c>
      <c r="I10" s="33">
        <v>10822.484935736204</v>
      </c>
      <c r="J10" s="33">
        <v>10644.237894530881</v>
      </c>
      <c r="K10" s="33">
        <v>10481.736424634501</v>
      </c>
      <c r="L10" s="33">
        <v>10329.819234964536</v>
      </c>
      <c r="M10" s="33">
        <v>10183.325034438452</v>
      </c>
      <c r="N10" s="33">
        <v>10037.092531973716</v>
      </c>
      <c r="O10" s="33">
        <v>9885.9604364877978</v>
      </c>
      <c r="P10" s="33">
        <v>9724.7674568981656</v>
      </c>
      <c r="Q10" s="33">
        <v>9548.3523021222791</v>
      </c>
      <c r="R10" s="33">
        <v>9351.5536810776175</v>
      </c>
      <c r="S10" s="33">
        <v>9129.2103026816403</v>
      </c>
      <c r="T10" s="33">
        <v>8876.1608758518159</v>
      </c>
      <c r="U10" s="33">
        <v>8587.2441095056147</v>
      </c>
      <c r="V10" s="33">
        <v>8257.2987125605032</v>
      </c>
      <c r="W10" s="33">
        <v>7881.1633939339472</v>
      </c>
      <c r="X10" s="33">
        <v>7453.676862543417</v>
      </c>
      <c r="Y10" s="33">
        <v>6969.6778273063774</v>
      </c>
      <c r="Z10" s="33">
        <v>6424.0049971402987</v>
      </c>
      <c r="AA10" s="33">
        <v>5811.4970809626438</v>
      </c>
      <c r="AB10" s="33">
        <v>5126.9927876908878</v>
      </c>
      <c r="AC10" s="33">
        <v>4365.3308262424935</v>
      </c>
      <c r="AD10" s="33">
        <v>4365.3308262424935</v>
      </c>
      <c r="AE10" s="33">
        <v>4365.3308262424935</v>
      </c>
      <c r="AF10" s="33">
        <v>4365.3308262424935</v>
      </c>
      <c r="AG10" s="33">
        <v>4365.3308262424935</v>
      </c>
      <c r="AH10" s="33">
        <v>4365.3308262424935</v>
      </c>
      <c r="AI10" s="33">
        <v>4365.3308262424935</v>
      </c>
      <c r="AJ10" s="33">
        <v>4365.3308262424935</v>
      </c>
      <c r="AK10" s="33">
        <v>4365.3308262424935</v>
      </c>
      <c r="AL10" s="33">
        <v>4365.3308262424935</v>
      </c>
      <c r="AM10" s="33">
        <v>4365.3308262424935</v>
      </c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</row>
    <row r="11" spans="1:69">
      <c r="A11" s="63" t="s">
        <v>38</v>
      </c>
      <c r="B11" s="33">
        <v>12944.638671756695</v>
      </c>
      <c r="C11" s="33">
        <v>12511.65648107784</v>
      </c>
      <c r="D11" s="33">
        <v>12130.548899285655</v>
      </c>
      <c r="E11" s="33">
        <v>11796.154635297615</v>
      </c>
      <c r="F11" s="33">
        <v>11503.312398031179</v>
      </c>
      <c r="G11" s="33">
        <v>11246.860896403821</v>
      </c>
      <c r="H11" s="33">
        <v>11021.638839333009</v>
      </c>
      <c r="I11" s="33">
        <v>10822.484935736204</v>
      </c>
      <c r="J11" s="33">
        <v>10644.237894530881</v>
      </c>
      <c r="K11" s="33">
        <v>10481.736424634501</v>
      </c>
      <c r="L11" s="33">
        <v>10329.819234964536</v>
      </c>
      <c r="M11" s="33">
        <v>10183.325034438452</v>
      </c>
      <c r="N11" s="33">
        <v>10037.092531973716</v>
      </c>
      <c r="O11" s="33">
        <v>9885.9604364877978</v>
      </c>
      <c r="P11" s="33">
        <v>9724.7674568981656</v>
      </c>
      <c r="Q11" s="33">
        <v>9548.3523021222791</v>
      </c>
      <c r="R11" s="33">
        <v>9351.5536810776175</v>
      </c>
      <c r="S11" s="33">
        <v>9129.2103026816403</v>
      </c>
      <c r="T11" s="33">
        <v>8876.1608758518159</v>
      </c>
      <c r="U11" s="33">
        <v>8587.2441095056147</v>
      </c>
      <c r="V11" s="33">
        <v>8257.2987125605032</v>
      </c>
      <c r="W11" s="33">
        <v>7881.1633939339472</v>
      </c>
      <c r="X11" s="33">
        <v>7453.676862543417</v>
      </c>
      <c r="Y11" s="33">
        <v>6969.6778273063774</v>
      </c>
      <c r="Z11" s="33">
        <v>6424.0049971402987</v>
      </c>
      <c r="AA11" s="33">
        <v>5811.4970809626438</v>
      </c>
      <c r="AB11" s="33">
        <v>5126.9927876908878</v>
      </c>
      <c r="AC11" s="33">
        <v>4365.3308262424935</v>
      </c>
      <c r="AD11" s="33">
        <v>4365.3308262424935</v>
      </c>
      <c r="AE11" s="33">
        <v>4365.3308262424935</v>
      </c>
      <c r="AF11" s="33">
        <v>4365.3308262424935</v>
      </c>
      <c r="AG11" s="33">
        <v>4365.3308262424935</v>
      </c>
      <c r="AH11" s="33">
        <v>4365.3308262424935</v>
      </c>
      <c r="AI11" s="33">
        <v>4365.3308262424935</v>
      </c>
      <c r="AJ11" s="33">
        <v>4365.3308262424935</v>
      </c>
      <c r="AK11" s="33">
        <v>4365.3308262424935</v>
      </c>
      <c r="AL11" s="33">
        <v>4365.3308262424935</v>
      </c>
      <c r="AM11" s="33">
        <v>4365.3308262424935</v>
      </c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</row>
    <row r="12" spans="1:69">
      <c r="A12" s="63" t="s">
        <v>39</v>
      </c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</row>
    <row r="13" spans="1:69">
      <c r="A13" s="63" t="s">
        <v>40</v>
      </c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</row>
    <row r="14" spans="1:69">
      <c r="A14" s="63" t="s">
        <v>115</v>
      </c>
      <c r="AN14" s="64">
        <v>500</v>
      </c>
      <c r="AO14" s="64">
        <v>500</v>
      </c>
      <c r="AP14" s="64">
        <v>500</v>
      </c>
      <c r="AQ14" s="64">
        <v>500</v>
      </c>
      <c r="AR14" s="64">
        <v>500</v>
      </c>
      <c r="AS14" s="64">
        <v>500</v>
      </c>
      <c r="AT14" s="64">
        <v>500</v>
      </c>
      <c r="AU14" s="64">
        <v>500</v>
      </c>
      <c r="AV14" s="64">
        <v>500</v>
      </c>
      <c r="AW14" s="64">
        <v>500</v>
      </c>
      <c r="AX14" s="64">
        <v>500</v>
      </c>
      <c r="AY14" s="64">
        <v>500</v>
      </c>
      <c r="AZ14" s="64">
        <v>500</v>
      </c>
      <c r="BA14" s="64">
        <v>500</v>
      </c>
      <c r="BB14" s="64">
        <v>500</v>
      </c>
      <c r="BC14" s="64">
        <v>500</v>
      </c>
      <c r="BD14" s="64">
        <v>500</v>
      </c>
      <c r="BE14" s="64">
        <v>500</v>
      </c>
      <c r="BF14" s="64">
        <v>500</v>
      </c>
      <c r="BG14" s="64">
        <v>500</v>
      </c>
      <c r="BH14" s="64">
        <v>500</v>
      </c>
      <c r="BI14" s="64">
        <v>500</v>
      </c>
      <c r="BJ14" s="64">
        <v>500</v>
      </c>
      <c r="BK14" s="64">
        <v>500</v>
      </c>
      <c r="BL14" s="64">
        <v>500</v>
      </c>
      <c r="BM14" s="64">
        <v>500</v>
      </c>
      <c r="BN14" s="64">
        <v>500</v>
      </c>
      <c r="BO14" s="64">
        <v>500</v>
      </c>
      <c r="BP14" s="64">
        <v>500</v>
      </c>
      <c r="BQ14" s="64">
        <v>500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02B97-6B79-4D1A-98A9-EBF285821569}">
  <sheetPr>
    <tabColor theme="5" tint="0.39997558519241921"/>
  </sheetPr>
  <dimension ref="B1:M52"/>
  <sheetViews>
    <sheetView topLeftCell="A15" workbookViewId="0">
      <selection activeCell="M41" sqref="M41:M49"/>
    </sheetView>
  </sheetViews>
  <sheetFormatPr defaultRowHeight="15"/>
  <cols>
    <col min="2" max="2" width="44.140625" customWidth="1"/>
    <col min="13" max="13" width="91.28515625" customWidth="1"/>
  </cols>
  <sheetData>
    <row r="1" spans="2:13">
      <c r="B1" s="90" t="s">
        <v>258</v>
      </c>
    </row>
    <row r="2" spans="2:13" ht="90">
      <c r="B2" s="92" t="s">
        <v>266</v>
      </c>
      <c r="M2" s="93" t="s">
        <v>269</v>
      </c>
    </row>
    <row r="3" spans="2:13">
      <c r="B3" s="90" t="s">
        <v>267</v>
      </c>
      <c r="C3" s="92" t="s">
        <v>268</v>
      </c>
    </row>
    <row r="4" spans="2:13" ht="25.5">
      <c r="B4" s="87" t="s">
        <v>257</v>
      </c>
    </row>
    <row r="5" spans="2:13" ht="45">
      <c r="B5" s="88" t="s">
        <v>258</v>
      </c>
    </row>
    <row r="6" spans="2:13">
      <c r="C6" s="89" t="s">
        <v>259</v>
      </c>
      <c r="D6" s="89" t="s">
        <v>260</v>
      </c>
      <c r="E6" s="89" t="s">
        <v>214</v>
      </c>
      <c r="F6" s="89" t="s">
        <v>261</v>
      </c>
      <c r="G6" s="89" t="s">
        <v>211</v>
      </c>
      <c r="H6" s="89" t="s">
        <v>262</v>
      </c>
      <c r="I6" s="89" t="s">
        <v>263</v>
      </c>
      <c r="J6" s="89" t="s">
        <v>264</v>
      </c>
      <c r="K6" s="89" t="s">
        <v>265</v>
      </c>
    </row>
    <row r="7" spans="2:13">
      <c r="B7" s="95" t="s">
        <v>124</v>
      </c>
      <c r="C7" s="96">
        <v>1611</v>
      </c>
      <c r="D7" s="96">
        <v>672</v>
      </c>
      <c r="E7" s="96">
        <v>483</v>
      </c>
      <c r="F7" s="96">
        <v>622</v>
      </c>
      <c r="G7" s="96">
        <v>1172</v>
      </c>
      <c r="H7" s="96">
        <v>102</v>
      </c>
      <c r="I7" s="96">
        <v>55</v>
      </c>
      <c r="J7" s="96">
        <v>185</v>
      </c>
      <c r="K7" s="96">
        <v>122</v>
      </c>
    </row>
    <row r="8" spans="2:13">
      <c r="B8" s="90" t="s">
        <v>125</v>
      </c>
      <c r="C8" s="91">
        <v>1565</v>
      </c>
      <c r="D8" s="91">
        <v>681</v>
      </c>
      <c r="E8" s="91">
        <v>455</v>
      </c>
      <c r="F8" s="91">
        <v>657</v>
      </c>
      <c r="G8" s="91">
        <v>1097</v>
      </c>
      <c r="H8" s="91">
        <v>100</v>
      </c>
      <c r="I8" s="91">
        <v>54</v>
      </c>
      <c r="J8" s="91">
        <v>188</v>
      </c>
      <c r="K8" s="91">
        <v>118</v>
      </c>
    </row>
    <row r="9" spans="2:13">
      <c r="B9" s="90" t="s">
        <v>126</v>
      </c>
      <c r="C9" s="91">
        <v>1514</v>
      </c>
      <c r="D9" s="91">
        <v>703</v>
      </c>
      <c r="E9" s="91">
        <v>434</v>
      </c>
      <c r="F9" s="91">
        <v>612</v>
      </c>
      <c r="G9" s="91">
        <v>1046</v>
      </c>
      <c r="H9" s="91">
        <v>102</v>
      </c>
      <c r="I9" s="91">
        <v>57</v>
      </c>
      <c r="J9" s="91">
        <v>190</v>
      </c>
      <c r="K9" s="91">
        <v>112</v>
      </c>
    </row>
    <row r="10" spans="2:13">
      <c r="B10" s="90" t="s">
        <v>127</v>
      </c>
      <c r="C10" s="91">
        <v>1462</v>
      </c>
      <c r="D10" s="91">
        <v>706</v>
      </c>
      <c r="E10" s="91">
        <v>423</v>
      </c>
      <c r="F10" s="91">
        <v>622</v>
      </c>
      <c r="G10" s="91">
        <v>1015</v>
      </c>
      <c r="H10" s="91">
        <v>103</v>
      </c>
      <c r="I10" s="91">
        <v>60</v>
      </c>
      <c r="J10" s="91">
        <v>189</v>
      </c>
      <c r="K10" s="91">
        <v>112</v>
      </c>
    </row>
    <row r="11" spans="2:13">
      <c r="B11" s="90" t="s">
        <v>128</v>
      </c>
      <c r="C11" s="91">
        <v>1464</v>
      </c>
      <c r="D11" s="91">
        <v>712</v>
      </c>
      <c r="E11" s="91">
        <v>418</v>
      </c>
      <c r="F11" s="91">
        <v>579</v>
      </c>
      <c r="G11" s="91">
        <v>1037</v>
      </c>
      <c r="H11" s="91">
        <v>103</v>
      </c>
      <c r="I11" s="91">
        <v>63</v>
      </c>
      <c r="J11" s="91">
        <v>188</v>
      </c>
      <c r="K11" s="91">
        <v>111</v>
      </c>
    </row>
    <row r="12" spans="2:13">
      <c r="B12" s="90" t="s">
        <v>129</v>
      </c>
      <c r="C12" s="91">
        <v>1464</v>
      </c>
      <c r="D12" s="91">
        <v>725</v>
      </c>
      <c r="E12" s="91">
        <v>417</v>
      </c>
      <c r="F12" s="91">
        <v>587</v>
      </c>
      <c r="G12" s="91">
        <v>1069</v>
      </c>
      <c r="H12" s="91">
        <v>103</v>
      </c>
      <c r="I12" s="91">
        <v>66</v>
      </c>
      <c r="J12" s="91">
        <v>188</v>
      </c>
      <c r="K12" s="91">
        <v>109</v>
      </c>
    </row>
    <row r="13" spans="2:13">
      <c r="B13" s="90" t="s">
        <v>130</v>
      </c>
      <c r="C13" s="91">
        <v>1489</v>
      </c>
      <c r="D13" s="91">
        <v>747</v>
      </c>
      <c r="E13" s="91">
        <v>419</v>
      </c>
      <c r="F13" s="91">
        <v>639</v>
      </c>
      <c r="G13" s="91">
        <v>1060</v>
      </c>
      <c r="H13" s="91">
        <v>110</v>
      </c>
      <c r="I13" s="91">
        <v>69</v>
      </c>
      <c r="J13" s="91">
        <v>186</v>
      </c>
      <c r="K13" s="91">
        <v>111</v>
      </c>
    </row>
    <row r="14" spans="2:13">
      <c r="B14" s="90" t="s">
        <v>131</v>
      </c>
      <c r="C14" s="91">
        <v>1459</v>
      </c>
      <c r="D14" s="91">
        <v>756</v>
      </c>
      <c r="E14" s="91">
        <v>417</v>
      </c>
      <c r="F14" s="91">
        <v>600</v>
      </c>
      <c r="G14" s="91">
        <v>1055</v>
      </c>
      <c r="H14" s="91">
        <v>119</v>
      </c>
      <c r="I14" s="91">
        <v>72</v>
      </c>
      <c r="J14" s="91">
        <v>183</v>
      </c>
      <c r="K14" s="91">
        <v>108</v>
      </c>
    </row>
    <row r="15" spans="2:13">
      <c r="B15" s="90" t="s">
        <v>132</v>
      </c>
      <c r="C15" s="91">
        <v>1454</v>
      </c>
      <c r="D15" s="91">
        <v>785</v>
      </c>
      <c r="E15" s="91">
        <v>414</v>
      </c>
      <c r="F15" s="91">
        <v>586</v>
      </c>
      <c r="G15" s="91">
        <v>1014</v>
      </c>
      <c r="H15" s="91">
        <v>124</v>
      </c>
      <c r="I15" s="91">
        <v>76</v>
      </c>
      <c r="J15" s="91">
        <v>180</v>
      </c>
      <c r="K15" s="91">
        <v>106</v>
      </c>
    </row>
    <row r="16" spans="2:13">
      <c r="B16" s="90" t="s">
        <v>133</v>
      </c>
      <c r="C16" s="91">
        <v>1415</v>
      </c>
      <c r="D16" s="91">
        <v>802</v>
      </c>
      <c r="E16" s="91">
        <v>412</v>
      </c>
      <c r="F16" s="91">
        <v>574</v>
      </c>
      <c r="G16" s="91">
        <v>980</v>
      </c>
      <c r="H16" s="91">
        <v>120</v>
      </c>
      <c r="I16" s="91">
        <v>82</v>
      </c>
      <c r="J16" s="91">
        <v>176</v>
      </c>
      <c r="K16" s="91">
        <v>104</v>
      </c>
    </row>
    <row r="17" spans="2:11">
      <c r="B17" s="95" t="s">
        <v>134</v>
      </c>
      <c r="C17" s="96">
        <v>1425</v>
      </c>
      <c r="D17" s="96">
        <v>798</v>
      </c>
      <c r="E17" s="96">
        <v>408</v>
      </c>
      <c r="F17" s="96">
        <v>552</v>
      </c>
      <c r="G17" s="96">
        <v>994</v>
      </c>
      <c r="H17" s="96">
        <v>128</v>
      </c>
      <c r="I17" s="96">
        <v>86</v>
      </c>
      <c r="J17" s="96">
        <v>175</v>
      </c>
      <c r="K17" s="96">
        <v>102</v>
      </c>
    </row>
    <row r="18" spans="2:11">
      <c r="B18" s="90" t="s">
        <v>135</v>
      </c>
      <c r="C18" s="91">
        <v>1446</v>
      </c>
      <c r="D18" s="91">
        <v>812</v>
      </c>
      <c r="E18" s="91">
        <v>406</v>
      </c>
      <c r="F18" s="91">
        <v>594</v>
      </c>
      <c r="G18" s="91">
        <v>970</v>
      </c>
      <c r="H18" s="91">
        <v>133</v>
      </c>
      <c r="I18" s="91">
        <v>85</v>
      </c>
      <c r="J18" s="91">
        <v>172</v>
      </c>
      <c r="K18" s="91">
        <v>101</v>
      </c>
    </row>
    <row r="19" spans="2:11">
      <c r="B19" s="90" t="s">
        <v>136</v>
      </c>
      <c r="C19" s="91">
        <v>1468</v>
      </c>
      <c r="D19" s="91">
        <v>821</v>
      </c>
      <c r="E19" s="91">
        <v>399</v>
      </c>
      <c r="F19" s="91">
        <v>571</v>
      </c>
      <c r="G19" s="91">
        <v>960</v>
      </c>
      <c r="H19" s="91">
        <v>139</v>
      </c>
      <c r="I19" s="91">
        <v>82</v>
      </c>
      <c r="J19" s="91">
        <v>169</v>
      </c>
      <c r="K19" s="91">
        <v>99</v>
      </c>
    </row>
    <row r="20" spans="2:11">
      <c r="B20" s="90" t="s">
        <v>137</v>
      </c>
      <c r="C20" s="91">
        <v>1518</v>
      </c>
      <c r="D20" s="91">
        <v>828</v>
      </c>
      <c r="E20" s="91">
        <v>394</v>
      </c>
      <c r="F20" s="91">
        <v>579</v>
      </c>
      <c r="G20" s="91">
        <v>977</v>
      </c>
      <c r="H20" s="91">
        <v>142</v>
      </c>
      <c r="I20" s="91">
        <v>86</v>
      </c>
      <c r="J20" s="91">
        <v>166</v>
      </c>
      <c r="K20" s="91">
        <v>100</v>
      </c>
    </row>
    <row r="21" spans="2:11">
      <c r="B21" s="90" t="s">
        <v>138</v>
      </c>
      <c r="C21" s="91">
        <v>1503</v>
      </c>
      <c r="D21" s="91">
        <v>841</v>
      </c>
      <c r="E21" s="91">
        <v>391</v>
      </c>
      <c r="F21" s="91">
        <v>577</v>
      </c>
      <c r="G21" s="91">
        <v>986</v>
      </c>
      <c r="H21" s="91">
        <v>150</v>
      </c>
      <c r="I21" s="91">
        <v>92</v>
      </c>
      <c r="J21" s="91">
        <v>161</v>
      </c>
      <c r="K21" s="91">
        <v>102</v>
      </c>
    </row>
    <row r="22" spans="2:11">
      <c r="B22" s="90" t="s">
        <v>139</v>
      </c>
      <c r="C22" s="91">
        <v>1491</v>
      </c>
      <c r="D22" s="91">
        <v>843</v>
      </c>
      <c r="E22" s="91">
        <v>387</v>
      </c>
      <c r="F22" s="91">
        <v>584</v>
      </c>
      <c r="G22" s="91">
        <v>981</v>
      </c>
      <c r="H22" s="91">
        <v>154</v>
      </c>
      <c r="I22" s="91">
        <v>96</v>
      </c>
      <c r="J22" s="91">
        <v>156</v>
      </c>
      <c r="K22" s="91">
        <v>102</v>
      </c>
    </row>
    <row r="23" spans="2:11">
      <c r="B23" s="90" t="s">
        <v>140</v>
      </c>
      <c r="C23" s="91">
        <v>1496</v>
      </c>
      <c r="D23" s="91">
        <v>860</v>
      </c>
      <c r="E23" s="91">
        <v>385</v>
      </c>
      <c r="F23" s="91">
        <v>584</v>
      </c>
      <c r="G23" s="91">
        <v>973</v>
      </c>
      <c r="H23" s="91">
        <v>165</v>
      </c>
      <c r="I23" s="91">
        <v>101</v>
      </c>
      <c r="J23" s="91">
        <v>152</v>
      </c>
      <c r="K23" s="91">
        <v>98</v>
      </c>
    </row>
    <row r="24" spans="2:11">
      <c r="B24" s="90" t="s">
        <v>141</v>
      </c>
      <c r="C24" s="91">
        <v>1502</v>
      </c>
      <c r="D24" s="91">
        <v>863</v>
      </c>
      <c r="E24" s="91">
        <v>388</v>
      </c>
      <c r="F24" s="91">
        <v>507</v>
      </c>
      <c r="G24" s="91">
        <v>994</v>
      </c>
      <c r="H24" s="91">
        <v>172</v>
      </c>
      <c r="I24" s="91">
        <v>106</v>
      </c>
      <c r="J24" s="91">
        <v>148</v>
      </c>
      <c r="K24" s="91">
        <v>95</v>
      </c>
    </row>
    <row r="25" spans="2:11">
      <c r="B25" s="90" t="s">
        <v>142</v>
      </c>
      <c r="C25" s="91">
        <v>1434</v>
      </c>
      <c r="D25" s="91">
        <v>850</v>
      </c>
      <c r="E25" s="91">
        <v>385</v>
      </c>
      <c r="F25" s="91">
        <v>551</v>
      </c>
      <c r="G25" s="91">
        <v>951</v>
      </c>
      <c r="H25" s="91">
        <v>170</v>
      </c>
      <c r="I25" s="91">
        <v>108</v>
      </c>
      <c r="J25" s="91">
        <v>143</v>
      </c>
      <c r="K25" s="91">
        <v>96</v>
      </c>
    </row>
    <row r="26" spans="2:11">
      <c r="B26" s="90" t="s">
        <v>143</v>
      </c>
      <c r="C26" s="91">
        <v>1328</v>
      </c>
      <c r="D26" s="91">
        <v>823</v>
      </c>
      <c r="E26" s="91">
        <v>380</v>
      </c>
      <c r="F26" s="91">
        <v>542</v>
      </c>
      <c r="G26" s="91">
        <v>787</v>
      </c>
      <c r="H26" s="91">
        <v>151</v>
      </c>
      <c r="I26" s="91">
        <v>99</v>
      </c>
      <c r="J26" s="91">
        <v>141</v>
      </c>
      <c r="K26" s="91">
        <v>92</v>
      </c>
    </row>
    <row r="27" spans="2:11">
      <c r="B27" s="95" t="s">
        <v>144</v>
      </c>
      <c r="C27" s="96">
        <v>1345</v>
      </c>
      <c r="D27" s="96">
        <v>815</v>
      </c>
      <c r="E27" s="96">
        <v>375</v>
      </c>
      <c r="F27" s="96">
        <v>570</v>
      </c>
      <c r="G27" s="96">
        <v>835</v>
      </c>
      <c r="H27" s="96">
        <v>152</v>
      </c>
      <c r="I27" s="96">
        <v>101</v>
      </c>
      <c r="J27" s="96">
        <v>137</v>
      </c>
      <c r="K27" s="96">
        <v>94</v>
      </c>
    </row>
    <row r="28" spans="2:11">
      <c r="B28" s="90" t="s">
        <v>145</v>
      </c>
      <c r="C28" s="91">
        <v>1333</v>
      </c>
      <c r="D28" s="91">
        <v>806</v>
      </c>
      <c r="E28" s="91">
        <v>374</v>
      </c>
      <c r="F28" s="91">
        <v>499</v>
      </c>
      <c r="G28" s="91">
        <v>825</v>
      </c>
      <c r="H28" s="91">
        <v>150</v>
      </c>
      <c r="I28" s="91">
        <v>103</v>
      </c>
      <c r="J28" s="91">
        <v>133</v>
      </c>
      <c r="K28" s="91">
        <v>93</v>
      </c>
    </row>
    <row r="29" spans="2:11">
      <c r="B29" s="90" t="s">
        <v>146</v>
      </c>
      <c r="C29" s="91">
        <v>1317</v>
      </c>
      <c r="D29" s="91">
        <v>776</v>
      </c>
      <c r="E29" s="91">
        <v>374</v>
      </c>
      <c r="F29" s="91">
        <v>513</v>
      </c>
      <c r="G29" s="91">
        <v>793</v>
      </c>
      <c r="H29" s="91">
        <v>140</v>
      </c>
      <c r="I29" s="91">
        <v>102</v>
      </c>
      <c r="J29" s="91">
        <v>130</v>
      </c>
      <c r="K29" s="91">
        <v>90</v>
      </c>
    </row>
    <row r="30" spans="2:11">
      <c r="B30" s="90" t="s">
        <v>147</v>
      </c>
      <c r="C30" s="91">
        <v>1253</v>
      </c>
      <c r="D30" s="91">
        <v>770</v>
      </c>
      <c r="E30" s="91">
        <v>376</v>
      </c>
      <c r="F30" s="91">
        <v>516</v>
      </c>
      <c r="G30" s="91">
        <v>772</v>
      </c>
      <c r="H30" s="91">
        <v>132</v>
      </c>
      <c r="I30" s="91">
        <v>103</v>
      </c>
      <c r="J30" s="91">
        <v>125</v>
      </c>
      <c r="K30" s="91">
        <v>89</v>
      </c>
    </row>
    <row r="31" spans="2:11">
      <c r="B31" s="90" t="s">
        <v>148</v>
      </c>
      <c r="C31" s="91">
        <v>1190</v>
      </c>
      <c r="D31" s="91">
        <v>773</v>
      </c>
      <c r="E31" s="91">
        <v>380</v>
      </c>
      <c r="F31" s="91">
        <v>443</v>
      </c>
      <c r="G31" s="91">
        <v>764</v>
      </c>
      <c r="H31" s="91">
        <v>128</v>
      </c>
      <c r="I31" s="91">
        <v>105</v>
      </c>
      <c r="J31" s="91">
        <v>121</v>
      </c>
      <c r="K31" s="91">
        <v>89</v>
      </c>
    </row>
    <row r="32" spans="2:11">
      <c r="B32" s="90" t="s">
        <v>149</v>
      </c>
      <c r="C32" s="91">
        <v>1197</v>
      </c>
      <c r="D32" s="91">
        <v>793</v>
      </c>
      <c r="E32" s="91">
        <v>383</v>
      </c>
      <c r="F32" s="91">
        <v>468</v>
      </c>
      <c r="G32" s="91">
        <v>763</v>
      </c>
      <c r="H32" s="91">
        <v>127</v>
      </c>
      <c r="I32" s="91">
        <v>108</v>
      </c>
      <c r="J32" s="91">
        <v>119</v>
      </c>
      <c r="K32" s="91">
        <v>88</v>
      </c>
    </row>
    <row r="33" spans="2:13">
      <c r="B33" s="90" t="s">
        <v>150</v>
      </c>
      <c r="C33" s="91">
        <v>1169</v>
      </c>
      <c r="D33" s="91">
        <v>810</v>
      </c>
      <c r="E33" s="91">
        <v>385</v>
      </c>
      <c r="F33" s="91">
        <v>469</v>
      </c>
      <c r="G33" s="91">
        <v>770</v>
      </c>
      <c r="H33" s="91">
        <v>133</v>
      </c>
      <c r="I33" s="91">
        <v>115</v>
      </c>
      <c r="J33" s="91">
        <v>117</v>
      </c>
      <c r="K33" s="91">
        <v>87</v>
      </c>
    </row>
    <row r="34" spans="2:13">
      <c r="B34" s="90" t="s">
        <v>151</v>
      </c>
      <c r="C34" s="91">
        <v>1164</v>
      </c>
      <c r="D34" s="91">
        <v>823</v>
      </c>
      <c r="E34" s="91">
        <v>386</v>
      </c>
      <c r="F34" s="91">
        <v>468</v>
      </c>
      <c r="G34" s="91">
        <v>784</v>
      </c>
      <c r="H34" s="91">
        <v>135</v>
      </c>
      <c r="I34" s="91">
        <v>124</v>
      </c>
      <c r="J34" s="91">
        <v>116</v>
      </c>
      <c r="K34" s="91">
        <v>87</v>
      </c>
    </row>
    <row r="35" spans="2:13">
      <c r="B35" s="95" t="s">
        <v>152</v>
      </c>
      <c r="C35" s="96">
        <v>1100</v>
      </c>
      <c r="D35" s="96">
        <v>830</v>
      </c>
      <c r="E35" s="96">
        <v>384</v>
      </c>
      <c r="F35" s="96">
        <v>457</v>
      </c>
      <c r="G35" s="96">
        <v>776</v>
      </c>
      <c r="H35" s="96">
        <v>138</v>
      </c>
      <c r="I35" s="96">
        <v>130</v>
      </c>
      <c r="J35" s="96">
        <v>114</v>
      </c>
      <c r="K35" s="96">
        <v>88</v>
      </c>
    </row>
    <row r="36" spans="2:13">
      <c r="B36" s="95" t="s">
        <v>153</v>
      </c>
      <c r="C36" s="96">
        <v>974</v>
      </c>
      <c r="D36" s="96">
        <v>833</v>
      </c>
      <c r="E36" s="96">
        <v>378</v>
      </c>
      <c r="F36" s="96">
        <v>448</v>
      </c>
      <c r="G36" s="96">
        <v>750</v>
      </c>
      <c r="H36" s="96">
        <v>137</v>
      </c>
      <c r="I36" s="96">
        <v>133</v>
      </c>
      <c r="J36" s="96">
        <v>113</v>
      </c>
      <c r="K36" s="96">
        <v>88</v>
      </c>
    </row>
    <row r="37" spans="2:13">
      <c r="B37" s="95" t="s">
        <v>154</v>
      </c>
      <c r="C37" s="96">
        <v>842</v>
      </c>
      <c r="D37" s="96">
        <v>721</v>
      </c>
      <c r="E37" s="96">
        <v>380</v>
      </c>
      <c r="F37" s="96">
        <v>442</v>
      </c>
      <c r="G37" s="96">
        <v>707</v>
      </c>
      <c r="H37" s="96">
        <v>121</v>
      </c>
      <c r="I37" s="96">
        <v>56</v>
      </c>
      <c r="J37" s="96">
        <v>112</v>
      </c>
      <c r="K37" s="96">
        <v>90</v>
      </c>
    </row>
    <row r="38" spans="2:13">
      <c r="B38" s="95" t="s">
        <v>155</v>
      </c>
      <c r="C38" s="96">
        <v>903</v>
      </c>
      <c r="D38" s="96">
        <v>779</v>
      </c>
      <c r="E38" s="96">
        <v>376</v>
      </c>
      <c r="F38" s="96">
        <v>454</v>
      </c>
      <c r="G38" s="96">
        <v>748</v>
      </c>
      <c r="H38" s="96">
        <v>127</v>
      </c>
      <c r="I38" s="96">
        <v>70</v>
      </c>
      <c r="J38" s="96">
        <v>111</v>
      </c>
      <c r="K38" s="96">
        <v>90</v>
      </c>
    </row>
    <row r="39" spans="2:13">
      <c r="B39" s="95" t="s">
        <v>156</v>
      </c>
      <c r="C39" s="96">
        <v>926</v>
      </c>
      <c r="D39" s="96">
        <v>803</v>
      </c>
      <c r="E39" s="96">
        <v>366</v>
      </c>
      <c r="F39" s="96">
        <v>400</v>
      </c>
      <c r="G39" s="96">
        <v>684</v>
      </c>
      <c r="H39" s="96">
        <v>131</v>
      </c>
      <c r="I39" s="96">
        <v>110</v>
      </c>
      <c r="J39" s="96">
        <v>110</v>
      </c>
      <c r="K39" s="96">
        <v>85</v>
      </c>
    </row>
    <row r="41" spans="2:13">
      <c r="C41" t="s">
        <v>58</v>
      </c>
      <c r="D41" t="s">
        <v>270</v>
      </c>
      <c r="E41" t="s">
        <v>212</v>
      </c>
      <c r="F41" t="s">
        <v>213</v>
      </c>
      <c r="G41" t="str">
        <f>H6</f>
        <v>International shipping</v>
      </c>
      <c r="H41" t="str">
        <f>I6</f>
        <v>International aviation</v>
      </c>
      <c r="I41" t="s">
        <v>214</v>
      </c>
      <c r="J41" t="s">
        <v>271</v>
      </c>
      <c r="K41" t="s">
        <v>14</v>
      </c>
      <c r="M41" t="s">
        <v>272</v>
      </c>
    </row>
    <row r="42" spans="2:13">
      <c r="B42" t="str">
        <f>B7</f>
        <v>1990</v>
      </c>
      <c r="C42" s="94">
        <f>C7</f>
        <v>1611</v>
      </c>
      <c r="D42" s="94">
        <f>G7</f>
        <v>1172</v>
      </c>
      <c r="E42" s="94">
        <f>F7</f>
        <v>622</v>
      </c>
      <c r="F42" s="94">
        <f>D7</f>
        <v>672</v>
      </c>
      <c r="G42" s="94">
        <f>H7</f>
        <v>102</v>
      </c>
      <c r="H42" s="94">
        <f>I7</f>
        <v>55</v>
      </c>
      <c r="I42" s="94">
        <f>E7</f>
        <v>483</v>
      </c>
      <c r="J42" s="94">
        <f>J7+K7</f>
        <v>307</v>
      </c>
      <c r="K42" s="94">
        <f>SUM(C42:J42)</f>
        <v>5024</v>
      </c>
      <c r="M42" s="3">
        <f>F42/K42</f>
        <v>0.13375796178343949</v>
      </c>
    </row>
    <row r="43" spans="2:13">
      <c r="B43" t="str">
        <f>B17</f>
        <v>2000</v>
      </c>
      <c r="C43" s="94">
        <f>C17</f>
        <v>1425</v>
      </c>
      <c r="D43" s="94">
        <f>G17</f>
        <v>994</v>
      </c>
      <c r="E43" s="94">
        <f>F17</f>
        <v>552</v>
      </c>
      <c r="F43" s="94">
        <f>D17</f>
        <v>798</v>
      </c>
      <c r="G43" s="94">
        <f>H17</f>
        <v>128</v>
      </c>
      <c r="H43" s="94">
        <f>I17</f>
        <v>86</v>
      </c>
      <c r="I43" s="94">
        <f>E17</f>
        <v>408</v>
      </c>
      <c r="J43" s="94">
        <f>J17+K17</f>
        <v>277</v>
      </c>
      <c r="K43" s="94">
        <f t="shared" ref="K43:K49" si="0">SUM(C43:J43)</f>
        <v>4668</v>
      </c>
      <c r="M43" s="3">
        <f t="shared" ref="M43:M49" si="1">F43/K43</f>
        <v>0.17095115681233933</v>
      </c>
    </row>
    <row r="44" spans="2:13">
      <c r="B44" t="str">
        <f>B27</f>
        <v>2010</v>
      </c>
      <c r="C44" s="94">
        <f>C27</f>
        <v>1345</v>
      </c>
      <c r="D44" s="94">
        <f>G27</f>
        <v>835</v>
      </c>
      <c r="E44" s="94">
        <f>F27</f>
        <v>570</v>
      </c>
      <c r="F44" s="94">
        <f>D27</f>
        <v>815</v>
      </c>
      <c r="G44" s="94">
        <f>H27</f>
        <v>152</v>
      </c>
      <c r="H44" s="94">
        <f>I27</f>
        <v>101</v>
      </c>
      <c r="I44" s="94">
        <f>E27</f>
        <v>375</v>
      </c>
      <c r="J44" s="94">
        <f>J27+K27</f>
        <v>231</v>
      </c>
      <c r="K44" s="94">
        <f t="shared" si="0"/>
        <v>4424</v>
      </c>
      <c r="M44" s="3">
        <f t="shared" si="1"/>
        <v>0.18422242314647377</v>
      </c>
    </row>
    <row r="45" spans="2:13">
      <c r="B45" t="str">
        <f>B35</f>
        <v>2018</v>
      </c>
      <c r="C45" s="94">
        <f>C35</f>
        <v>1100</v>
      </c>
      <c r="D45" s="94">
        <f>G35</f>
        <v>776</v>
      </c>
      <c r="E45" s="94">
        <f>F35</f>
        <v>457</v>
      </c>
      <c r="F45" s="94">
        <f>D35</f>
        <v>830</v>
      </c>
      <c r="G45" s="94">
        <f>H35</f>
        <v>138</v>
      </c>
      <c r="H45" s="94">
        <f>I35</f>
        <v>130</v>
      </c>
      <c r="I45" s="94">
        <f>E35</f>
        <v>384</v>
      </c>
      <c r="J45" s="94">
        <f>J35+K35</f>
        <v>202</v>
      </c>
      <c r="K45" s="94">
        <f t="shared" si="0"/>
        <v>4017</v>
      </c>
      <c r="M45" s="3">
        <f t="shared" si="1"/>
        <v>0.206621857107294</v>
      </c>
    </row>
    <row r="46" spans="2:13">
      <c r="B46" t="str">
        <f>B36</f>
        <v>2019</v>
      </c>
      <c r="C46" s="94">
        <f t="shared" ref="C46:C49" si="2">C36</f>
        <v>974</v>
      </c>
      <c r="D46" s="94">
        <f t="shared" ref="D46:D49" si="3">G36</f>
        <v>750</v>
      </c>
      <c r="E46" s="94">
        <f t="shared" ref="E46:E49" si="4">F36</f>
        <v>448</v>
      </c>
      <c r="F46" s="94">
        <f t="shared" ref="F46:F49" si="5">D36</f>
        <v>833</v>
      </c>
      <c r="G46" s="94">
        <f t="shared" ref="G46:H49" si="6">H36</f>
        <v>137</v>
      </c>
      <c r="H46" s="94">
        <f t="shared" si="6"/>
        <v>133</v>
      </c>
      <c r="I46" s="94">
        <f t="shared" ref="I46:I49" si="7">E36</f>
        <v>378</v>
      </c>
      <c r="J46" s="94">
        <f t="shared" ref="J46:J49" si="8">J36+K36</f>
        <v>201</v>
      </c>
      <c r="K46" s="94">
        <f t="shared" si="0"/>
        <v>3854</v>
      </c>
      <c r="M46" s="3">
        <f t="shared" si="1"/>
        <v>0.21613907628437987</v>
      </c>
    </row>
    <row r="47" spans="2:13">
      <c r="B47" t="str">
        <f>B37</f>
        <v>2020</v>
      </c>
      <c r="C47" s="94">
        <f t="shared" si="2"/>
        <v>842</v>
      </c>
      <c r="D47" s="94">
        <f t="shared" si="3"/>
        <v>707</v>
      </c>
      <c r="E47" s="94">
        <f t="shared" si="4"/>
        <v>442</v>
      </c>
      <c r="F47" s="94">
        <f t="shared" si="5"/>
        <v>721</v>
      </c>
      <c r="G47" s="94">
        <f t="shared" si="6"/>
        <v>121</v>
      </c>
      <c r="H47" s="94">
        <f t="shared" si="6"/>
        <v>56</v>
      </c>
      <c r="I47" s="94">
        <f t="shared" si="7"/>
        <v>380</v>
      </c>
      <c r="J47" s="94">
        <f t="shared" si="8"/>
        <v>202</v>
      </c>
      <c r="K47" s="94">
        <f t="shared" si="0"/>
        <v>3471</v>
      </c>
      <c r="M47" s="3">
        <f t="shared" si="1"/>
        <v>0.20772111783347738</v>
      </c>
    </row>
    <row r="48" spans="2:13">
      <c r="B48" t="str">
        <f>B38</f>
        <v>2021</v>
      </c>
      <c r="C48" s="94">
        <f t="shared" si="2"/>
        <v>903</v>
      </c>
      <c r="D48" s="94">
        <f t="shared" si="3"/>
        <v>748</v>
      </c>
      <c r="E48" s="94">
        <f t="shared" si="4"/>
        <v>454</v>
      </c>
      <c r="F48" s="94">
        <f t="shared" si="5"/>
        <v>779</v>
      </c>
      <c r="G48" s="94">
        <f t="shared" si="6"/>
        <v>127</v>
      </c>
      <c r="H48" s="94">
        <f t="shared" si="6"/>
        <v>70</v>
      </c>
      <c r="I48" s="94">
        <f t="shared" si="7"/>
        <v>376</v>
      </c>
      <c r="J48" s="94">
        <f t="shared" si="8"/>
        <v>201</v>
      </c>
      <c r="K48" s="94">
        <f t="shared" si="0"/>
        <v>3658</v>
      </c>
      <c r="M48" s="3">
        <f t="shared" si="1"/>
        <v>0.21295790049207217</v>
      </c>
    </row>
    <row r="49" spans="2:13">
      <c r="B49" t="str">
        <f>B39</f>
        <v>2022</v>
      </c>
      <c r="C49" s="94">
        <f t="shared" si="2"/>
        <v>926</v>
      </c>
      <c r="D49" s="94">
        <f t="shared" si="3"/>
        <v>684</v>
      </c>
      <c r="E49" s="94">
        <f t="shared" si="4"/>
        <v>400</v>
      </c>
      <c r="F49" s="94">
        <f t="shared" si="5"/>
        <v>803</v>
      </c>
      <c r="G49" s="94">
        <f t="shared" si="6"/>
        <v>131</v>
      </c>
      <c r="H49" s="94">
        <f t="shared" si="6"/>
        <v>110</v>
      </c>
      <c r="I49" s="94">
        <f t="shared" si="7"/>
        <v>366</v>
      </c>
      <c r="J49" s="94">
        <f t="shared" si="8"/>
        <v>195</v>
      </c>
      <c r="K49" s="94">
        <f t="shared" si="0"/>
        <v>3615</v>
      </c>
      <c r="M49" s="3">
        <f t="shared" si="1"/>
        <v>0.22213001383125863</v>
      </c>
    </row>
    <row r="52" spans="2:13">
      <c r="F52">
        <f>F49/F42-1</f>
        <v>0.19494047619047628</v>
      </c>
    </row>
  </sheetData>
  <hyperlinks>
    <hyperlink ref="B2" location="Data!A1" display="Access data" xr:uid="{D677EFAC-4D11-48D6-8739-64A7788AD617}"/>
    <hyperlink ref="C3" r:id="rId1" xr:uid="{DC757C76-6ACE-4771-9541-50023E5F3A15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AF063-563B-4397-843E-C2FCB858D36C}">
  <sheetPr>
    <tabColor theme="5" tint="0.39997558519241921"/>
  </sheetPr>
  <dimension ref="B1:K13"/>
  <sheetViews>
    <sheetView workbookViewId="0">
      <selection activeCell="F13" sqref="F13"/>
    </sheetView>
  </sheetViews>
  <sheetFormatPr defaultRowHeight="15"/>
  <sheetData>
    <row r="1" spans="2:11">
      <c r="B1" s="80" t="s">
        <v>216</v>
      </c>
      <c r="C1" s="79" t="s">
        <v>58</v>
      </c>
      <c r="D1" s="79" t="s">
        <v>211</v>
      </c>
      <c r="E1" s="79" t="s">
        <v>212</v>
      </c>
      <c r="F1" s="79" t="s">
        <v>213</v>
      </c>
      <c r="G1" s="79" t="s">
        <v>214</v>
      </c>
      <c r="H1" s="79" t="s">
        <v>215</v>
      </c>
      <c r="I1" s="79" t="s">
        <v>14</v>
      </c>
      <c r="J1" s="79" t="s">
        <v>272</v>
      </c>
    </row>
    <row r="2" spans="2:11">
      <c r="B2" s="79" t="s">
        <v>124</v>
      </c>
      <c r="C2" s="79">
        <v>466</v>
      </c>
      <c r="D2" s="79">
        <v>284</v>
      </c>
      <c r="E2" s="79">
        <v>210</v>
      </c>
      <c r="F2" s="79">
        <v>164</v>
      </c>
      <c r="G2" s="79">
        <v>87</v>
      </c>
      <c r="H2" s="79">
        <v>38</v>
      </c>
      <c r="I2">
        <f>SUM(C2:H2)</f>
        <v>1249</v>
      </c>
      <c r="J2" s="3">
        <f>F2/I2</f>
        <v>0.13130504403522819</v>
      </c>
    </row>
    <row r="3" spans="2:11">
      <c r="B3" s="79" t="s">
        <v>134</v>
      </c>
      <c r="C3" s="79">
        <v>385</v>
      </c>
      <c r="D3" s="79">
        <v>208</v>
      </c>
      <c r="E3" s="79">
        <v>167</v>
      </c>
      <c r="F3" s="79">
        <v>181</v>
      </c>
      <c r="G3" s="79">
        <v>72</v>
      </c>
      <c r="H3" s="79">
        <v>30</v>
      </c>
      <c r="I3">
        <f t="shared" ref="I3:I11" si="0">SUM(C3:H3)</f>
        <v>1043</v>
      </c>
      <c r="J3" s="3">
        <f t="shared" ref="J3:J11" si="1">F3/I3</f>
        <v>0.17353787152444872</v>
      </c>
    </row>
    <row r="4" spans="2:11">
      <c r="B4" s="79" t="s">
        <v>144</v>
      </c>
      <c r="C4" s="79">
        <v>369</v>
      </c>
      <c r="D4" s="79">
        <v>186</v>
      </c>
      <c r="E4" s="79">
        <v>148</v>
      </c>
      <c r="F4" s="79">
        <v>153</v>
      </c>
      <c r="G4" s="79">
        <v>65</v>
      </c>
      <c r="H4" s="79">
        <v>11</v>
      </c>
      <c r="I4">
        <f t="shared" si="0"/>
        <v>932</v>
      </c>
      <c r="J4" s="3">
        <f t="shared" si="1"/>
        <v>0.16416309012875535</v>
      </c>
    </row>
    <row r="5" spans="2:11">
      <c r="B5" s="79" t="s">
        <v>152</v>
      </c>
      <c r="C5" s="79">
        <v>309</v>
      </c>
      <c r="D5" s="79">
        <v>188</v>
      </c>
      <c r="E5" s="79">
        <v>116</v>
      </c>
      <c r="F5" s="79">
        <v>162</v>
      </c>
      <c r="G5" s="79">
        <v>65</v>
      </c>
      <c r="H5" s="79">
        <v>6</v>
      </c>
      <c r="I5">
        <f t="shared" si="0"/>
        <v>846</v>
      </c>
      <c r="J5" s="3">
        <f t="shared" si="1"/>
        <v>0.19148936170212766</v>
      </c>
      <c r="K5">
        <f>J5*'GHG Transport Germany'!$AI$4/'GHG Transport Germany'!$AI$3</f>
        <v>0.11925812167650746</v>
      </c>
    </row>
    <row r="6" spans="2:11">
      <c r="B6" s="79" t="s">
        <v>153</v>
      </c>
      <c r="C6" s="79">
        <v>258</v>
      </c>
      <c r="D6" s="79">
        <v>182</v>
      </c>
      <c r="E6" s="79">
        <v>121</v>
      </c>
      <c r="F6" s="79">
        <v>164</v>
      </c>
      <c r="G6" s="79">
        <v>65</v>
      </c>
      <c r="H6" s="79">
        <v>5</v>
      </c>
      <c r="I6">
        <f t="shared" si="0"/>
        <v>795</v>
      </c>
      <c r="J6" s="3">
        <f t="shared" si="1"/>
        <v>0.20628930817610064</v>
      </c>
    </row>
    <row r="7" spans="2:11">
      <c r="B7" s="79" t="s">
        <v>154</v>
      </c>
      <c r="C7" s="79">
        <v>218</v>
      </c>
      <c r="D7" s="79">
        <v>176</v>
      </c>
      <c r="E7" s="79">
        <v>123</v>
      </c>
      <c r="F7" s="79">
        <v>145</v>
      </c>
      <c r="G7" s="79">
        <v>64</v>
      </c>
      <c r="H7" s="79">
        <v>5</v>
      </c>
      <c r="I7">
        <f t="shared" si="0"/>
        <v>731</v>
      </c>
      <c r="J7" s="3">
        <f t="shared" si="1"/>
        <v>0.19835841313269495</v>
      </c>
    </row>
    <row r="8" spans="2:11">
      <c r="B8" s="79" t="s">
        <v>155</v>
      </c>
      <c r="C8" s="79">
        <v>245</v>
      </c>
      <c r="D8" s="79">
        <v>183</v>
      </c>
      <c r="E8" s="79">
        <v>118</v>
      </c>
      <c r="F8" s="79">
        <v>147</v>
      </c>
      <c r="G8" s="79">
        <v>63</v>
      </c>
      <c r="H8" s="79">
        <v>4</v>
      </c>
      <c r="I8">
        <f t="shared" si="0"/>
        <v>760</v>
      </c>
      <c r="J8" s="3">
        <f t="shared" si="1"/>
        <v>0.19342105263157894</v>
      </c>
    </row>
    <row r="9" spans="2:11">
      <c r="B9" s="79" t="s">
        <v>156</v>
      </c>
      <c r="C9" s="79">
        <v>256</v>
      </c>
      <c r="D9" s="79">
        <v>164</v>
      </c>
      <c r="E9" s="79">
        <v>112</v>
      </c>
      <c r="F9" s="79">
        <v>148</v>
      </c>
      <c r="G9" s="79">
        <v>62</v>
      </c>
      <c r="H9" s="79">
        <v>4</v>
      </c>
      <c r="I9">
        <f t="shared" si="0"/>
        <v>746</v>
      </c>
      <c r="J9" s="3">
        <f t="shared" si="1"/>
        <v>0.19839142091152814</v>
      </c>
    </row>
    <row r="10" spans="2:11">
      <c r="B10" s="79" t="s">
        <v>209</v>
      </c>
      <c r="C10" s="79">
        <v>205</v>
      </c>
      <c r="D10" s="79">
        <v>155</v>
      </c>
      <c r="E10" s="79">
        <v>102</v>
      </c>
      <c r="F10" s="79">
        <v>146</v>
      </c>
      <c r="G10" s="79">
        <v>60</v>
      </c>
      <c r="H10" s="79">
        <v>6</v>
      </c>
      <c r="I10">
        <f t="shared" si="0"/>
        <v>674</v>
      </c>
      <c r="J10" s="3">
        <f t="shared" si="1"/>
        <v>0.21661721068249259</v>
      </c>
    </row>
    <row r="11" spans="2:11">
      <c r="B11" s="79" t="s">
        <v>210</v>
      </c>
      <c r="C11" s="79">
        <v>108</v>
      </c>
      <c r="D11" s="79">
        <v>118</v>
      </c>
      <c r="E11" s="79">
        <v>67</v>
      </c>
      <c r="F11" s="79">
        <v>85</v>
      </c>
      <c r="G11" s="79">
        <v>56</v>
      </c>
      <c r="H11" s="79">
        <v>4</v>
      </c>
      <c r="I11">
        <f t="shared" si="0"/>
        <v>438</v>
      </c>
      <c r="J11" s="3">
        <f t="shared" si="1"/>
        <v>0.19406392694063926</v>
      </c>
    </row>
    <row r="13" spans="2:11">
      <c r="F13" s="102">
        <f>F9/F2-1</f>
        <v>-9.7560975609756073E-2</v>
      </c>
    </row>
  </sheetData>
  <hyperlinks>
    <hyperlink ref="B1" r:id="rId1" xr:uid="{6B25C03B-07A9-48C2-B1FF-5B84EA04CFCA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A4214-95CA-4179-8323-5C8F43BDFEC5}">
  <sheetPr>
    <tabColor theme="5" tint="0.39997558519241921"/>
  </sheetPr>
  <dimension ref="B1:M53"/>
  <sheetViews>
    <sheetView topLeftCell="A13" workbookViewId="0">
      <selection activeCell="M41" sqref="M41:M49"/>
    </sheetView>
  </sheetViews>
  <sheetFormatPr defaultRowHeight="15"/>
  <cols>
    <col min="2" max="2" width="44.140625" customWidth="1"/>
    <col min="13" max="13" width="91.28515625" customWidth="1"/>
  </cols>
  <sheetData>
    <row r="1" spans="2:13">
      <c r="B1" s="98" t="s">
        <v>279</v>
      </c>
    </row>
    <row r="2" spans="2:13">
      <c r="B2" s="90" t="s">
        <v>273</v>
      </c>
      <c r="M2" s="93"/>
    </row>
    <row r="3" spans="2:13" ht="14.45" customHeight="1">
      <c r="B3" s="92" t="s">
        <v>266</v>
      </c>
      <c r="C3" s="92"/>
      <c r="M3" s="99" t="s">
        <v>281</v>
      </c>
    </row>
    <row r="4" spans="2:13">
      <c r="B4" s="92" t="s">
        <v>280</v>
      </c>
    </row>
    <row r="5" spans="2:13">
      <c r="B5" s="88"/>
    </row>
    <row r="6" spans="2:13">
      <c r="C6" s="89" t="s">
        <v>119</v>
      </c>
      <c r="D6" s="89" t="s">
        <v>274</v>
      </c>
      <c r="E6" s="89" t="s">
        <v>275</v>
      </c>
      <c r="F6" s="89" t="s">
        <v>122</v>
      </c>
      <c r="G6" s="89" t="s">
        <v>276</v>
      </c>
      <c r="H6" s="89"/>
      <c r="I6" s="89"/>
      <c r="J6" s="89"/>
      <c r="K6" s="89"/>
    </row>
    <row r="7" spans="2:13">
      <c r="B7" s="95" t="s">
        <v>124</v>
      </c>
      <c r="C7" s="91">
        <v>381</v>
      </c>
      <c r="D7" s="97">
        <v>161.1</v>
      </c>
      <c r="E7" s="97">
        <v>58.7</v>
      </c>
      <c r="F7" s="91">
        <v>8</v>
      </c>
      <c r="G7" s="97">
        <v>0.4</v>
      </c>
      <c r="H7" s="96"/>
      <c r="I7" s="96"/>
      <c r="J7" s="96"/>
      <c r="K7" s="96"/>
    </row>
    <row r="8" spans="2:13">
      <c r="B8" s="90" t="s">
        <v>125</v>
      </c>
      <c r="C8" s="97">
        <v>386.7</v>
      </c>
      <c r="D8" s="97">
        <v>163.4</v>
      </c>
      <c r="E8" s="97">
        <v>60.1</v>
      </c>
      <c r="F8" s="97">
        <v>8.1</v>
      </c>
      <c r="G8" s="97">
        <v>0.3</v>
      </c>
      <c r="H8" s="91"/>
      <c r="I8" s="91"/>
      <c r="J8" s="91"/>
      <c r="K8" s="91"/>
    </row>
    <row r="9" spans="2:13">
      <c r="B9" s="90" t="s">
        <v>126</v>
      </c>
      <c r="C9" s="97">
        <v>399.4</v>
      </c>
      <c r="D9" s="97">
        <v>170.6</v>
      </c>
      <c r="E9" s="97">
        <v>61.6</v>
      </c>
      <c r="F9" s="97">
        <v>8.4</v>
      </c>
      <c r="G9" s="97">
        <v>0.5</v>
      </c>
      <c r="H9" s="91"/>
      <c r="I9" s="91"/>
      <c r="J9" s="91"/>
      <c r="K9" s="91"/>
    </row>
    <row r="10" spans="2:13">
      <c r="B10" s="90" t="s">
        <v>127</v>
      </c>
      <c r="C10" s="97">
        <v>402.6</v>
      </c>
      <c r="D10" s="97">
        <v>170.4</v>
      </c>
      <c r="E10" s="97">
        <v>64.3</v>
      </c>
      <c r="F10" s="97">
        <v>8.8000000000000007</v>
      </c>
      <c r="G10" s="97">
        <v>0.2</v>
      </c>
      <c r="H10" s="91"/>
      <c r="I10" s="91"/>
      <c r="J10" s="91"/>
      <c r="K10" s="91"/>
    </row>
    <row r="11" spans="2:13">
      <c r="B11" s="90" t="s">
        <v>128</v>
      </c>
      <c r="C11" s="97">
        <v>404.3</v>
      </c>
      <c r="D11" s="97">
        <v>171.5</v>
      </c>
      <c r="E11" s="97">
        <v>66.36</v>
      </c>
      <c r="F11" s="91">
        <v>9</v>
      </c>
      <c r="G11" s="97">
        <v>0.2</v>
      </c>
      <c r="H11" s="91"/>
      <c r="I11" s="91"/>
      <c r="J11" s="91"/>
      <c r="K11" s="91"/>
    </row>
    <row r="12" spans="2:13">
      <c r="B12" s="90" t="s">
        <v>129</v>
      </c>
      <c r="C12" s="97">
        <v>411.5</v>
      </c>
      <c r="D12" s="97">
        <v>173.6</v>
      </c>
      <c r="E12" s="97">
        <v>67.89</v>
      </c>
      <c r="F12" s="97">
        <v>9.4</v>
      </c>
      <c r="G12" s="97">
        <v>0.2</v>
      </c>
      <c r="H12" s="91"/>
      <c r="I12" s="91"/>
      <c r="J12" s="91"/>
      <c r="K12" s="91"/>
    </row>
    <row r="13" spans="2:13">
      <c r="B13" s="90" t="s">
        <v>130</v>
      </c>
      <c r="C13" s="97">
        <v>421.1</v>
      </c>
      <c r="D13" s="97">
        <v>179.5</v>
      </c>
      <c r="E13" s="97">
        <v>71.45</v>
      </c>
      <c r="F13" s="97">
        <v>9.4</v>
      </c>
      <c r="G13" s="97">
        <v>0.2</v>
      </c>
      <c r="H13" s="91"/>
      <c r="I13" s="91"/>
      <c r="J13" s="91"/>
      <c r="K13" s="91"/>
    </row>
    <row r="14" spans="2:13">
      <c r="B14" s="90" t="s">
        <v>131</v>
      </c>
      <c r="C14" s="97">
        <v>425.2</v>
      </c>
      <c r="D14" s="97">
        <v>182.7</v>
      </c>
      <c r="E14" s="97">
        <v>73.66</v>
      </c>
      <c r="F14" s="97">
        <v>9.6</v>
      </c>
      <c r="G14" s="97">
        <v>0.2</v>
      </c>
      <c r="H14" s="91"/>
      <c r="I14" s="91"/>
      <c r="J14" s="91"/>
      <c r="K14" s="91"/>
    </row>
    <row r="15" spans="2:13">
      <c r="B15" s="90" t="s">
        <v>132</v>
      </c>
      <c r="C15" s="97">
        <v>439.5</v>
      </c>
      <c r="D15" s="97">
        <v>191.2</v>
      </c>
      <c r="E15" s="97">
        <v>77.73</v>
      </c>
      <c r="F15" s="97">
        <v>10.199999999999999</v>
      </c>
      <c r="G15" s="97">
        <v>0.1</v>
      </c>
      <c r="H15" s="91"/>
      <c r="I15" s="91"/>
      <c r="J15" s="91"/>
      <c r="K15" s="91"/>
    </row>
    <row r="16" spans="2:13">
      <c r="B16" s="90" t="s">
        <v>133</v>
      </c>
      <c r="C16" s="97">
        <v>450.5</v>
      </c>
      <c r="D16" s="97">
        <v>194.4</v>
      </c>
      <c r="E16" s="97">
        <v>80.739999999999995</v>
      </c>
      <c r="F16" s="97">
        <v>10.6</v>
      </c>
      <c r="G16" s="97">
        <v>0.1</v>
      </c>
      <c r="H16" s="91"/>
      <c r="I16" s="91"/>
      <c r="J16" s="91"/>
      <c r="K16" s="91"/>
    </row>
    <row r="17" spans="2:11">
      <c r="B17" s="95" t="s">
        <v>134</v>
      </c>
      <c r="C17" s="97">
        <v>448.6</v>
      </c>
      <c r="D17" s="97">
        <v>195.4</v>
      </c>
      <c r="E17" s="97">
        <v>80.989999999999995</v>
      </c>
      <c r="F17" s="97">
        <v>10.3</v>
      </c>
      <c r="G17" s="97">
        <v>0.1</v>
      </c>
      <c r="H17" s="96"/>
      <c r="I17" s="96"/>
      <c r="J17" s="96"/>
      <c r="K17" s="96"/>
    </row>
    <row r="18" spans="2:11">
      <c r="B18" s="90" t="s">
        <v>135</v>
      </c>
      <c r="C18" s="97">
        <v>456.1</v>
      </c>
      <c r="D18" s="97">
        <v>198.6</v>
      </c>
      <c r="E18" s="97">
        <v>85.35</v>
      </c>
      <c r="F18" s="97">
        <v>10.7</v>
      </c>
      <c r="G18" s="97">
        <v>0.3</v>
      </c>
      <c r="H18" s="91"/>
      <c r="I18" s="91"/>
      <c r="J18" s="91"/>
      <c r="K18" s="91"/>
    </row>
    <row r="19" spans="2:11">
      <c r="B19" s="90" t="s">
        <v>136</v>
      </c>
      <c r="C19" s="91">
        <v>466</v>
      </c>
      <c r="D19" s="97">
        <v>198.5</v>
      </c>
      <c r="E19" s="97">
        <v>85.74</v>
      </c>
      <c r="F19" s="97">
        <v>10.9</v>
      </c>
      <c r="G19" s="97">
        <v>0.2</v>
      </c>
      <c r="H19" s="91"/>
      <c r="I19" s="91"/>
      <c r="J19" s="91"/>
      <c r="K19" s="91"/>
    </row>
    <row r="20" spans="2:11">
      <c r="B20" s="90" t="s">
        <v>137</v>
      </c>
      <c r="C20" s="97">
        <v>471.1</v>
      </c>
      <c r="D20" s="97">
        <v>197.4</v>
      </c>
      <c r="E20" s="97">
        <v>88.42</v>
      </c>
      <c r="F20" s="97">
        <v>11.2</v>
      </c>
      <c r="G20" s="97">
        <v>0.2</v>
      </c>
      <c r="H20" s="91"/>
      <c r="I20" s="91"/>
      <c r="J20" s="91"/>
      <c r="K20" s="91"/>
    </row>
    <row r="21" spans="2:11">
      <c r="B21" s="90" t="s">
        <v>138</v>
      </c>
      <c r="C21" s="97">
        <v>473.6</v>
      </c>
      <c r="D21" s="97">
        <v>204.1</v>
      </c>
      <c r="E21" s="97">
        <v>90.99</v>
      </c>
      <c r="F21" s="97">
        <v>11.2</v>
      </c>
      <c r="G21" s="97">
        <v>0.2</v>
      </c>
      <c r="H21" s="91"/>
      <c r="I21" s="91"/>
      <c r="J21" s="91"/>
      <c r="K21" s="91"/>
    </row>
    <row r="22" spans="2:11">
      <c r="B22" s="90" t="s">
        <v>139</v>
      </c>
      <c r="C22" s="97">
        <v>472.8</v>
      </c>
      <c r="D22" s="97">
        <v>208.1</v>
      </c>
      <c r="E22" s="97">
        <v>91.79</v>
      </c>
      <c r="F22" s="97">
        <v>10.4</v>
      </c>
      <c r="G22" s="97">
        <v>0.2</v>
      </c>
      <c r="H22" s="91"/>
      <c r="I22" s="91"/>
      <c r="J22" s="91"/>
      <c r="K22" s="91"/>
    </row>
    <row r="23" spans="2:11">
      <c r="B23" s="90" t="s">
        <v>140</v>
      </c>
      <c r="C23" s="97">
        <v>478.8</v>
      </c>
      <c r="D23" s="97">
        <v>216.6</v>
      </c>
      <c r="E23" s="97">
        <v>94.15</v>
      </c>
      <c r="F23" s="97">
        <v>10.3</v>
      </c>
      <c r="G23" s="97">
        <v>0.2</v>
      </c>
      <c r="H23" s="91"/>
      <c r="I23" s="91"/>
      <c r="J23" s="91"/>
      <c r="K23" s="91"/>
    </row>
    <row r="24" spans="2:11">
      <c r="B24" s="90" t="s">
        <v>141</v>
      </c>
      <c r="C24" s="97">
        <v>481.5</v>
      </c>
      <c r="D24" s="97">
        <v>216.4</v>
      </c>
      <c r="E24" s="97">
        <v>96.35</v>
      </c>
      <c r="F24" s="97">
        <v>10.3</v>
      </c>
      <c r="G24" s="97">
        <v>0.2</v>
      </c>
      <c r="H24" s="91"/>
      <c r="I24" s="91"/>
      <c r="J24" s="91"/>
      <c r="K24" s="91"/>
    </row>
    <row r="25" spans="2:11">
      <c r="B25" s="90" t="s">
        <v>142</v>
      </c>
      <c r="C25" s="91">
        <v>477</v>
      </c>
      <c r="D25" s="97">
        <v>211.2</v>
      </c>
      <c r="E25" s="97">
        <v>92.21</v>
      </c>
      <c r="F25" s="97">
        <v>10.7</v>
      </c>
      <c r="G25" s="97">
        <v>0.2</v>
      </c>
      <c r="H25" s="91"/>
      <c r="I25" s="91"/>
      <c r="J25" s="91"/>
      <c r="K25" s="91"/>
    </row>
    <row r="26" spans="2:11">
      <c r="B26" s="90" t="s">
        <v>143</v>
      </c>
      <c r="C26" s="97">
        <v>474.8</v>
      </c>
      <c r="D26" s="97">
        <v>196.5</v>
      </c>
      <c r="E26" s="97">
        <v>86.59</v>
      </c>
      <c r="F26" s="97">
        <v>10.4</v>
      </c>
      <c r="G26" s="97">
        <v>0.2</v>
      </c>
      <c r="H26" s="91"/>
      <c r="I26" s="91"/>
      <c r="J26" s="91"/>
      <c r="K26" s="91"/>
    </row>
    <row r="27" spans="2:11">
      <c r="B27" s="95" t="s">
        <v>144</v>
      </c>
      <c r="C27" s="97">
        <v>463.7</v>
      </c>
      <c r="D27" s="97">
        <v>199.4</v>
      </c>
      <c r="E27" s="97">
        <v>86.93</v>
      </c>
      <c r="F27" s="97">
        <v>10.199999999999999</v>
      </c>
      <c r="G27" s="97">
        <v>0.1</v>
      </c>
      <c r="H27" s="96"/>
      <c r="I27" s="96"/>
      <c r="J27" s="96"/>
      <c r="K27" s="96"/>
    </row>
    <row r="28" spans="2:11">
      <c r="B28" s="90" t="s">
        <v>145</v>
      </c>
      <c r="C28" s="97">
        <v>457.6</v>
      </c>
      <c r="D28" s="97">
        <v>198.6</v>
      </c>
      <c r="E28" s="97">
        <v>86.82</v>
      </c>
      <c r="F28" s="91">
        <v>10</v>
      </c>
      <c r="G28" s="97">
        <v>0.1</v>
      </c>
      <c r="H28" s="91"/>
      <c r="I28" s="91"/>
      <c r="J28" s="91"/>
      <c r="K28" s="91"/>
    </row>
    <row r="29" spans="2:11">
      <c r="B29" s="90" t="s">
        <v>146</v>
      </c>
      <c r="C29" s="97">
        <v>438.8</v>
      </c>
      <c r="D29" s="97">
        <v>193.7</v>
      </c>
      <c r="E29" s="97">
        <v>83.77</v>
      </c>
      <c r="F29" s="97">
        <v>9.8000000000000007</v>
      </c>
      <c r="G29" s="97">
        <v>0.1</v>
      </c>
      <c r="H29" s="91"/>
      <c r="I29" s="91"/>
      <c r="J29" s="91"/>
      <c r="K29" s="91"/>
    </row>
    <row r="30" spans="2:11">
      <c r="B30" s="90" t="s">
        <v>147</v>
      </c>
      <c r="C30" s="97">
        <v>442.7</v>
      </c>
      <c r="D30" s="97">
        <v>189.8</v>
      </c>
      <c r="E30" s="97">
        <v>80.38</v>
      </c>
      <c r="F30" s="97">
        <v>9.5</v>
      </c>
      <c r="G30" s="97">
        <v>0.1</v>
      </c>
      <c r="H30" s="91"/>
      <c r="I30" s="91"/>
      <c r="J30" s="91"/>
      <c r="K30" s="91"/>
    </row>
    <row r="31" spans="2:11">
      <c r="B31" s="90" t="s">
        <v>148</v>
      </c>
      <c r="C31" s="97">
        <v>446.5</v>
      </c>
      <c r="D31" s="97">
        <v>191.2</v>
      </c>
      <c r="E31" s="97">
        <v>80.61</v>
      </c>
      <c r="F31" s="97">
        <v>9.6999999999999993</v>
      </c>
      <c r="G31" s="97">
        <v>0.1</v>
      </c>
      <c r="H31" s="91"/>
      <c r="I31" s="91"/>
      <c r="J31" s="91"/>
      <c r="K31" s="91"/>
    </row>
    <row r="32" spans="2:11">
      <c r="B32" s="90" t="s">
        <v>149</v>
      </c>
      <c r="C32" s="97">
        <v>463.5</v>
      </c>
      <c r="D32" s="91">
        <v>190</v>
      </c>
      <c r="E32" s="91">
        <v>84</v>
      </c>
      <c r="F32" s="97">
        <v>9.6999999999999993</v>
      </c>
      <c r="G32" s="97">
        <v>0.1</v>
      </c>
      <c r="H32" s="91"/>
      <c r="I32" s="91"/>
      <c r="J32" s="91"/>
      <c r="K32" s="91"/>
    </row>
    <row r="33" spans="2:13">
      <c r="B33" s="90" t="s">
        <v>150</v>
      </c>
      <c r="C33" s="97">
        <v>475.2</v>
      </c>
      <c r="D33" s="97">
        <v>194.2</v>
      </c>
      <c r="E33" s="97">
        <v>83.47</v>
      </c>
      <c r="F33" s="97">
        <v>9.4</v>
      </c>
      <c r="G33" s="97">
        <v>0.1</v>
      </c>
      <c r="H33" s="91"/>
      <c r="I33" s="91"/>
      <c r="J33" s="91"/>
      <c r="K33" s="91"/>
    </row>
    <row r="34" spans="2:13">
      <c r="B34" s="90" t="s">
        <v>151</v>
      </c>
      <c r="C34" s="97">
        <v>478.5</v>
      </c>
      <c r="D34" s="97">
        <v>200.9</v>
      </c>
      <c r="E34" s="97">
        <v>84.38</v>
      </c>
      <c r="F34" s="97">
        <v>9.1999999999999993</v>
      </c>
      <c r="G34" s="97">
        <v>0.1</v>
      </c>
      <c r="H34" s="91"/>
      <c r="I34" s="91"/>
      <c r="J34" s="91"/>
      <c r="K34" s="91"/>
    </row>
    <row r="35" spans="2:13">
      <c r="B35" s="95" t="s">
        <v>152</v>
      </c>
      <c r="C35" s="97">
        <v>474.4</v>
      </c>
      <c r="D35" s="97">
        <v>208.7</v>
      </c>
      <c r="E35" s="97">
        <v>86.63</v>
      </c>
      <c r="F35" s="97">
        <v>9.1</v>
      </c>
      <c r="G35" s="97">
        <v>0.1</v>
      </c>
      <c r="H35" s="96"/>
      <c r="I35" s="96"/>
      <c r="J35" s="96"/>
      <c r="K35" s="96"/>
    </row>
    <row r="36" spans="2:13">
      <c r="B36" s="95" t="s">
        <v>153</v>
      </c>
      <c r="C36" s="97">
        <v>476.9</v>
      </c>
      <c r="D36" s="97">
        <v>208.7</v>
      </c>
      <c r="E36" s="97">
        <v>86.38</v>
      </c>
      <c r="F36" s="97">
        <v>9.5</v>
      </c>
      <c r="G36" s="97">
        <v>0.1</v>
      </c>
      <c r="H36" s="96"/>
      <c r="I36" s="96"/>
      <c r="J36" s="96"/>
      <c r="K36" s="96"/>
    </row>
    <row r="37" spans="2:13">
      <c r="B37" s="95" t="s">
        <v>154</v>
      </c>
      <c r="C37" s="97">
        <v>399.4</v>
      </c>
      <c r="D37" s="97">
        <v>194.4</v>
      </c>
      <c r="E37" s="97">
        <v>78.290000000000006</v>
      </c>
      <c r="F37" s="97">
        <v>8.1999999999999993</v>
      </c>
      <c r="G37" s="97">
        <v>0.1</v>
      </c>
      <c r="H37" s="96"/>
      <c r="I37" s="96"/>
      <c r="J37" s="96"/>
      <c r="K37" s="96"/>
    </row>
    <row r="38" spans="2:13">
      <c r="B38" s="95" t="s">
        <v>155</v>
      </c>
      <c r="C38" s="91">
        <v>431</v>
      </c>
      <c r="D38" s="97">
        <v>208.5</v>
      </c>
      <c r="E38" s="97">
        <v>87.96</v>
      </c>
      <c r="F38" s="97">
        <v>8.6999999999999993</v>
      </c>
      <c r="G38" s="97">
        <v>0.1</v>
      </c>
      <c r="H38" s="96"/>
      <c r="I38" s="96"/>
      <c r="J38" s="96"/>
      <c r="K38" s="96"/>
    </row>
    <row r="39" spans="2:13">
      <c r="B39" s="95" t="s">
        <v>156</v>
      </c>
      <c r="C39" s="97">
        <v>447.3</v>
      </c>
      <c r="D39" s="97">
        <v>207.5</v>
      </c>
      <c r="E39" s="97">
        <v>91.44</v>
      </c>
      <c r="F39" s="97">
        <v>9.1</v>
      </c>
      <c r="G39" s="97">
        <v>0.1</v>
      </c>
      <c r="H39" s="96"/>
      <c r="I39" s="96"/>
      <c r="J39" s="96"/>
      <c r="K39" s="96"/>
    </row>
    <row r="41" spans="2:13">
      <c r="C41" t="str">
        <f>C6</f>
        <v>Cars</v>
      </c>
      <c r="D41" t="s">
        <v>277</v>
      </c>
      <c r="E41" t="s">
        <v>120</v>
      </c>
      <c r="F41" t="str">
        <f t="shared" ref="F41" si="0">F6</f>
        <v>Motorcycles</v>
      </c>
      <c r="G41" t="s">
        <v>278</v>
      </c>
      <c r="K41" t="s">
        <v>14</v>
      </c>
      <c r="M41" t="s">
        <v>282</v>
      </c>
    </row>
    <row r="42" spans="2:13">
      <c r="B42" t="str">
        <f>B7</f>
        <v>1990</v>
      </c>
      <c r="C42" s="94">
        <f>C7</f>
        <v>381</v>
      </c>
      <c r="D42" s="94">
        <f>D7</f>
        <v>161.1</v>
      </c>
      <c r="E42" s="94">
        <f>E7</f>
        <v>58.7</v>
      </c>
      <c r="F42" s="94">
        <f>F7</f>
        <v>8</v>
      </c>
      <c r="G42" s="94">
        <f>G7</f>
        <v>0.4</v>
      </c>
      <c r="H42" s="94"/>
      <c r="I42" s="94"/>
      <c r="J42" s="94"/>
      <c r="K42" s="94">
        <f>SUM(C42:G42)</f>
        <v>609.20000000000005</v>
      </c>
      <c r="M42" s="3">
        <f>C42/K42</f>
        <v>0.62541037426132629</v>
      </c>
    </row>
    <row r="43" spans="2:13">
      <c r="B43" t="str">
        <f t="shared" ref="B43:G43" si="1">B17</f>
        <v>2000</v>
      </c>
      <c r="C43" s="94">
        <f t="shared" si="1"/>
        <v>448.6</v>
      </c>
      <c r="D43" s="94">
        <f t="shared" si="1"/>
        <v>195.4</v>
      </c>
      <c r="E43" s="94">
        <f t="shared" si="1"/>
        <v>80.989999999999995</v>
      </c>
      <c r="F43" s="94">
        <f t="shared" si="1"/>
        <v>10.3</v>
      </c>
      <c r="G43" s="94">
        <f t="shared" si="1"/>
        <v>0.1</v>
      </c>
      <c r="H43" s="94"/>
      <c r="I43" s="94"/>
      <c r="J43" s="94"/>
      <c r="K43" s="94">
        <f t="shared" ref="K43:K49" si="2">SUM(C43:G43)</f>
        <v>735.39</v>
      </c>
      <c r="M43" s="3">
        <f t="shared" ref="M43:M49" si="3">C43/K43</f>
        <v>0.61001645385441738</v>
      </c>
    </row>
    <row r="44" spans="2:13">
      <c r="B44" t="str">
        <f t="shared" ref="B44:G44" si="4">B27</f>
        <v>2010</v>
      </c>
      <c r="C44" s="94">
        <f t="shared" si="4"/>
        <v>463.7</v>
      </c>
      <c r="D44" s="94">
        <f t="shared" si="4"/>
        <v>199.4</v>
      </c>
      <c r="E44" s="94">
        <f t="shared" si="4"/>
        <v>86.93</v>
      </c>
      <c r="F44" s="94">
        <f t="shared" si="4"/>
        <v>10.199999999999999</v>
      </c>
      <c r="G44" s="94">
        <f t="shared" si="4"/>
        <v>0.1</v>
      </c>
      <c r="H44" s="94"/>
      <c r="I44" s="94"/>
      <c r="J44" s="94"/>
      <c r="K44" s="94">
        <f t="shared" si="2"/>
        <v>760.33</v>
      </c>
      <c r="M44" s="3">
        <f t="shared" si="3"/>
        <v>0.60986676837688891</v>
      </c>
    </row>
    <row r="45" spans="2:13">
      <c r="B45" t="str">
        <f t="shared" ref="B45:G45" si="5">B35</f>
        <v>2018</v>
      </c>
      <c r="C45" s="94">
        <f t="shared" si="5"/>
        <v>474.4</v>
      </c>
      <c r="D45" s="94">
        <f t="shared" si="5"/>
        <v>208.7</v>
      </c>
      <c r="E45" s="94">
        <f t="shared" si="5"/>
        <v>86.63</v>
      </c>
      <c r="F45" s="94">
        <f t="shared" si="5"/>
        <v>9.1</v>
      </c>
      <c r="G45" s="94">
        <f t="shared" si="5"/>
        <v>0.1</v>
      </c>
      <c r="H45" s="94"/>
      <c r="I45" s="94"/>
      <c r="J45" s="94"/>
      <c r="K45" s="94">
        <f t="shared" si="2"/>
        <v>778.93</v>
      </c>
      <c r="M45" s="3">
        <f t="shared" si="3"/>
        <v>0.60904060698650719</v>
      </c>
    </row>
    <row r="46" spans="2:13">
      <c r="B46" t="str">
        <f>B36</f>
        <v>2019</v>
      </c>
      <c r="C46" s="94">
        <f t="shared" ref="C46:E49" si="6">C36</f>
        <v>476.9</v>
      </c>
      <c r="D46" s="94">
        <f t="shared" si="6"/>
        <v>208.7</v>
      </c>
      <c r="E46" s="94">
        <f t="shared" si="6"/>
        <v>86.38</v>
      </c>
      <c r="F46" s="94">
        <f t="shared" ref="F46:F49" si="7">F36</f>
        <v>9.5</v>
      </c>
      <c r="G46" s="94">
        <f t="shared" ref="G46:G49" si="8">G36</f>
        <v>0.1</v>
      </c>
      <c r="H46" s="94"/>
      <c r="I46" s="94"/>
      <c r="J46" s="94"/>
      <c r="K46" s="94">
        <f t="shared" si="2"/>
        <v>781.57999999999993</v>
      </c>
      <c r="M46" s="3">
        <f t="shared" si="3"/>
        <v>0.6101742623915658</v>
      </c>
    </row>
    <row r="47" spans="2:13">
      <c r="B47" t="str">
        <f>B37</f>
        <v>2020</v>
      </c>
      <c r="C47" s="94">
        <f t="shared" si="6"/>
        <v>399.4</v>
      </c>
      <c r="D47" s="94">
        <f t="shared" si="6"/>
        <v>194.4</v>
      </c>
      <c r="E47" s="94">
        <f t="shared" si="6"/>
        <v>78.290000000000006</v>
      </c>
      <c r="F47" s="94">
        <f t="shared" si="7"/>
        <v>8.1999999999999993</v>
      </c>
      <c r="G47" s="94">
        <f t="shared" si="8"/>
        <v>0.1</v>
      </c>
      <c r="H47" s="94"/>
      <c r="I47" s="94"/>
      <c r="J47" s="94"/>
      <c r="K47" s="94">
        <f t="shared" si="2"/>
        <v>680.39</v>
      </c>
      <c r="M47" s="3">
        <f t="shared" si="3"/>
        <v>0.58701627008039503</v>
      </c>
    </row>
    <row r="48" spans="2:13">
      <c r="B48" t="str">
        <f>B38</f>
        <v>2021</v>
      </c>
      <c r="C48" s="94">
        <f t="shared" si="6"/>
        <v>431</v>
      </c>
      <c r="D48" s="94">
        <f t="shared" si="6"/>
        <v>208.5</v>
      </c>
      <c r="E48" s="94">
        <f t="shared" si="6"/>
        <v>87.96</v>
      </c>
      <c r="F48" s="94">
        <f t="shared" si="7"/>
        <v>8.6999999999999993</v>
      </c>
      <c r="G48" s="94">
        <f t="shared" si="8"/>
        <v>0.1</v>
      </c>
      <c r="H48" s="94"/>
      <c r="I48" s="94"/>
      <c r="J48" s="94"/>
      <c r="K48" s="94">
        <f t="shared" si="2"/>
        <v>736.2600000000001</v>
      </c>
      <c r="M48" s="3">
        <f t="shared" si="3"/>
        <v>0.58539103034254192</v>
      </c>
    </row>
    <row r="49" spans="2:13">
      <c r="B49" t="str">
        <f>B39</f>
        <v>2022</v>
      </c>
      <c r="C49" s="94">
        <f t="shared" si="6"/>
        <v>447.3</v>
      </c>
      <c r="D49" s="94">
        <f t="shared" si="6"/>
        <v>207.5</v>
      </c>
      <c r="E49" s="94">
        <f t="shared" si="6"/>
        <v>91.44</v>
      </c>
      <c r="F49" s="94">
        <f t="shared" si="7"/>
        <v>9.1</v>
      </c>
      <c r="G49" s="94">
        <f t="shared" si="8"/>
        <v>0.1</v>
      </c>
      <c r="H49" s="94"/>
      <c r="I49" s="94"/>
      <c r="J49" s="94"/>
      <c r="K49" s="94">
        <f t="shared" si="2"/>
        <v>755.44</v>
      </c>
      <c r="M49" s="3">
        <f t="shared" si="3"/>
        <v>0.59210526315789469</v>
      </c>
    </row>
    <row r="53" spans="2:13">
      <c r="C53">
        <f>C49/C42-1</f>
        <v>0.17401574803149611</v>
      </c>
    </row>
  </sheetData>
  <hyperlinks>
    <hyperlink ref="B3" location="Data!A1" display="Access data" xr:uid="{67714CBE-7741-449F-B0FF-A79824C9BA46}"/>
    <hyperlink ref="B4" r:id="rId1" xr:uid="{CC4D5C84-5339-4935-B01B-F7E42DDCAC4C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98143-4A68-44A1-B410-5126A7C8C15B}">
  <sheetPr>
    <tabColor theme="5" tint="0.39997558519241921"/>
  </sheetPr>
  <dimension ref="B1:M53"/>
  <sheetViews>
    <sheetView workbookViewId="0">
      <selection activeCell="I55" sqref="I55"/>
    </sheetView>
  </sheetViews>
  <sheetFormatPr defaultRowHeight="15"/>
  <cols>
    <col min="2" max="2" width="44.140625" customWidth="1"/>
    <col min="13" max="13" width="91.28515625" customWidth="1"/>
  </cols>
  <sheetData>
    <row r="1" spans="2:13">
      <c r="B1" s="72" t="s">
        <v>178</v>
      </c>
    </row>
    <row r="2" spans="2:13">
      <c r="B2" s="73" t="s">
        <v>179</v>
      </c>
      <c r="C2" s="73" t="s">
        <v>180</v>
      </c>
      <c r="M2" s="93"/>
    </row>
    <row r="3" spans="2:13" ht="14.45" customHeight="1">
      <c r="B3" s="74" t="s">
        <v>181</v>
      </c>
      <c r="C3" s="100" t="s">
        <v>182</v>
      </c>
      <c r="M3" s="99"/>
    </row>
    <row r="4" spans="2:13">
      <c r="B4" s="92"/>
    </row>
    <row r="5" spans="2:13">
      <c r="B5" s="88"/>
    </row>
    <row r="6" spans="2:13">
      <c r="B6" s="65"/>
      <c r="C6" s="67" t="s">
        <v>119</v>
      </c>
      <c r="D6" s="66" t="s">
        <v>120</v>
      </c>
      <c r="E6" s="67" t="s">
        <v>121</v>
      </c>
      <c r="F6" s="66" t="s">
        <v>122</v>
      </c>
      <c r="G6" s="67" t="s">
        <v>123</v>
      </c>
      <c r="H6" s="89"/>
      <c r="I6" s="89"/>
      <c r="J6" s="89"/>
      <c r="K6" s="89"/>
    </row>
    <row r="7" spans="2:13">
      <c r="B7" s="65" t="s">
        <v>124</v>
      </c>
      <c r="C7" s="65">
        <v>112.75532</v>
      </c>
      <c r="D7" s="65">
        <v>4.9818199999999999</v>
      </c>
      <c r="E7" s="65">
        <v>32.33323</v>
      </c>
      <c r="F7" s="65">
        <v>1.63306</v>
      </c>
      <c r="G7" s="65">
        <v>0.18637999999999999</v>
      </c>
      <c r="H7" s="96"/>
      <c r="I7" s="96"/>
      <c r="J7" s="96"/>
      <c r="K7" s="96"/>
    </row>
    <row r="8" spans="2:13">
      <c r="B8" s="65" t="s">
        <v>125</v>
      </c>
      <c r="C8" s="65">
        <v>114.14704999999999</v>
      </c>
      <c r="D8" s="65">
        <v>5.5337199999999998</v>
      </c>
      <c r="E8" s="65">
        <v>34.195219999999999</v>
      </c>
      <c r="F8" s="65">
        <v>1.5943799999999999</v>
      </c>
      <c r="G8" s="65">
        <v>0.12477000000000001</v>
      </c>
      <c r="H8" s="91"/>
      <c r="I8" s="91"/>
      <c r="J8" s="91"/>
      <c r="K8" s="91"/>
    </row>
    <row r="9" spans="2:13">
      <c r="B9" s="65" t="s">
        <v>126</v>
      </c>
      <c r="C9" s="65">
        <v>116.2197</v>
      </c>
      <c r="D9" s="65">
        <v>6.06576</v>
      </c>
      <c r="E9" s="65">
        <v>37.560609999999997</v>
      </c>
      <c r="F9" s="65">
        <v>1.5485199999999999</v>
      </c>
      <c r="G9" s="65">
        <v>9.5200000000000007E-2</v>
      </c>
      <c r="H9" s="91"/>
      <c r="I9" s="91"/>
      <c r="J9" s="91"/>
      <c r="K9" s="91"/>
    </row>
    <row r="10" spans="2:13">
      <c r="B10" s="65" t="s">
        <v>127</v>
      </c>
      <c r="C10" s="65">
        <v>118.19955</v>
      </c>
      <c r="D10" s="65">
        <v>6.7685199999999996</v>
      </c>
      <c r="E10" s="65">
        <v>39.581339999999997</v>
      </c>
      <c r="F10" s="65">
        <v>1.3692599999999999</v>
      </c>
      <c r="G10" s="65">
        <v>6.3909999999999995E-2</v>
      </c>
      <c r="H10" s="91"/>
      <c r="I10" s="91"/>
      <c r="J10" s="91"/>
      <c r="K10" s="91"/>
    </row>
    <row r="11" spans="2:13">
      <c r="B11" s="65" t="s">
        <v>128</v>
      </c>
      <c r="C11" s="65">
        <v>113.21777</v>
      </c>
      <c r="D11" s="65">
        <v>7.3695599999999999</v>
      </c>
      <c r="E11" s="65">
        <v>40.406309999999998</v>
      </c>
      <c r="F11" s="65">
        <v>1.33979</v>
      </c>
      <c r="G11" s="65">
        <v>4.3720000000000002E-2</v>
      </c>
      <c r="H11" s="91"/>
      <c r="I11" s="91"/>
      <c r="J11" s="91"/>
      <c r="K11" s="91"/>
    </row>
    <row r="12" spans="2:13">
      <c r="B12" s="65" t="s">
        <v>129</v>
      </c>
      <c r="C12" s="65">
        <v>115.79900000000001</v>
      </c>
      <c r="D12" s="65">
        <v>8.1546500000000002</v>
      </c>
      <c r="E12" s="65">
        <v>41.015149999999998</v>
      </c>
      <c r="F12" s="65">
        <v>1.4498200000000001</v>
      </c>
      <c r="G12" s="65">
        <v>3.3340000000000002E-2</v>
      </c>
      <c r="H12" s="91"/>
      <c r="I12" s="91"/>
      <c r="J12" s="91"/>
      <c r="K12" s="91"/>
    </row>
    <row r="13" spans="2:13">
      <c r="B13" s="65" t="s">
        <v>130</v>
      </c>
      <c r="C13" s="65">
        <v>115.81741</v>
      </c>
      <c r="D13" s="65">
        <v>8.6625200000000007</v>
      </c>
      <c r="E13" s="65">
        <v>40.429850000000002</v>
      </c>
      <c r="F13" s="65">
        <v>1.5478799999999999</v>
      </c>
      <c r="G13" s="65">
        <v>2.725E-2</v>
      </c>
      <c r="H13" s="91"/>
      <c r="I13" s="91"/>
      <c r="J13" s="91"/>
      <c r="K13" s="91"/>
    </row>
    <row r="14" spans="2:13">
      <c r="B14" s="65" t="s">
        <v>131</v>
      </c>
      <c r="C14" s="65">
        <v>115.11754999999999</v>
      </c>
      <c r="D14" s="65">
        <v>9.1232000000000006</v>
      </c>
      <c r="E14" s="65">
        <v>41.499949999999998</v>
      </c>
      <c r="F14" s="65">
        <v>1.6328199999999999</v>
      </c>
      <c r="G14" s="65">
        <v>1.9519999999999999E-2</v>
      </c>
      <c r="H14" s="91"/>
      <c r="I14" s="91"/>
      <c r="J14" s="91"/>
      <c r="K14" s="91"/>
    </row>
    <row r="15" spans="2:13">
      <c r="B15" s="65" t="s">
        <v>132</v>
      </c>
      <c r="C15" s="65">
        <v>114.85908999999999</v>
      </c>
      <c r="D15" s="65">
        <v>9.5382499999999997</v>
      </c>
      <c r="E15" s="65">
        <v>44.7423</v>
      </c>
      <c r="F15" s="65">
        <v>1.68058</v>
      </c>
      <c r="G15" s="65">
        <v>1.5089999999999999E-2</v>
      </c>
      <c r="H15" s="91"/>
      <c r="I15" s="91"/>
      <c r="J15" s="91"/>
      <c r="K15" s="91"/>
    </row>
    <row r="16" spans="2:13">
      <c r="B16" s="65" t="s">
        <v>133</v>
      </c>
      <c r="C16" s="65">
        <v>116.44511</v>
      </c>
      <c r="D16" s="65">
        <v>10.168749999999999</v>
      </c>
      <c r="E16" s="65">
        <v>47.938420000000001</v>
      </c>
      <c r="F16" s="65">
        <v>1.78766</v>
      </c>
      <c r="G16" s="65">
        <v>8.4700000000000001E-3</v>
      </c>
      <c r="H16" s="91"/>
      <c r="I16" s="91"/>
      <c r="J16" s="91"/>
      <c r="K16" s="91"/>
    </row>
    <row r="17" spans="2:11">
      <c r="B17" s="65" t="s">
        <v>134</v>
      </c>
      <c r="C17" s="65">
        <v>113.15218</v>
      </c>
      <c r="D17" s="65">
        <v>10.4472</v>
      </c>
      <c r="E17" s="65">
        <v>47.165730000000003</v>
      </c>
      <c r="F17" s="65">
        <v>1.77017</v>
      </c>
      <c r="G17" s="65">
        <v>6.0600000000000003E-3</v>
      </c>
      <c r="H17" s="96"/>
      <c r="I17" s="96"/>
      <c r="J17" s="96"/>
      <c r="K17" s="96"/>
    </row>
    <row r="18" spans="2:11">
      <c r="B18" s="65" t="s">
        <v>135</v>
      </c>
      <c r="C18" s="65">
        <v>112.62667999999999</v>
      </c>
      <c r="D18" s="65">
        <v>10.67704</v>
      </c>
      <c r="E18" s="65">
        <v>43.960410000000003</v>
      </c>
      <c r="F18" s="65">
        <v>1.74413</v>
      </c>
      <c r="G18" s="65">
        <v>5.4599999999999996E-3</v>
      </c>
      <c r="H18" s="91"/>
      <c r="I18" s="91"/>
      <c r="J18" s="91"/>
      <c r="K18" s="91"/>
    </row>
    <row r="19" spans="2:11">
      <c r="B19" s="65" t="s">
        <v>136</v>
      </c>
      <c r="C19" s="65">
        <v>112.64959</v>
      </c>
      <c r="D19" s="65">
        <v>10.60749</v>
      </c>
      <c r="E19" s="65">
        <v>42.255479999999999</v>
      </c>
      <c r="F19" s="65">
        <v>1.7593700000000001</v>
      </c>
      <c r="G19" s="65">
        <v>5.6600000000000001E-3</v>
      </c>
      <c r="H19" s="91"/>
      <c r="I19" s="91"/>
      <c r="J19" s="91"/>
      <c r="K19" s="91"/>
    </row>
    <row r="20" spans="2:11">
      <c r="B20" s="65" t="s">
        <v>137</v>
      </c>
      <c r="C20" s="65">
        <v>109.71917999999999</v>
      </c>
      <c r="D20" s="65">
        <v>10.298030000000001</v>
      </c>
      <c r="E20" s="65">
        <v>36.378070000000001</v>
      </c>
      <c r="F20" s="65">
        <v>1.73082</v>
      </c>
      <c r="G20" s="65">
        <v>5.3299999999999997E-3</v>
      </c>
      <c r="H20" s="91"/>
      <c r="I20" s="91"/>
      <c r="J20" s="91"/>
      <c r="K20" s="91"/>
    </row>
    <row r="21" spans="2:11">
      <c r="B21" s="65" t="s">
        <v>138</v>
      </c>
      <c r="C21" s="65">
        <v>106.4397</v>
      </c>
      <c r="D21" s="65">
        <v>9.6319400000000002</v>
      </c>
      <c r="E21" s="65">
        <v>34.916110000000003</v>
      </c>
      <c r="F21" s="65">
        <v>1.6555299999999999</v>
      </c>
      <c r="G21" s="65">
        <v>5.3099999999999996E-3</v>
      </c>
      <c r="H21" s="91"/>
      <c r="I21" s="91"/>
      <c r="J21" s="91"/>
      <c r="K21" s="91"/>
    </row>
    <row r="22" spans="2:11">
      <c r="B22" s="65" t="s">
        <v>139</v>
      </c>
      <c r="C22" s="65">
        <v>103.48219</v>
      </c>
      <c r="D22" s="65">
        <v>9.6749799999999997</v>
      </c>
      <c r="E22" s="65">
        <v>33.774079999999998</v>
      </c>
      <c r="F22" s="65">
        <v>1.67394</v>
      </c>
      <c r="G22" s="65">
        <v>5.6899999999999997E-3</v>
      </c>
      <c r="H22" s="91"/>
      <c r="I22" s="91"/>
      <c r="J22" s="91"/>
      <c r="K22" s="91"/>
    </row>
    <row r="23" spans="2:11">
      <c r="B23" s="65" t="s">
        <v>140</v>
      </c>
      <c r="C23" s="65">
        <v>102.27481</v>
      </c>
      <c r="D23" s="65">
        <v>9.6160700000000006</v>
      </c>
      <c r="E23" s="65">
        <v>39.834470000000003</v>
      </c>
      <c r="F23" s="65">
        <v>1.67258</v>
      </c>
      <c r="G23" s="65">
        <v>5.8300000000000001E-3</v>
      </c>
      <c r="H23" s="91"/>
      <c r="I23" s="91"/>
      <c r="J23" s="91"/>
      <c r="K23" s="91"/>
    </row>
    <row r="24" spans="2:11">
      <c r="B24" s="65" t="s">
        <v>141</v>
      </c>
      <c r="C24" s="65">
        <v>97.319299999999998</v>
      </c>
      <c r="D24" s="65">
        <v>9.1104699999999994</v>
      </c>
      <c r="E24" s="65">
        <v>37.743729999999999</v>
      </c>
      <c r="F24" s="65">
        <v>1.58938</v>
      </c>
      <c r="G24" s="65">
        <v>5.8399999999999997E-3</v>
      </c>
      <c r="H24" s="91"/>
      <c r="I24" s="91"/>
      <c r="J24" s="91"/>
      <c r="K24" s="91"/>
    </row>
    <row r="25" spans="2:11">
      <c r="B25" s="65" t="s">
        <v>142</v>
      </c>
      <c r="C25" s="65">
        <v>99.621510000000001</v>
      </c>
      <c r="D25" s="65">
        <v>9.4847000000000001</v>
      </c>
      <c r="E25" s="65">
        <v>39.740349999999999</v>
      </c>
      <c r="F25" s="65">
        <v>1.5844800000000001</v>
      </c>
      <c r="G25" s="65">
        <v>6.13E-3</v>
      </c>
      <c r="H25" s="91"/>
      <c r="I25" s="91"/>
      <c r="J25" s="91"/>
      <c r="K25" s="91"/>
    </row>
    <row r="26" spans="2:11">
      <c r="B26" s="65" t="s">
        <v>143</v>
      </c>
      <c r="C26" s="65">
        <v>98.291650000000004</v>
      </c>
      <c r="D26" s="65">
        <v>9.3118300000000005</v>
      </c>
      <c r="E26" s="65">
        <v>36.567050000000002</v>
      </c>
      <c r="F26" s="65">
        <v>1.5102</v>
      </c>
      <c r="G26" s="65">
        <v>6.4999999999999997E-3</v>
      </c>
      <c r="H26" s="91"/>
      <c r="I26" s="91"/>
      <c r="J26" s="91"/>
      <c r="K26" s="91"/>
    </row>
    <row r="27" spans="2:11">
      <c r="B27" s="65" t="s">
        <v>144</v>
      </c>
      <c r="C27" s="65">
        <v>93.588579999999993</v>
      </c>
      <c r="D27" s="65">
        <v>8.9243100000000002</v>
      </c>
      <c r="E27" s="65">
        <v>40.063299999999998</v>
      </c>
      <c r="F27" s="65">
        <v>1.38527</v>
      </c>
      <c r="G27" s="65">
        <v>5.9800000000000001E-3</v>
      </c>
      <c r="H27" s="96"/>
      <c r="I27" s="96"/>
      <c r="J27" s="96"/>
      <c r="K27" s="96"/>
    </row>
    <row r="28" spans="2:11">
      <c r="B28" s="65" t="s">
        <v>145</v>
      </c>
      <c r="C28" s="65">
        <v>95.528469999999999</v>
      </c>
      <c r="D28" s="65">
        <v>9.1096199999999996</v>
      </c>
      <c r="E28" s="65">
        <v>39.864040000000003</v>
      </c>
      <c r="F28" s="65">
        <v>1.35514</v>
      </c>
      <c r="G28" s="65">
        <v>5.8700000000000002E-3</v>
      </c>
      <c r="H28" s="91"/>
      <c r="I28" s="91"/>
      <c r="J28" s="91"/>
      <c r="K28" s="91"/>
    </row>
    <row r="29" spans="2:11">
      <c r="B29" s="65" t="s">
        <v>146</v>
      </c>
      <c r="C29" s="65">
        <v>91.872879999999995</v>
      </c>
      <c r="D29" s="65">
        <v>8.8527299999999993</v>
      </c>
      <c r="E29" s="65">
        <v>42.286090000000002</v>
      </c>
      <c r="F29" s="65">
        <v>1.27502</v>
      </c>
      <c r="G29" s="65">
        <v>5.5300000000000002E-3</v>
      </c>
      <c r="H29" s="91"/>
      <c r="I29" s="91"/>
      <c r="J29" s="91"/>
      <c r="K29" s="91"/>
    </row>
    <row r="30" spans="2:11">
      <c r="B30" s="65" t="s">
        <v>147</v>
      </c>
      <c r="C30" s="65">
        <v>95.587140000000005</v>
      </c>
      <c r="D30" s="65">
        <v>9.2926900000000003</v>
      </c>
      <c r="E30" s="65">
        <v>42.296140000000001</v>
      </c>
      <c r="F30" s="65">
        <v>1.2871999999999999</v>
      </c>
      <c r="G30" s="65">
        <v>5.6899999999999997E-3</v>
      </c>
      <c r="H30" s="91"/>
      <c r="I30" s="91"/>
      <c r="J30" s="91"/>
      <c r="K30" s="91"/>
    </row>
    <row r="31" spans="2:11">
      <c r="B31" s="65" t="s">
        <v>148</v>
      </c>
      <c r="C31" s="65">
        <v>93.71602</v>
      </c>
      <c r="D31" s="65">
        <v>9.5406200000000005</v>
      </c>
      <c r="E31" s="65">
        <v>43.143590000000003</v>
      </c>
      <c r="F31" s="65">
        <v>1.25525</v>
      </c>
      <c r="G31" s="65">
        <v>5.4400000000000004E-3</v>
      </c>
      <c r="H31" s="91"/>
      <c r="I31" s="91"/>
      <c r="J31" s="91"/>
      <c r="K31" s="91"/>
    </row>
    <row r="32" spans="2:11">
      <c r="B32" s="65" t="s">
        <v>149</v>
      </c>
      <c r="C32" s="65">
        <v>102.81285</v>
      </c>
      <c r="D32" s="65">
        <v>10.956759999999999</v>
      </c>
      <c r="E32" s="65">
        <v>40.095030000000001</v>
      </c>
      <c r="F32" s="65">
        <v>1.3999699999999999</v>
      </c>
      <c r="G32" s="65">
        <v>6.11E-3</v>
      </c>
      <c r="H32" s="91"/>
      <c r="I32" s="91"/>
      <c r="J32" s="91"/>
      <c r="K32" s="91"/>
    </row>
    <row r="33" spans="2:13">
      <c r="B33" s="65" t="s">
        <v>150</v>
      </c>
      <c r="C33" s="65">
        <v>103.95286</v>
      </c>
      <c r="D33" s="65">
        <v>11.482390000000001</v>
      </c>
      <c r="E33" s="65">
        <v>40.503729999999997</v>
      </c>
      <c r="F33" s="65">
        <v>1.40734</v>
      </c>
      <c r="G33" s="65">
        <v>6.0600000000000003E-3</v>
      </c>
      <c r="H33" s="91"/>
      <c r="I33" s="91"/>
      <c r="J33" s="91"/>
      <c r="K33" s="91"/>
    </row>
    <row r="34" spans="2:13">
      <c r="B34" s="65" t="s">
        <v>151</v>
      </c>
      <c r="C34" s="65">
        <v>103.00272</v>
      </c>
      <c r="D34" s="65">
        <v>11.737310000000001</v>
      </c>
      <c r="E34" s="65">
        <v>42.74286</v>
      </c>
      <c r="F34" s="65">
        <v>1.3883300000000001</v>
      </c>
      <c r="G34" s="65">
        <v>5.8300000000000001E-3</v>
      </c>
      <c r="H34" s="91"/>
      <c r="I34" s="91"/>
      <c r="J34" s="91"/>
      <c r="K34" s="91"/>
    </row>
    <row r="35" spans="2:13">
      <c r="B35" s="65" t="s">
        <v>152</v>
      </c>
      <c r="C35" s="65">
        <v>99.433539999999994</v>
      </c>
      <c r="D35" s="65">
        <v>11.73442</v>
      </c>
      <c r="E35" s="65">
        <v>46.59243</v>
      </c>
      <c r="F35" s="65">
        <v>1.3382700000000001</v>
      </c>
      <c r="G35" s="65">
        <v>5.7499999999999999E-3</v>
      </c>
      <c r="H35" s="96"/>
      <c r="I35" s="96"/>
      <c r="J35" s="96"/>
      <c r="K35" s="96"/>
    </row>
    <row r="36" spans="2:13">
      <c r="B36" s="65" t="s">
        <v>153</v>
      </c>
      <c r="C36" s="65">
        <v>100.22613</v>
      </c>
      <c r="D36" s="65">
        <v>12.06185</v>
      </c>
      <c r="E36" s="65">
        <v>44.230289999999997</v>
      </c>
      <c r="F36" s="65">
        <v>1.35877</v>
      </c>
      <c r="G36" s="65">
        <v>5.8399999999999997E-3</v>
      </c>
      <c r="H36" s="96"/>
      <c r="I36" s="96"/>
      <c r="J36" s="96"/>
      <c r="K36" s="96"/>
    </row>
    <row r="37" spans="2:13">
      <c r="B37" s="65" t="s">
        <v>154</v>
      </c>
      <c r="C37" s="65">
        <v>84.151499999999999</v>
      </c>
      <c r="D37" s="65">
        <v>11.15831</v>
      </c>
      <c r="E37" s="65">
        <v>44.621040000000001</v>
      </c>
      <c r="F37" s="65">
        <v>1.3561399999999999</v>
      </c>
      <c r="G37" s="65">
        <v>5.9800000000000001E-3</v>
      </c>
      <c r="H37" s="96"/>
      <c r="I37" s="96"/>
      <c r="J37" s="96"/>
      <c r="K37" s="96"/>
    </row>
    <row r="38" spans="2:13">
      <c r="B38" s="65" t="s">
        <v>155</v>
      </c>
      <c r="C38" s="65">
        <v>84.705299999999994</v>
      </c>
      <c r="D38" s="65">
        <v>12.219760000000001</v>
      </c>
      <c r="E38" s="65">
        <v>41.510460000000002</v>
      </c>
      <c r="F38" s="65">
        <v>1.2265999999999999</v>
      </c>
      <c r="G38" s="65">
        <v>5.3899999999999998E-3</v>
      </c>
      <c r="H38" s="96"/>
      <c r="I38" s="96"/>
      <c r="J38" s="96"/>
      <c r="K38" s="96"/>
    </row>
    <row r="39" spans="2:13">
      <c r="B39" s="65" t="s">
        <v>156</v>
      </c>
      <c r="C39" s="65">
        <v>88.715159999999997</v>
      </c>
      <c r="D39" s="65">
        <v>12.69858</v>
      </c>
      <c r="E39" s="65">
        <v>39.691659999999999</v>
      </c>
      <c r="F39" s="65">
        <v>1.33606</v>
      </c>
      <c r="G39" s="65">
        <v>5.94E-3</v>
      </c>
      <c r="H39" s="96"/>
      <c r="I39" s="96"/>
      <c r="J39" s="96"/>
      <c r="K39" s="96"/>
    </row>
    <row r="41" spans="2:13">
      <c r="C41" t="str">
        <f>C6</f>
        <v>Cars</v>
      </c>
      <c r="D41" t="s">
        <v>277</v>
      </c>
      <c r="E41" t="s">
        <v>120</v>
      </c>
      <c r="F41" t="str">
        <f t="shared" ref="F41" si="0">F6</f>
        <v>Motorcycles</v>
      </c>
      <c r="G41" t="s">
        <v>278</v>
      </c>
      <c r="K41" t="s">
        <v>14</v>
      </c>
      <c r="M41" t="s">
        <v>282</v>
      </c>
    </row>
    <row r="42" spans="2:13">
      <c r="B42" t="str">
        <f>B7</f>
        <v>1990</v>
      </c>
      <c r="C42" s="94">
        <f>C7</f>
        <v>112.75532</v>
      </c>
      <c r="D42" s="94">
        <f>D7</f>
        <v>4.9818199999999999</v>
      </c>
      <c r="E42" s="94">
        <f>E7</f>
        <v>32.33323</v>
      </c>
      <c r="F42" s="94">
        <f>F7</f>
        <v>1.63306</v>
      </c>
      <c r="G42" s="94">
        <f>G7</f>
        <v>0.18637999999999999</v>
      </c>
      <c r="H42" s="94"/>
      <c r="I42" s="94"/>
      <c r="J42" s="94"/>
      <c r="K42" s="94">
        <f>SUM(C42:G42)</f>
        <v>151.88981000000001</v>
      </c>
      <c r="M42" s="3">
        <f>C42/K42</f>
        <v>0.74234947031667231</v>
      </c>
    </row>
    <row r="43" spans="2:13">
      <c r="B43" t="str">
        <f t="shared" ref="B43:G43" si="1">B17</f>
        <v>2000</v>
      </c>
      <c r="C43" s="94">
        <f t="shared" si="1"/>
        <v>113.15218</v>
      </c>
      <c r="D43" s="94">
        <f t="shared" si="1"/>
        <v>10.4472</v>
      </c>
      <c r="E43" s="94">
        <f t="shared" si="1"/>
        <v>47.165730000000003</v>
      </c>
      <c r="F43" s="94">
        <f t="shared" si="1"/>
        <v>1.77017</v>
      </c>
      <c r="G43" s="94">
        <f t="shared" si="1"/>
        <v>6.0600000000000003E-3</v>
      </c>
      <c r="H43" s="94"/>
      <c r="I43" s="94"/>
      <c r="J43" s="94"/>
      <c r="K43" s="94">
        <f t="shared" ref="K43:K49" si="2">SUM(C43:G43)</f>
        <v>172.54133999999999</v>
      </c>
      <c r="M43" s="3">
        <f t="shared" ref="M43:M49" si="3">C43/K43</f>
        <v>0.65579750336933751</v>
      </c>
    </row>
    <row r="44" spans="2:13">
      <c r="B44" t="str">
        <f t="shared" ref="B44:G44" si="4">B27</f>
        <v>2010</v>
      </c>
      <c r="C44" s="94">
        <f t="shared" si="4"/>
        <v>93.588579999999993</v>
      </c>
      <c r="D44" s="94">
        <f t="shared" si="4"/>
        <v>8.9243100000000002</v>
      </c>
      <c r="E44" s="94">
        <f t="shared" si="4"/>
        <v>40.063299999999998</v>
      </c>
      <c r="F44" s="94">
        <f t="shared" si="4"/>
        <v>1.38527</v>
      </c>
      <c r="G44" s="94">
        <f t="shared" si="4"/>
        <v>5.9800000000000001E-3</v>
      </c>
      <c r="H44" s="94"/>
      <c r="I44" s="94"/>
      <c r="J44" s="94"/>
      <c r="K44" s="94">
        <f t="shared" si="2"/>
        <v>143.96743999999998</v>
      </c>
      <c r="M44" s="3">
        <f t="shared" si="3"/>
        <v>0.65006768197031217</v>
      </c>
    </row>
    <row r="45" spans="2:13">
      <c r="B45" t="str">
        <f t="shared" ref="B45:G45" si="5">B35</f>
        <v>2018</v>
      </c>
      <c r="C45" s="94">
        <f t="shared" si="5"/>
        <v>99.433539999999994</v>
      </c>
      <c r="D45" s="94">
        <f t="shared" si="5"/>
        <v>11.73442</v>
      </c>
      <c r="E45" s="94">
        <f t="shared" si="5"/>
        <v>46.59243</v>
      </c>
      <c r="F45" s="94">
        <f t="shared" si="5"/>
        <v>1.3382700000000001</v>
      </c>
      <c r="G45" s="94">
        <f t="shared" si="5"/>
        <v>5.7499999999999999E-3</v>
      </c>
      <c r="H45" s="94"/>
      <c r="I45" s="94"/>
      <c r="J45" s="94"/>
      <c r="K45" s="94">
        <f t="shared" si="2"/>
        <v>159.10441</v>
      </c>
      <c r="M45" s="3">
        <f t="shared" si="3"/>
        <v>0.62495778715373129</v>
      </c>
    </row>
    <row r="46" spans="2:13">
      <c r="B46" t="str">
        <f>B36</f>
        <v>2019</v>
      </c>
      <c r="C46" s="94">
        <f t="shared" ref="C46:G49" si="6">C36</f>
        <v>100.22613</v>
      </c>
      <c r="D46" s="94">
        <f t="shared" si="6"/>
        <v>12.06185</v>
      </c>
      <c r="E46" s="94">
        <f t="shared" si="6"/>
        <v>44.230289999999997</v>
      </c>
      <c r="F46" s="94">
        <f t="shared" si="6"/>
        <v>1.35877</v>
      </c>
      <c r="G46" s="94">
        <f t="shared" si="6"/>
        <v>5.8399999999999997E-3</v>
      </c>
      <c r="H46" s="94"/>
      <c r="I46" s="94"/>
      <c r="J46" s="94"/>
      <c r="K46" s="94">
        <f t="shared" si="2"/>
        <v>157.88288</v>
      </c>
      <c r="M46" s="3">
        <f t="shared" si="3"/>
        <v>0.63481316023624601</v>
      </c>
    </row>
    <row r="47" spans="2:13">
      <c r="B47" t="str">
        <f>B37</f>
        <v>2020</v>
      </c>
      <c r="C47" s="94">
        <f t="shared" si="6"/>
        <v>84.151499999999999</v>
      </c>
      <c r="D47" s="94">
        <f t="shared" si="6"/>
        <v>11.15831</v>
      </c>
      <c r="E47" s="94">
        <f t="shared" si="6"/>
        <v>44.621040000000001</v>
      </c>
      <c r="F47" s="94">
        <f t="shared" si="6"/>
        <v>1.3561399999999999</v>
      </c>
      <c r="G47" s="94">
        <f t="shared" si="6"/>
        <v>5.9800000000000001E-3</v>
      </c>
      <c r="H47" s="94"/>
      <c r="I47" s="94"/>
      <c r="J47" s="94"/>
      <c r="K47" s="94">
        <f t="shared" si="2"/>
        <v>141.29297</v>
      </c>
      <c r="M47" s="3">
        <f t="shared" si="3"/>
        <v>0.59558164854203288</v>
      </c>
    </row>
    <row r="48" spans="2:13">
      <c r="B48" t="str">
        <f>B38</f>
        <v>2021</v>
      </c>
      <c r="C48" s="94">
        <f t="shared" si="6"/>
        <v>84.705299999999994</v>
      </c>
      <c r="D48" s="94">
        <f t="shared" si="6"/>
        <v>12.219760000000001</v>
      </c>
      <c r="E48" s="94">
        <f t="shared" si="6"/>
        <v>41.510460000000002</v>
      </c>
      <c r="F48" s="94">
        <f t="shared" si="6"/>
        <v>1.2265999999999999</v>
      </c>
      <c r="G48" s="94">
        <f t="shared" si="6"/>
        <v>5.3899999999999998E-3</v>
      </c>
      <c r="H48" s="94"/>
      <c r="I48" s="94"/>
      <c r="J48" s="94"/>
      <c r="K48" s="94">
        <f t="shared" si="2"/>
        <v>139.66750999999999</v>
      </c>
      <c r="M48" s="3">
        <f t="shared" si="3"/>
        <v>0.60647819954690962</v>
      </c>
    </row>
    <row r="49" spans="2:13">
      <c r="B49" t="str">
        <f>B39</f>
        <v>2022</v>
      </c>
      <c r="C49" s="94">
        <f t="shared" si="6"/>
        <v>88.715159999999997</v>
      </c>
      <c r="D49" s="94">
        <f t="shared" si="6"/>
        <v>12.69858</v>
      </c>
      <c r="E49" s="94">
        <f t="shared" si="6"/>
        <v>39.691659999999999</v>
      </c>
      <c r="F49" s="94">
        <f t="shared" si="6"/>
        <v>1.33606</v>
      </c>
      <c r="G49" s="94">
        <f t="shared" si="6"/>
        <v>5.94E-3</v>
      </c>
      <c r="H49" s="94"/>
      <c r="I49" s="94"/>
      <c r="J49" s="94"/>
      <c r="K49" s="94">
        <f t="shared" si="2"/>
        <v>142.44739999999999</v>
      </c>
      <c r="M49" s="3">
        <f t="shared" si="3"/>
        <v>0.62279241319953893</v>
      </c>
    </row>
    <row r="53" spans="2:13">
      <c r="C53" s="101">
        <f>C49/C42-1</f>
        <v>-0.21320643673398298</v>
      </c>
    </row>
  </sheetData>
  <hyperlinks>
    <hyperlink ref="B2" r:id="rId1" xr:uid="{53A14E04-BD88-46FE-A332-C9C009322470}"/>
    <hyperlink ref="C2" r:id="rId2" xr:uid="{E1F26B27-731C-4681-8D95-81AD03D67795}"/>
  </hyperlinks>
  <pageMargins left="0.7" right="0.7" top="0.75" bottom="0.75" header="0.3" footer="0.3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3A0DB-5395-4660-BC27-E210311651E5}">
  <sheetPr>
    <tabColor theme="5" tint="0.39997558519241921"/>
  </sheetPr>
  <dimension ref="B1:AN52"/>
  <sheetViews>
    <sheetView workbookViewId="0">
      <selection activeCell="B36" sqref="B36:C38"/>
    </sheetView>
  </sheetViews>
  <sheetFormatPr defaultColWidth="9.140625" defaultRowHeight="15"/>
  <cols>
    <col min="1" max="1" width="9.140625" style="65"/>
    <col min="2" max="2" width="54" style="65" bestFit="1" customWidth="1"/>
    <col min="3" max="16384" width="9.140625" style="65"/>
  </cols>
  <sheetData>
    <row r="1" spans="2:40">
      <c r="B1" s="65" t="s">
        <v>117</v>
      </c>
    </row>
    <row r="2" spans="2:40">
      <c r="C2" s="65" t="s">
        <v>124</v>
      </c>
      <c r="D2" s="65" t="s">
        <v>125</v>
      </c>
      <c r="E2" s="65" t="s">
        <v>126</v>
      </c>
      <c r="F2" s="65" t="s">
        <v>127</v>
      </c>
      <c r="G2" s="65" t="s">
        <v>128</v>
      </c>
      <c r="H2" s="65" t="s">
        <v>129</v>
      </c>
      <c r="I2" s="65" t="s">
        <v>130</v>
      </c>
      <c r="J2" s="65" t="s">
        <v>131</v>
      </c>
      <c r="K2" s="65" t="s">
        <v>132</v>
      </c>
      <c r="L2" s="65" t="s">
        <v>133</v>
      </c>
      <c r="M2" s="65" t="s">
        <v>134</v>
      </c>
      <c r="N2" s="65" t="s">
        <v>135</v>
      </c>
      <c r="O2" s="65" t="s">
        <v>136</v>
      </c>
      <c r="P2" s="65" t="s">
        <v>137</v>
      </c>
      <c r="Q2" s="65" t="s">
        <v>138</v>
      </c>
      <c r="R2" s="65" t="s">
        <v>139</v>
      </c>
      <c r="S2" s="65" t="s">
        <v>140</v>
      </c>
      <c r="T2" s="65" t="s">
        <v>141</v>
      </c>
      <c r="U2" s="65" t="s">
        <v>142</v>
      </c>
      <c r="V2" s="65" t="s">
        <v>143</v>
      </c>
      <c r="W2" s="65" t="s">
        <v>144</v>
      </c>
      <c r="X2" s="65" t="s">
        <v>145</v>
      </c>
      <c r="Y2" s="65" t="s">
        <v>146</v>
      </c>
      <c r="Z2" s="65" t="s">
        <v>147</v>
      </c>
      <c r="AA2" s="65" t="s">
        <v>148</v>
      </c>
      <c r="AB2" s="65" t="s">
        <v>149</v>
      </c>
      <c r="AC2" s="65" t="s">
        <v>150</v>
      </c>
      <c r="AD2" s="65" t="s">
        <v>151</v>
      </c>
      <c r="AE2" s="65" t="s">
        <v>152</v>
      </c>
      <c r="AF2" s="65" t="s">
        <v>153</v>
      </c>
      <c r="AG2" s="65" t="s">
        <v>154</v>
      </c>
      <c r="AH2" s="65" t="s">
        <v>155</v>
      </c>
      <c r="AI2" s="65" t="s">
        <v>156</v>
      </c>
    </row>
    <row r="3" spans="2:40">
      <c r="B3" s="66" t="s">
        <v>118</v>
      </c>
      <c r="C3" s="65">
        <v>151.88981000000001</v>
      </c>
      <c r="D3" s="65">
        <v>155.59513999999999</v>
      </c>
      <c r="E3" s="65">
        <v>161.48978</v>
      </c>
      <c r="F3" s="65">
        <v>165.98257000000001</v>
      </c>
      <c r="G3" s="65">
        <v>162.37714</v>
      </c>
      <c r="H3" s="65">
        <v>166.45196999999999</v>
      </c>
      <c r="I3" s="65">
        <v>166.48490000000001</v>
      </c>
      <c r="J3" s="65">
        <v>167.39304999999999</v>
      </c>
      <c r="K3" s="65">
        <v>170.83529999999999</v>
      </c>
      <c r="L3" s="65">
        <v>176.34841</v>
      </c>
      <c r="M3" s="65">
        <v>172.54132999999999</v>
      </c>
      <c r="N3" s="65">
        <v>169.01372000000001</v>
      </c>
      <c r="O3" s="65">
        <v>167.27759</v>
      </c>
      <c r="P3" s="65">
        <v>158.13141999999999</v>
      </c>
      <c r="Q3" s="65">
        <v>152.64859000000001</v>
      </c>
      <c r="R3" s="65">
        <v>148.61089000000001</v>
      </c>
      <c r="S3" s="65">
        <v>153.40376000000001</v>
      </c>
      <c r="T3" s="65">
        <v>145.76871</v>
      </c>
      <c r="U3" s="65">
        <v>150.43718000000001</v>
      </c>
      <c r="V3" s="65">
        <v>145.68724</v>
      </c>
      <c r="W3" s="65">
        <v>143.96744000000001</v>
      </c>
      <c r="X3" s="65">
        <v>145.86313999999999</v>
      </c>
      <c r="Y3" s="65">
        <v>144.29225</v>
      </c>
      <c r="Z3" s="65">
        <v>148.46886000000001</v>
      </c>
      <c r="AA3" s="65">
        <v>147.66091</v>
      </c>
      <c r="AB3" s="65">
        <v>155.27072000000001</v>
      </c>
      <c r="AC3" s="65">
        <v>157.35238000000001</v>
      </c>
      <c r="AD3" s="65">
        <v>158.87705</v>
      </c>
      <c r="AE3" s="65">
        <v>159.10441</v>
      </c>
      <c r="AF3" s="65">
        <v>157.88287</v>
      </c>
      <c r="AG3" s="65">
        <v>141.29297</v>
      </c>
      <c r="AH3" s="65">
        <v>139.66749999999999</v>
      </c>
      <c r="AI3" s="65">
        <v>142.44739999999999</v>
      </c>
    </row>
    <row r="4" spans="2:40">
      <c r="B4" s="67" t="s">
        <v>119</v>
      </c>
      <c r="C4" s="65">
        <v>112.75532</v>
      </c>
      <c r="D4" s="65">
        <v>114.14704999999999</v>
      </c>
      <c r="E4" s="65">
        <v>116.2197</v>
      </c>
      <c r="F4" s="65">
        <v>118.19955</v>
      </c>
      <c r="G4" s="65">
        <v>113.21777</v>
      </c>
      <c r="H4" s="65">
        <v>115.79900000000001</v>
      </c>
      <c r="I4" s="65">
        <v>115.81741</v>
      </c>
      <c r="J4" s="65">
        <v>115.11754999999999</v>
      </c>
      <c r="K4" s="65">
        <v>114.85908999999999</v>
      </c>
      <c r="L4" s="65">
        <v>116.44511</v>
      </c>
      <c r="M4" s="65">
        <v>113.15218</v>
      </c>
      <c r="N4" s="65">
        <v>112.62667999999999</v>
      </c>
      <c r="O4" s="65">
        <v>112.64959</v>
      </c>
      <c r="P4" s="65">
        <v>109.71917999999999</v>
      </c>
      <c r="Q4" s="65">
        <v>106.4397</v>
      </c>
      <c r="R4" s="65">
        <v>103.48219</v>
      </c>
      <c r="S4" s="65">
        <v>102.27481</v>
      </c>
      <c r="T4" s="65">
        <v>97.319299999999998</v>
      </c>
      <c r="U4" s="65">
        <v>99.621510000000001</v>
      </c>
      <c r="V4" s="65">
        <v>98.291650000000004</v>
      </c>
      <c r="W4" s="65">
        <v>93.588579999999993</v>
      </c>
      <c r="X4" s="65">
        <v>95.528469999999999</v>
      </c>
      <c r="Y4" s="65">
        <v>91.872879999999995</v>
      </c>
      <c r="Z4" s="65">
        <v>95.587140000000005</v>
      </c>
      <c r="AA4" s="65">
        <v>93.71602</v>
      </c>
      <c r="AB4" s="65">
        <v>102.81285</v>
      </c>
      <c r="AC4" s="65">
        <v>103.95286</v>
      </c>
      <c r="AD4" s="65">
        <v>103.00272</v>
      </c>
      <c r="AE4" s="65">
        <v>99.433539999999994</v>
      </c>
      <c r="AF4" s="65">
        <v>100.22613</v>
      </c>
      <c r="AG4" s="65">
        <v>84.151499999999999</v>
      </c>
      <c r="AH4" s="65">
        <v>84.705299999999994</v>
      </c>
      <c r="AI4" s="65">
        <v>88.715159999999997</v>
      </c>
    </row>
    <row r="5" spans="2:40">
      <c r="B5" s="66" t="s">
        <v>120</v>
      </c>
      <c r="C5" s="65">
        <v>4.9818199999999999</v>
      </c>
      <c r="D5" s="65">
        <v>5.5337199999999998</v>
      </c>
      <c r="E5" s="65">
        <v>6.06576</v>
      </c>
      <c r="F5" s="65">
        <v>6.7685199999999996</v>
      </c>
      <c r="G5" s="65">
        <v>7.3695599999999999</v>
      </c>
      <c r="H5" s="65">
        <v>8.1546500000000002</v>
      </c>
      <c r="I5" s="65">
        <v>8.6625200000000007</v>
      </c>
      <c r="J5" s="65">
        <v>9.1232000000000006</v>
      </c>
      <c r="K5" s="65">
        <v>9.5382499999999997</v>
      </c>
      <c r="L5" s="65">
        <v>10.168749999999999</v>
      </c>
      <c r="M5" s="65">
        <v>10.4472</v>
      </c>
      <c r="N5" s="65">
        <v>10.67704</v>
      </c>
      <c r="O5" s="65">
        <v>10.60749</v>
      </c>
      <c r="P5" s="65">
        <v>10.298030000000001</v>
      </c>
      <c r="Q5" s="65">
        <v>9.6319400000000002</v>
      </c>
      <c r="R5" s="65">
        <v>9.6749799999999997</v>
      </c>
      <c r="S5" s="65">
        <v>9.6160700000000006</v>
      </c>
      <c r="T5" s="65">
        <v>9.1104699999999994</v>
      </c>
      <c r="U5" s="65">
        <v>9.4847000000000001</v>
      </c>
      <c r="V5" s="65">
        <v>9.3118300000000005</v>
      </c>
      <c r="W5" s="65">
        <v>8.9243100000000002</v>
      </c>
      <c r="X5" s="65">
        <v>9.1096199999999996</v>
      </c>
      <c r="Y5" s="65">
        <v>8.8527299999999993</v>
      </c>
      <c r="Z5" s="65">
        <v>9.2926900000000003</v>
      </c>
      <c r="AA5" s="65">
        <v>9.5406200000000005</v>
      </c>
      <c r="AB5" s="65">
        <v>10.956759999999999</v>
      </c>
      <c r="AC5" s="65">
        <v>11.482390000000001</v>
      </c>
      <c r="AD5" s="65">
        <v>11.737310000000001</v>
      </c>
      <c r="AE5" s="65">
        <v>11.73442</v>
      </c>
      <c r="AF5" s="65">
        <v>12.06185</v>
      </c>
      <c r="AG5" s="65">
        <v>11.15831</v>
      </c>
      <c r="AH5" s="65">
        <v>12.219760000000001</v>
      </c>
      <c r="AI5" s="65">
        <v>12.69858</v>
      </c>
    </row>
    <row r="6" spans="2:40">
      <c r="B6" s="67" t="s">
        <v>121</v>
      </c>
      <c r="C6" s="65">
        <v>32.33323</v>
      </c>
      <c r="D6" s="65">
        <v>34.195219999999999</v>
      </c>
      <c r="E6" s="65">
        <v>37.560609999999997</v>
      </c>
      <c r="F6" s="65">
        <v>39.581339999999997</v>
      </c>
      <c r="G6" s="65">
        <v>40.406309999999998</v>
      </c>
      <c r="H6" s="65">
        <v>41.015149999999998</v>
      </c>
      <c r="I6" s="65">
        <v>40.429850000000002</v>
      </c>
      <c r="J6" s="65">
        <v>41.499949999999998</v>
      </c>
      <c r="K6" s="65">
        <v>44.7423</v>
      </c>
      <c r="L6" s="65">
        <v>47.938420000000001</v>
      </c>
      <c r="M6" s="65">
        <v>47.165730000000003</v>
      </c>
      <c r="N6" s="65">
        <v>43.960410000000003</v>
      </c>
      <c r="O6" s="65">
        <v>42.255479999999999</v>
      </c>
      <c r="P6" s="65">
        <v>36.378070000000001</v>
      </c>
      <c r="Q6" s="65">
        <v>34.916110000000003</v>
      </c>
      <c r="R6" s="65">
        <v>33.774079999999998</v>
      </c>
      <c r="S6" s="65">
        <v>39.834470000000003</v>
      </c>
      <c r="T6" s="65">
        <v>37.743729999999999</v>
      </c>
      <c r="U6" s="65">
        <v>39.740349999999999</v>
      </c>
      <c r="V6" s="65">
        <v>36.567050000000002</v>
      </c>
      <c r="W6" s="65">
        <v>40.063299999999998</v>
      </c>
      <c r="X6" s="65">
        <v>39.864040000000003</v>
      </c>
      <c r="Y6" s="65">
        <v>42.286090000000002</v>
      </c>
      <c r="Z6" s="65">
        <v>42.296140000000001</v>
      </c>
      <c r="AA6" s="65">
        <v>43.143590000000003</v>
      </c>
      <c r="AB6" s="65">
        <v>40.095030000000001</v>
      </c>
      <c r="AC6" s="65">
        <v>40.503729999999997</v>
      </c>
      <c r="AD6" s="65">
        <v>42.74286</v>
      </c>
      <c r="AE6" s="65">
        <v>46.59243</v>
      </c>
      <c r="AF6" s="65">
        <v>44.230289999999997</v>
      </c>
      <c r="AG6" s="65">
        <v>44.621040000000001</v>
      </c>
      <c r="AH6" s="65">
        <v>41.510460000000002</v>
      </c>
      <c r="AI6" s="65">
        <v>39.691659999999999</v>
      </c>
    </row>
    <row r="7" spans="2:40">
      <c r="B7" s="66" t="s">
        <v>122</v>
      </c>
      <c r="C7" s="65">
        <v>1.63306</v>
      </c>
      <c r="D7" s="65">
        <v>1.5943799999999999</v>
      </c>
      <c r="E7" s="65">
        <v>1.5485199999999999</v>
      </c>
      <c r="F7" s="65">
        <v>1.3692599999999999</v>
      </c>
      <c r="G7" s="65">
        <v>1.33979</v>
      </c>
      <c r="H7" s="65">
        <v>1.4498200000000001</v>
      </c>
      <c r="I7" s="65">
        <v>1.5478799999999999</v>
      </c>
      <c r="J7" s="65">
        <v>1.6328199999999999</v>
      </c>
      <c r="K7" s="65">
        <v>1.68058</v>
      </c>
      <c r="L7" s="65">
        <v>1.78766</v>
      </c>
      <c r="M7" s="65">
        <v>1.77017</v>
      </c>
      <c r="N7" s="65">
        <v>1.74413</v>
      </c>
      <c r="O7" s="65">
        <v>1.7593700000000001</v>
      </c>
      <c r="P7" s="65">
        <v>1.73082</v>
      </c>
      <c r="Q7" s="65">
        <v>1.6555299999999999</v>
      </c>
      <c r="R7" s="65">
        <v>1.67394</v>
      </c>
      <c r="S7" s="65">
        <v>1.67258</v>
      </c>
      <c r="T7" s="65">
        <v>1.58938</v>
      </c>
      <c r="U7" s="65">
        <v>1.5844800000000001</v>
      </c>
      <c r="V7" s="65">
        <v>1.5102</v>
      </c>
      <c r="W7" s="65">
        <v>1.38527</v>
      </c>
      <c r="X7" s="65">
        <v>1.35514</v>
      </c>
      <c r="Y7" s="65">
        <v>1.27502</v>
      </c>
      <c r="Z7" s="65">
        <v>1.2871999999999999</v>
      </c>
      <c r="AA7" s="65">
        <v>1.25525</v>
      </c>
      <c r="AB7" s="65">
        <v>1.3999699999999999</v>
      </c>
      <c r="AC7" s="65">
        <v>1.40734</v>
      </c>
      <c r="AD7" s="65">
        <v>1.3883300000000001</v>
      </c>
      <c r="AE7" s="65">
        <v>1.3382700000000001</v>
      </c>
      <c r="AF7" s="65">
        <v>1.35877</v>
      </c>
      <c r="AG7" s="65">
        <v>1.3561399999999999</v>
      </c>
      <c r="AH7" s="65">
        <v>1.2265999999999999</v>
      </c>
      <c r="AI7" s="65">
        <v>1.33606</v>
      </c>
    </row>
    <row r="8" spans="2:40">
      <c r="B8" s="67" t="s">
        <v>123</v>
      </c>
      <c r="C8" s="65">
        <v>0.18637999999999999</v>
      </c>
      <c r="D8" s="65">
        <v>0.12477000000000001</v>
      </c>
      <c r="E8" s="65">
        <v>9.5200000000000007E-2</v>
      </c>
      <c r="F8" s="65">
        <v>6.3909999999999995E-2</v>
      </c>
      <c r="G8" s="65">
        <v>4.3720000000000002E-2</v>
      </c>
      <c r="H8" s="65">
        <v>3.3340000000000002E-2</v>
      </c>
      <c r="I8" s="65">
        <v>2.725E-2</v>
      </c>
      <c r="J8" s="65">
        <v>1.9519999999999999E-2</v>
      </c>
      <c r="K8" s="65">
        <v>1.5089999999999999E-2</v>
      </c>
      <c r="L8" s="65">
        <v>8.4700000000000001E-3</v>
      </c>
      <c r="M8" s="65">
        <v>6.0600000000000003E-3</v>
      </c>
      <c r="N8" s="65">
        <v>5.4599999999999996E-3</v>
      </c>
      <c r="O8" s="65">
        <v>5.6600000000000001E-3</v>
      </c>
      <c r="P8" s="65">
        <v>5.3299999999999997E-3</v>
      </c>
      <c r="Q8" s="65">
        <v>5.3099999999999996E-3</v>
      </c>
      <c r="R8" s="65">
        <v>5.6899999999999997E-3</v>
      </c>
      <c r="S8" s="65">
        <v>5.8300000000000001E-3</v>
      </c>
      <c r="T8" s="65">
        <v>5.8399999999999997E-3</v>
      </c>
      <c r="U8" s="65">
        <v>6.13E-3</v>
      </c>
      <c r="V8" s="65">
        <v>6.4999999999999997E-3</v>
      </c>
      <c r="W8" s="65">
        <v>5.9800000000000001E-3</v>
      </c>
      <c r="X8" s="65">
        <v>5.8700000000000002E-3</v>
      </c>
      <c r="Y8" s="65">
        <v>5.5300000000000002E-3</v>
      </c>
      <c r="Z8" s="65">
        <v>5.6899999999999997E-3</v>
      </c>
      <c r="AA8" s="65">
        <v>5.4400000000000004E-3</v>
      </c>
      <c r="AB8" s="65">
        <v>6.11E-3</v>
      </c>
      <c r="AC8" s="65">
        <v>6.0600000000000003E-3</v>
      </c>
      <c r="AD8" s="65">
        <v>5.8300000000000001E-3</v>
      </c>
      <c r="AE8" s="65">
        <v>5.7499999999999999E-3</v>
      </c>
      <c r="AF8" s="65">
        <v>5.8399999999999997E-3</v>
      </c>
      <c r="AG8" s="65">
        <v>5.9800000000000001E-3</v>
      </c>
      <c r="AH8" s="65">
        <v>5.3899999999999998E-3</v>
      </c>
      <c r="AI8" s="65">
        <v>5.94E-3</v>
      </c>
    </row>
    <row r="10" spans="2:40">
      <c r="B10" s="65" t="s">
        <v>208</v>
      </c>
      <c r="C10" s="68">
        <f>C4/C3</f>
        <v>0.74234947031667231</v>
      </c>
      <c r="D10" s="68">
        <f t="shared" ref="D10:X10" si="0">D4/D3</f>
        <v>0.73361578003014749</v>
      </c>
      <c r="E10" s="68">
        <f t="shared" si="0"/>
        <v>0.71967216748948448</v>
      </c>
      <c r="F10" s="68">
        <f t="shared" si="0"/>
        <v>0.71212025455443906</v>
      </c>
      <c r="G10" s="68">
        <f t="shared" si="0"/>
        <v>0.69725190380862723</v>
      </c>
      <c r="H10" s="68">
        <f t="shared" si="0"/>
        <v>0.69569017416856049</v>
      </c>
      <c r="I10" s="68">
        <f t="shared" si="0"/>
        <v>0.6956631502316426</v>
      </c>
      <c r="J10" s="68">
        <f t="shared" si="0"/>
        <v>0.68770806195358769</v>
      </c>
      <c r="K10" s="68">
        <f t="shared" si="0"/>
        <v>0.67233815259492624</v>
      </c>
      <c r="L10" s="68">
        <f t="shared" si="0"/>
        <v>0.66031278648897374</v>
      </c>
      <c r="M10" s="68">
        <f t="shared" si="0"/>
        <v>0.65579754137747759</v>
      </c>
      <c r="N10" s="68">
        <f t="shared" si="0"/>
        <v>0.66637596048415471</v>
      </c>
      <c r="O10" s="68">
        <f t="shared" si="0"/>
        <v>0.67342905884763171</v>
      </c>
      <c r="P10" s="68">
        <f t="shared" si="0"/>
        <v>0.69384806637415897</v>
      </c>
      <c r="Q10" s="68">
        <f t="shared" si="0"/>
        <v>0.69728583801527411</v>
      </c>
      <c r="R10" s="68">
        <f t="shared" si="0"/>
        <v>0.6963297911747921</v>
      </c>
      <c r="S10" s="68">
        <f t="shared" si="0"/>
        <v>0.66670341065955618</v>
      </c>
      <c r="T10" s="68">
        <f t="shared" si="0"/>
        <v>0.66762818989068362</v>
      </c>
      <c r="U10" s="68">
        <f t="shared" si="0"/>
        <v>0.66221335709696227</v>
      </c>
      <c r="V10" s="68">
        <f t="shared" si="0"/>
        <v>0.67467576432912035</v>
      </c>
      <c r="W10" s="68">
        <f t="shared" si="0"/>
        <v>0.65006768197031206</v>
      </c>
      <c r="X10" s="68">
        <f t="shared" si="0"/>
        <v>0.65491850785606298</v>
      </c>
      <c r="Y10" s="68">
        <f>Y4/Y3</f>
        <v>0.63671389142521517</v>
      </c>
      <c r="Z10" s="68">
        <f t="shared" ref="Z10:AI10" si="1">Z4/Z3</f>
        <v>0.64381945143244179</v>
      </c>
      <c r="AA10" s="68">
        <f t="shared" si="1"/>
        <v>0.63467047575421276</v>
      </c>
      <c r="AB10" s="68">
        <f t="shared" si="1"/>
        <v>0.66215220744774028</v>
      </c>
      <c r="AC10" s="68">
        <f t="shared" si="1"/>
        <v>0.66063735419826508</v>
      </c>
      <c r="AD10" s="68">
        <f t="shared" si="1"/>
        <v>0.64831717356282736</v>
      </c>
      <c r="AE10" s="68">
        <f t="shared" si="1"/>
        <v>0.62495778715373129</v>
      </c>
      <c r="AF10" s="68">
        <f t="shared" si="1"/>
        <v>0.63481320044410139</v>
      </c>
      <c r="AG10" s="68">
        <f t="shared" si="1"/>
        <v>0.59558164854203288</v>
      </c>
      <c r="AH10" s="68">
        <f t="shared" si="1"/>
        <v>0.60647824296991071</v>
      </c>
      <c r="AI10" s="68">
        <f t="shared" si="1"/>
        <v>0.62279241319953893</v>
      </c>
      <c r="AJ10" s="68"/>
      <c r="AK10" s="68"/>
      <c r="AL10" s="68"/>
      <c r="AM10" s="68"/>
      <c r="AN10" s="68"/>
    </row>
    <row r="11" spans="2:40">
      <c r="AC11" s="68">
        <f t="shared" ref="AC11:AH11" si="2">AC5/AC3</f>
        <v>7.2972458376543148E-2</v>
      </c>
      <c r="AD11" s="68">
        <f t="shared" si="2"/>
        <v>7.3876686406249364E-2</v>
      </c>
      <c r="AE11" s="68">
        <f t="shared" si="2"/>
        <v>7.3752952542295969E-2</v>
      </c>
      <c r="AF11" s="68">
        <f t="shared" si="2"/>
        <v>7.6397458444985203E-2</v>
      </c>
      <c r="AG11" s="68">
        <f t="shared" si="2"/>
        <v>7.897286043318362E-2</v>
      </c>
      <c r="AH11" s="68">
        <f t="shared" si="2"/>
        <v>8.749179300839495E-2</v>
      </c>
      <c r="AI11" s="68">
        <f>AI5/AI3</f>
        <v>8.9145747833937306E-2</v>
      </c>
    </row>
    <row r="12" spans="2:40">
      <c r="AC12" s="68">
        <f t="shared" ref="AC12:AH12" si="3">AC6/AC3</f>
        <v>0.25740780025062215</v>
      </c>
      <c r="AD12" s="68">
        <f t="shared" si="3"/>
        <v>0.26903105262843185</v>
      </c>
      <c r="AE12" s="68">
        <f t="shared" si="3"/>
        <v>0.29284185146093689</v>
      </c>
      <c r="AF12" s="68">
        <f t="shared" si="3"/>
        <v>0.28014622485643942</v>
      </c>
      <c r="AG12" s="68">
        <f t="shared" si="3"/>
        <v>0.31580509631866327</v>
      </c>
      <c r="AH12" s="68">
        <f t="shared" si="3"/>
        <v>0.29720915746326099</v>
      </c>
      <c r="AI12" s="68">
        <f>AI6/AI3</f>
        <v>0.27864081759302034</v>
      </c>
      <c r="AJ12" s="70">
        <f>AI11+AI12</f>
        <v>0.36778656542695765</v>
      </c>
    </row>
    <row r="13" spans="2:40">
      <c r="K13" s="67" t="s">
        <v>119</v>
      </c>
      <c r="L13" s="66" t="s">
        <v>120</v>
      </c>
      <c r="M13" s="67" t="s">
        <v>121</v>
      </c>
      <c r="N13" s="66" t="s">
        <v>122</v>
      </c>
      <c r="O13" s="67" t="s">
        <v>123</v>
      </c>
      <c r="R13" s="66" t="s">
        <v>118</v>
      </c>
    </row>
    <row r="14" spans="2:40">
      <c r="J14" s="65" t="s">
        <v>124</v>
      </c>
      <c r="K14" s="65">
        <v>112.75532</v>
      </c>
      <c r="L14" s="65">
        <v>4.9818199999999999</v>
      </c>
      <c r="M14" s="65">
        <v>32.33323</v>
      </c>
      <c r="N14" s="65">
        <v>1.63306</v>
      </c>
      <c r="O14" s="65">
        <v>0.18637999999999999</v>
      </c>
      <c r="R14" s="65">
        <v>151.88981000000001</v>
      </c>
    </row>
    <row r="15" spans="2:40">
      <c r="J15" s="65" t="s">
        <v>125</v>
      </c>
      <c r="K15" s="65">
        <v>114.14704999999999</v>
      </c>
      <c r="L15" s="65">
        <v>5.5337199999999998</v>
      </c>
      <c r="M15" s="65">
        <v>34.195219999999999</v>
      </c>
      <c r="N15" s="65">
        <v>1.5943799999999999</v>
      </c>
      <c r="O15" s="65">
        <v>0.12477000000000001</v>
      </c>
      <c r="R15" s="65">
        <v>155.59513999999999</v>
      </c>
    </row>
    <row r="16" spans="2:40">
      <c r="J16" s="65" t="s">
        <v>126</v>
      </c>
      <c r="K16" s="65">
        <v>116.2197</v>
      </c>
      <c r="L16" s="65">
        <v>6.06576</v>
      </c>
      <c r="M16" s="65">
        <v>37.560609999999997</v>
      </c>
      <c r="N16" s="65">
        <v>1.5485199999999999</v>
      </c>
      <c r="O16" s="65">
        <v>9.5200000000000007E-2</v>
      </c>
      <c r="R16" s="65">
        <v>161.48978</v>
      </c>
    </row>
    <row r="17" spans="10:18">
      <c r="J17" s="65" t="s">
        <v>127</v>
      </c>
      <c r="K17" s="65">
        <v>118.19955</v>
      </c>
      <c r="L17" s="65">
        <v>6.7685199999999996</v>
      </c>
      <c r="M17" s="65">
        <v>39.581339999999997</v>
      </c>
      <c r="N17" s="65">
        <v>1.3692599999999999</v>
      </c>
      <c r="O17" s="65">
        <v>6.3909999999999995E-2</v>
      </c>
      <c r="R17" s="65">
        <v>165.98257000000001</v>
      </c>
    </row>
    <row r="18" spans="10:18">
      <c r="J18" s="65" t="s">
        <v>128</v>
      </c>
      <c r="K18" s="65">
        <v>113.21777</v>
      </c>
      <c r="L18" s="65">
        <v>7.3695599999999999</v>
      </c>
      <c r="M18" s="65">
        <v>40.406309999999998</v>
      </c>
      <c r="N18" s="65">
        <v>1.33979</v>
      </c>
      <c r="O18" s="65">
        <v>4.3720000000000002E-2</v>
      </c>
      <c r="R18" s="65">
        <v>162.37714</v>
      </c>
    </row>
    <row r="19" spans="10:18">
      <c r="J19" s="65" t="s">
        <v>129</v>
      </c>
      <c r="K19" s="65">
        <v>115.79900000000001</v>
      </c>
      <c r="L19" s="65">
        <v>8.1546500000000002</v>
      </c>
      <c r="M19" s="65">
        <v>41.015149999999998</v>
      </c>
      <c r="N19" s="65">
        <v>1.4498200000000001</v>
      </c>
      <c r="O19" s="65">
        <v>3.3340000000000002E-2</v>
      </c>
      <c r="R19" s="65">
        <v>166.45196999999999</v>
      </c>
    </row>
    <row r="20" spans="10:18">
      <c r="J20" s="65" t="s">
        <v>130</v>
      </c>
      <c r="K20" s="65">
        <v>115.81741</v>
      </c>
      <c r="L20" s="65">
        <v>8.6625200000000007</v>
      </c>
      <c r="M20" s="65">
        <v>40.429850000000002</v>
      </c>
      <c r="N20" s="65">
        <v>1.5478799999999999</v>
      </c>
      <c r="O20" s="65">
        <v>2.725E-2</v>
      </c>
      <c r="R20" s="65">
        <v>166.48490000000001</v>
      </c>
    </row>
    <row r="21" spans="10:18">
      <c r="J21" s="65" t="s">
        <v>131</v>
      </c>
      <c r="K21" s="65">
        <v>115.11754999999999</v>
      </c>
      <c r="L21" s="65">
        <v>9.1232000000000006</v>
      </c>
      <c r="M21" s="65">
        <v>41.499949999999998</v>
      </c>
      <c r="N21" s="65">
        <v>1.6328199999999999</v>
      </c>
      <c r="O21" s="65">
        <v>1.9519999999999999E-2</v>
      </c>
      <c r="R21" s="65">
        <v>167.39304999999999</v>
      </c>
    </row>
    <row r="22" spans="10:18">
      <c r="J22" s="65" t="s">
        <v>132</v>
      </c>
      <c r="K22" s="65">
        <v>114.85908999999999</v>
      </c>
      <c r="L22" s="65">
        <v>9.5382499999999997</v>
      </c>
      <c r="M22" s="65">
        <v>44.7423</v>
      </c>
      <c r="N22" s="65">
        <v>1.68058</v>
      </c>
      <c r="O22" s="65">
        <v>1.5089999999999999E-2</v>
      </c>
      <c r="R22" s="65">
        <v>170.83529999999999</v>
      </c>
    </row>
    <row r="23" spans="10:18">
      <c r="J23" s="65" t="s">
        <v>133</v>
      </c>
      <c r="K23" s="65">
        <v>116.44511</v>
      </c>
      <c r="L23" s="65">
        <v>10.168749999999999</v>
      </c>
      <c r="M23" s="65">
        <v>47.938420000000001</v>
      </c>
      <c r="N23" s="65">
        <v>1.78766</v>
      </c>
      <c r="O23" s="65">
        <v>8.4700000000000001E-3</v>
      </c>
      <c r="R23" s="65">
        <v>176.34841</v>
      </c>
    </row>
    <row r="24" spans="10:18">
      <c r="J24" s="65" t="s">
        <v>134</v>
      </c>
      <c r="K24" s="65">
        <v>113.15218</v>
      </c>
      <c r="L24" s="65">
        <v>10.4472</v>
      </c>
      <c r="M24" s="65">
        <v>47.165730000000003</v>
      </c>
      <c r="N24" s="65">
        <v>1.77017</v>
      </c>
      <c r="O24" s="65">
        <v>6.0600000000000003E-3</v>
      </c>
      <c r="R24" s="65">
        <v>172.54132999999999</v>
      </c>
    </row>
    <row r="25" spans="10:18">
      <c r="J25" s="65" t="s">
        <v>135</v>
      </c>
      <c r="K25" s="65">
        <v>112.62667999999999</v>
      </c>
      <c r="L25" s="65">
        <v>10.67704</v>
      </c>
      <c r="M25" s="65">
        <v>43.960410000000003</v>
      </c>
      <c r="N25" s="65">
        <v>1.74413</v>
      </c>
      <c r="O25" s="65">
        <v>5.4599999999999996E-3</v>
      </c>
      <c r="R25" s="65">
        <v>169.01372000000001</v>
      </c>
    </row>
    <row r="26" spans="10:18">
      <c r="J26" s="65" t="s">
        <v>136</v>
      </c>
      <c r="K26" s="65">
        <v>112.64959</v>
      </c>
      <c r="L26" s="65">
        <v>10.60749</v>
      </c>
      <c r="M26" s="65">
        <v>42.255479999999999</v>
      </c>
      <c r="N26" s="65">
        <v>1.7593700000000001</v>
      </c>
      <c r="O26" s="65">
        <v>5.6600000000000001E-3</v>
      </c>
      <c r="R26" s="65">
        <v>167.27759</v>
      </c>
    </row>
    <row r="27" spans="10:18">
      <c r="J27" s="65" t="s">
        <v>137</v>
      </c>
      <c r="K27" s="65">
        <v>109.71917999999999</v>
      </c>
      <c r="L27" s="65">
        <v>10.298030000000001</v>
      </c>
      <c r="M27" s="65">
        <v>36.378070000000001</v>
      </c>
      <c r="N27" s="65">
        <v>1.73082</v>
      </c>
      <c r="O27" s="65">
        <v>5.3299999999999997E-3</v>
      </c>
      <c r="R27" s="65">
        <v>158.13141999999999</v>
      </c>
    </row>
    <row r="28" spans="10:18">
      <c r="J28" s="65" t="s">
        <v>138</v>
      </c>
      <c r="K28" s="65">
        <v>106.4397</v>
      </c>
      <c r="L28" s="65">
        <v>9.6319400000000002</v>
      </c>
      <c r="M28" s="65">
        <v>34.916110000000003</v>
      </c>
      <c r="N28" s="65">
        <v>1.6555299999999999</v>
      </c>
      <c r="O28" s="65">
        <v>5.3099999999999996E-3</v>
      </c>
      <c r="R28" s="65">
        <v>152.64859000000001</v>
      </c>
    </row>
    <row r="29" spans="10:18">
      <c r="J29" s="65" t="s">
        <v>139</v>
      </c>
      <c r="K29" s="65">
        <v>103.48219</v>
      </c>
      <c r="L29" s="65">
        <v>9.6749799999999997</v>
      </c>
      <c r="M29" s="65">
        <v>33.774079999999998</v>
      </c>
      <c r="N29" s="65">
        <v>1.67394</v>
      </c>
      <c r="O29" s="65">
        <v>5.6899999999999997E-3</v>
      </c>
      <c r="R29" s="65">
        <v>148.61089000000001</v>
      </c>
    </row>
    <row r="30" spans="10:18">
      <c r="J30" s="65" t="s">
        <v>140</v>
      </c>
      <c r="K30" s="65">
        <v>102.27481</v>
      </c>
      <c r="L30" s="65">
        <v>9.6160700000000006</v>
      </c>
      <c r="M30" s="65">
        <v>39.834470000000003</v>
      </c>
      <c r="N30" s="65">
        <v>1.67258</v>
      </c>
      <c r="O30" s="65">
        <v>5.8300000000000001E-3</v>
      </c>
      <c r="R30" s="65">
        <v>153.40376000000001</v>
      </c>
    </row>
    <row r="31" spans="10:18">
      <c r="J31" s="65" t="s">
        <v>141</v>
      </c>
      <c r="K31" s="65">
        <v>97.319299999999998</v>
      </c>
      <c r="L31" s="65">
        <v>9.1104699999999994</v>
      </c>
      <c r="M31" s="65">
        <v>37.743729999999999</v>
      </c>
      <c r="N31" s="65">
        <v>1.58938</v>
      </c>
      <c r="O31" s="65">
        <v>5.8399999999999997E-3</v>
      </c>
      <c r="R31" s="65">
        <v>145.76871</v>
      </c>
    </row>
    <row r="32" spans="10:18">
      <c r="J32" s="65" t="s">
        <v>142</v>
      </c>
      <c r="K32" s="65">
        <v>99.621510000000001</v>
      </c>
      <c r="L32" s="65">
        <v>9.4847000000000001</v>
      </c>
      <c r="M32" s="65">
        <v>39.740349999999999</v>
      </c>
      <c r="N32" s="65">
        <v>1.5844800000000001</v>
      </c>
      <c r="O32" s="65">
        <v>6.13E-3</v>
      </c>
      <c r="R32" s="65">
        <v>150.43718000000001</v>
      </c>
    </row>
    <row r="33" spans="2:18">
      <c r="J33" s="65" t="s">
        <v>143</v>
      </c>
      <c r="K33" s="65">
        <v>98.291650000000004</v>
      </c>
      <c r="L33" s="65">
        <v>9.3118300000000005</v>
      </c>
      <c r="M33" s="65">
        <v>36.567050000000002</v>
      </c>
      <c r="N33" s="65">
        <v>1.5102</v>
      </c>
      <c r="O33" s="65">
        <v>6.4999999999999997E-3</v>
      </c>
      <c r="R33" s="65">
        <v>145.68724</v>
      </c>
    </row>
    <row r="34" spans="2:18">
      <c r="J34" s="65" t="s">
        <v>144</v>
      </c>
      <c r="K34" s="65">
        <v>93.588579999999993</v>
      </c>
      <c r="L34" s="65">
        <v>8.9243100000000002</v>
      </c>
      <c r="M34" s="65">
        <v>40.063299999999998</v>
      </c>
      <c r="N34" s="65">
        <v>1.38527</v>
      </c>
      <c r="O34" s="65">
        <v>5.9800000000000001E-3</v>
      </c>
      <c r="R34" s="65">
        <v>143.96744000000001</v>
      </c>
    </row>
    <row r="35" spans="2:18">
      <c r="J35" s="65" t="s">
        <v>145</v>
      </c>
      <c r="K35" s="65">
        <v>95.528469999999999</v>
      </c>
      <c r="L35" s="65">
        <v>9.1096199999999996</v>
      </c>
      <c r="M35" s="65">
        <v>39.864040000000003</v>
      </c>
      <c r="N35" s="65">
        <v>1.35514</v>
      </c>
      <c r="O35" s="65">
        <v>5.8700000000000002E-3</v>
      </c>
      <c r="R35" s="65">
        <v>145.86313999999999</v>
      </c>
    </row>
    <row r="36" spans="2:18">
      <c r="B36" s="72" t="s">
        <v>178</v>
      </c>
      <c r="C36"/>
      <c r="D36"/>
      <c r="E36"/>
      <c r="F36"/>
      <c r="G36"/>
      <c r="H36"/>
      <c r="I36"/>
      <c r="J36" s="65" t="s">
        <v>146</v>
      </c>
      <c r="K36" s="65">
        <v>91.872879999999995</v>
      </c>
      <c r="L36" s="65">
        <v>8.8527299999999993</v>
      </c>
      <c r="M36" s="65">
        <v>42.286090000000002</v>
      </c>
      <c r="N36" s="65">
        <v>1.27502</v>
      </c>
      <c r="O36" s="65">
        <v>5.5300000000000002E-3</v>
      </c>
      <c r="R36" s="65">
        <v>144.29225</v>
      </c>
    </row>
    <row r="37" spans="2:18">
      <c r="B37" s="73" t="s">
        <v>179</v>
      </c>
      <c r="C37" s="73" t="s">
        <v>180</v>
      </c>
      <c r="D37"/>
      <c r="E37"/>
      <c r="F37"/>
      <c r="G37"/>
      <c r="H37"/>
      <c r="I37"/>
      <c r="J37" s="65" t="s">
        <v>147</v>
      </c>
      <c r="K37" s="65">
        <v>95.587140000000005</v>
      </c>
      <c r="L37" s="65">
        <v>9.2926900000000003</v>
      </c>
      <c r="M37" s="65">
        <v>42.296140000000001</v>
      </c>
      <c r="N37" s="65">
        <v>1.2871999999999999</v>
      </c>
      <c r="O37" s="65">
        <v>5.6899999999999997E-3</v>
      </c>
      <c r="R37" s="65">
        <v>148.46886000000001</v>
      </c>
    </row>
    <row r="38" spans="2:18">
      <c r="B38" s="74" t="s">
        <v>181</v>
      </c>
      <c r="C38" s="100" t="s">
        <v>182</v>
      </c>
      <c r="D38"/>
      <c r="E38"/>
      <c r="F38"/>
      <c r="G38"/>
      <c r="H38"/>
      <c r="I38"/>
      <c r="J38" s="65" t="s">
        <v>148</v>
      </c>
      <c r="K38" s="65">
        <v>93.71602</v>
      </c>
      <c r="L38" s="65">
        <v>9.5406200000000005</v>
      </c>
      <c r="M38" s="65">
        <v>43.143590000000003</v>
      </c>
      <c r="N38" s="65">
        <v>1.25525</v>
      </c>
      <c r="O38" s="65">
        <v>5.4400000000000004E-3</v>
      </c>
      <c r="R38" s="65">
        <v>147.66091</v>
      </c>
    </row>
    <row r="39" spans="2:18">
      <c r="B39"/>
      <c r="C39"/>
      <c r="D39"/>
      <c r="E39"/>
      <c r="F39"/>
      <c r="G39"/>
      <c r="H39"/>
      <c r="I39"/>
      <c r="J39" s="65" t="s">
        <v>149</v>
      </c>
      <c r="K39" s="65">
        <v>102.81285</v>
      </c>
      <c r="L39" s="65">
        <v>10.956759999999999</v>
      </c>
      <c r="M39" s="65">
        <v>40.095030000000001</v>
      </c>
      <c r="N39" s="65">
        <v>1.3999699999999999</v>
      </c>
      <c r="O39" s="65">
        <v>6.11E-3</v>
      </c>
      <c r="R39" s="65">
        <v>155.27072000000001</v>
      </c>
    </row>
    <row r="40" spans="2:18">
      <c r="B40" s="75" t="s">
        <v>183</v>
      </c>
      <c r="C40"/>
      <c r="D40"/>
      <c r="E40" s="75" t="s">
        <v>184</v>
      </c>
      <c r="F40"/>
      <c r="G40"/>
      <c r="H40"/>
      <c r="I40"/>
      <c r="J40" s="65" t="s">
        <v>150</v>
      </c>
      <c r="K40" s="65">
        <v>103.95286</v>
      </c>
      <c r="L40" s="65">
        <v>11.482390000000001</v>
      </c>
      <c r="M40" s="65">
        <v>40.503729999999997</v>
      </c>
      <c r="N40" s="65">
        <v>1.40734</v>
      </c>
      <c r="O40" s="65">
        <v>6.0600000000000003E-3</v>
      </c>
      <c r="R40" s="65">
        <v>157.35238000000001</v>
      </c>
    </row>
    <row r="41" spans="2:18">
      <c r="B41" s="75" t="s">
        <v>185</v>
      </c>
      <c r="C41"/>
      <c r="D41"/>
      <c r="E41" s="75" t="s">
        <v>184</v>
      </c>
      <c r="F41"/>
      <c r="G41"/>
      <c r="H41"/>
      <c r="I41"/>
      <c r="J41" s="65" t="s">
        <v>151</v>
      </c>
      <c r="K41" s="65">
        <v>103.00272</v>
      </c>
      <c r="L41" s="65">
        <v>11.737310000000001</v>
      </c>
      <c r="M41" s="65">
        <v>42.74286</v>
      </c>
      <c r="N41" s="65">
        <v>1.3883300000000001</v>
      </c>
      <c r="O41" s="65">
        <v>5.8300000000000001E-3</v>
      </c>
      <c r="R41" s="65">
        <v>158.87705</v>
      </c>
    </row>
    <row r="42" spans="2:18">
      <c r="B42"/>
      <c r="C42"/>
      <c r="D42"/>
      <c r="E42"/>
      <c r="F42"/>
      <c r="G42"/>
      <c r="H42"/>
      <c r="I42"/>
      <c r="J42" s="65" t="s">
        <v>152</v>
      </c>
      <c r="K42" s="65">
        <v>99.433539999999994</v>
      </c>
      <c r="L42" s="65">
        <v>11.73442</v>
      </c>
      <c r="M42" s="65">
        <v>46.59243</v>
      </c>
      <c r="N42" s="65">
        <v>1.3382700000000001</v>
      </c>
      <c r="O42" s="65">
        <v>5.7499999999999999E-3</v>
      </c>
      <c r="R42" s="65">
        <v>159.10441</v>
      </c>
    </row>
    <row r="43" spans="2:18">
      <c r="B43"/>
      <c r="C43" s="76" t="s">
        <v>186</v>
      </c>
      <c r="D43"/>
      <c r="E43"/>
      <c r="F43"/>
      <c r="G43"/>
      <c r="H43"/>
      <c r="I43"/>
      <c r="J43" s="65" t="s">
        <v>153</v>
      </c>
      <c r="K43" s="65">
        <v>100.22613</v>
      </c>
      <c r="L43" s="65">
        <v>12.06185</v>
      </c>
      <c r="M43" s="65">
        <v>44.230289999999997</v>
      </c>
      <c r="N43" s="65">
        <v>1.35877</v>
      </c>
      <c r="O43" s="65">
        <v>5.8399999999999997E-3</v>
      </c>
      <c r="R43" s="65">
        <v>157.88287</v>
      </c>
    </row>
    <row r="44" spans="2:18">
      <c r="B44"/>
      <c r="C44"/>
      <c r="D44" s="75" t="s">
        <v>187</v>
      </c>
      <c r="E44"/>
      <c r="F44"/>
      <c r="G44"/>
      <c r="H44"/>
      <c r="I44"/>
      <c r="J44" s="65" t="s">
        <v>154</v>
      </c>
      <c r="K44" s="65">
        <v>84.151499999999999</v>
      </c>
      <c r="L44" s="65">
        <v>11.15831</v>
      </c>
      <c r="M44" s="65">
        <v>44.621040000000001</v>
      </c>
      <c r="N44" s="65">
        <v>1.3561399999999999</v>
      </c>
      <c r="O44" s="65">
        <v>5.9800000000000001E-3</v>
      </c>
      <c r="R44" s="65">
        <v>141.29297</v>
      </c>
    </row>
    <row r="45" spans="2:18">
      <c r="B45"/>
      <c r="C45" s="72" t="s">
        <v>188</v>
      </c>
      <c r="D45" s="72" t="s">
        <v>189</v>
      </c>
      <c r="E45" s="72" t="s">
        <v>190</v>
      </c>
      <c r="F45" s="72" t="s">
        <v>191</v>
      </c>
      <c r="G45" s="72" t="s">
        <v>192</v>
      </c>
      <c r="H45"/>
      <c r="I45"/>
      <c r="J45" s="65" t="s">
        <v>155</v>
      </c>
      <c r="K45" s="65">
        <v>84.705299999999994</v>
      </c>
      <c r="L45" s="65">
        <v>12.219760000000001</v>
      </c>
      <c r="M45" s="65">
        <v>41.510460000000002</v>
      </c>
      <c r="N45" s="65">
        <v>1.2265999999999999</v>
      </c>
      <c r="O45" s="65">
        <v>5.3899999999999998E-3</v>
      </c>
      <c r="R45" s="65">
        <v>139.66749999999999</v>
      </c>
    </row>
    <row r="46" spans="2:18">
      <c r="B46"/>
      <c r="C46" s="77" t="s">
        <v>193</v>
      </c>
      <c r="D46" s="75" t="s">
        <v>194</v>
      </c>
      <c r="E46" s="75" t="s">
        <v>195</v>
      </c>
      <c r="F46" s="75" t="s">
        <v>196</v>
      </c>
      <c r="G46" s="75" t="s">
        <v>197</v>
      </c>
      <c r="H46"/>
      <c r="I46"/>
      <c r="J46" s="65" t="s">
        <v>156</v>
      </c>
      <c r="K46" s="65">
        <v>88.715159999999997</v>
      </c>
      <c r="L46" s="65">
        <v>12.69858</v>
      </c>
      <c r="M46" s="65">
        <v>39.691659999999999</v>
      </c>
      <c r="N46" s="65">
        <v>1.33606</v>
      </c>
      <c r="O46" s="65">
        <v>5.94E-3</v>
      </c>
      <c r="R46" s="65">
        <v>142.44739999999999</v>
      </c>
    </row>
    <row r="47" spans="2:18">
      <c r="B47"/>
      <c r="C47" s="73" t="s">
        <v>198</v>
      </c>
      <c r="D47" s="78" t="s">
        <v>194</v>
      </c>
      <c r="E47" s="78" t="s">
        <v>195</v>
      </c>
      <c r="F47" s="78" t="s">
        <v>196</v>
      </c>
      <c r="G47" s="78" t="s">
        <v>199</v>
      </c>
      <c r="H47"/>
      <c r="I47"/>
      <c r="J47"/>
      <c r="K47"/>
      <c r="L47"/>
      <c r="M47"/>
      <c r="N47"/>
      <c r="O47"/>
      <c r="P47"/>
    </row>
    <row r="48" spans="2:18">
      <c r="B48"/>
      <c r="C48" s="77" t="s">
        <v>200</v>
      </c>
      <c r="D48" s="75" t="s">
        <v>194</v>
      </c>
      <c r="E48" s="75" t="s">
        <v>195</v>
      </c>
      <c r="F48" s="75" t="s">
        <v>196</v>
      </c>
      <c r="G48" s="75" t="s">
        <v>201</v>
      </c>
      <c r="H48"/>
      <c r="I48"/>
      <c r="J48"/>
      <c r="K48"/>
      <c r="L48"/>
      <c r="M48"/>
      <c r="N48"/>
      <c r="O48"/>
      <c r="P48"/>
    </row>
    <row r="49" spans="2:16">
      <c r="B49"/>
      <c r="C49" s="73" t="s">
        <v>202</v>
      </c>
      <c r="D49" s="78" t="s">
        <v>194</v>
      </c>
      <c r="E49" s="78" t="s">
        <v>195</v>
      </c>
      <c r="F49" s="78" t="s">
        <v>196</v>
      </c>
      <c r="G49" s="78" t="s">
        <v>203</v>
      </c>
      <c r="H49"/>
      <c r="I49"/>
      <c r="J49"/>
      <c r="K49"/>
      <c r="L49"/>
      <c r="M49"/>
      <c r="N49"/>
      <c r="O49"/>
      <c r="P49"/>
    </row>
    <row r="50" spans="2:16">
      <c r="B50"/>
      <c r="C50" s="77" t="s">
        <v>204</v>
      </c>
      <c r="D50" s="75" t="s">
        <v>194</v>
      </c>
      <c r="E50" s="75" t="s">
        <v>195</v>
      </c>
      <c r="F50" s="75" t="s">
        <v>196</v>
      </c>
      <c r="G50" s="75" t="s">
        <v>205</v>
      </c>
      <c r="H50"/>
      <c r="I50"/>
      <c r="J50"/>
      <c r="K50"/>
      <c r="L50"/>
      <c r="M50"/>
      <c r="N50"/>
      <c r="O50"/>
      <c r="P50"/>
    </row>
    <row r="51" spans="2:16">
      <c r="B51"/>
      <c r="C51" s="73" t="s">
        <v>206</v>
      </c>
      <c r="D51" s="78" t="s">
        <v>194</v>
      </c>
      <c r="E51" s="78" t="s">
        <v>195</v>
      </c>
      <c r="F51" s="78" t="s">
        <v>196</v>
      </c>
      <c r="G51" s="78" t="s">
        <v>207</v>
      </c>
      <c r="H51"/>
      <c r="I51"/>
      <c r="J51"/>
      <c r="K51"/>
      <c r="L51"/>
      <c r="M51"/>
      <c r="N51"/>
      <c r="O51"/>
      <c r="P51"/>
    </row>
    <row r="52" spans="2:16"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</row>
  </sheetData>
  <hyperlinks>
    <hyperlink ref="B37" r:id="rId1" xr:uid="{1AEC8BE6-240F-40FC-9775-3289BAC39242}"/>
    <hyperlink ref="C37" r:id="rId2" xr:uid="{046CA103-7E37-4A66-B4BE-265AA9A6CE5E}"/>
    <hyperlink ref="C46" location="'Blatt 1'!A1" display="Blatt 1" xr:uid="{B28DDBCF-E48A-40DF-9252-EB239FA82DCE}"/>
    <hyperlink ref="C47" location="'Blatt 2'!A1" display="Blatt 2" xr:uid="{22B474EC-8F9E-43BE-9E11-534A1EE11B3E}"/>
    <hyperlink ref="C48" location="'Blatt 3'!A1" display="Blatt 3" xr:uid="{5943219F-5E5C-4A9E-B5E8-DF268C24F933}"/>
    <hyperlink ref="C49" location="'Blatt 4'!A1" display="Blatt 4" xr:uid="{BDA3EA64-762B-41EE-87EA-B5D0FB97AE57}"/>
    <hyperlink ref="C50" location="'Blatt 5'!A1" display="Blatt 5" xr:uid="{6391200D-42A3-4761-94EA-4F189D5700E7}"/>
    <hyperlink ref="C51" location="'Blatt 6'!A1" display="Blatt 6" xr:uid="{07AAF3FF-1FE6-4F51-AE31-954B4BD28EF7}"/>
  </hyperlinks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93524-8078-4725-9DC2-D23F1CCCF0DA}">
  <sheetPr>
    <tabColor theme="5" tint="0.39997558519241921"/>
  </sheetPr>
  <dimension ref="A1:R30"/>
  <sheetViews>
    <sheetView topLeftCell="A32" zoomScale="70" zoomScaleNormal="70" workbookViewId="0">
      <selection activeCell="R29" sqref="R29"/>
    </sheetView>
  </sheetViews>
  <sheetFormatPr defaultRowHeight="15"/>
  <cols>
    <col min="2" max="2" width="46.85546875" customWidth="1"/>
  </cols>
  <sheetData>
    <row r="1" spans="1:18">
      <c r="A1" t="s">
        <v>41</v>
      </c>
    </row>
    <row r="2" spans="1:18">
      <c r="B2" t="s">
        <v>44</v>
      </c>
      <c r="O2" t="s">
        <v>47</v>
      </c>
    </row>
    <row r="3" spans="1:18">
      <c r="B3" t="s">
        <v>43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O3">
        <v>2040</v>
      </c>
      <c r="Q3">
        <v>2045</v>
      </c>
    </row>
    <row r="4" spans="1:18" ht="45">
      <c r="B4" s="1" t="s">
        <v>42</v>
      </c>
      <c r="C4">
        <v>813</v>
      </c>
      <c r="D4">
        <v>786</v>
      </c>
      <c r="E4">
        <v>756</v>
      </c>
      <c r="F4">
        <v>720</v>
      </c>
      <c r="G4">
        <v>682</v>
      </c>
      <c r="H4">
        <v>643</v>
      </c>
      <c r="I4">
        <v>604</v>
      </c>
      <c r="J4">
        <v>565</v>
      </c>
      <c r="K4">
        <v>523</v>
      </c>
      <c r="L4">
        <v>482</v>
      </c>
      <c r="M4">
        <v>438</v>
      </c>
      <c r="O4">
        <f>C13*(1+O5)</f>
        <v>149.76</v>
      </c>
      <c r="Q4">
        <v>0</v>
      </c>
    </row>
    <row r="5" spans="1:18">
      <c r="O5" s="2">
        <v>-0.88</v>
      </c>
    </row>
    <row r="6" spans="1:18">
      <c r="B6" s="60" t="s">
        <v>48</v>
      </c>
      <c r="C6" s="61">
        <f>'S100'!H324</f>
        <v>115.93028352594212</v>
      </c>
      <c r="D6" s="61">
        <f>'S100'!I324</f>
        <v>110.17878413869659</v>
      </c>
      <c r="E6" s="61">
        <f>'S100'!J324</f>
        <v>104.68408531137925</v>
      </c>
      <c r="F6" s="61">
        <f>'S100'!K324</f>
        <v>100.28076420917648</v>
      </c>
      <c r="G6" s="61">
        <f>'S100'!L324</f>
        <v>96.723238635788277</v>
      </c>
      <c r="H6" s="61">
        <f>'S100'!M324</f>
        <v>93.277183241503238</v>
      </c>
      <c r="I6" s="61">
        <f>'S100'!N324</f>
        <v>89.681438321812294</v>
      </c>
      <c r="J6" s="61">
        <f>'S100'!O324</f>
        <v>85.71646726030437</v>
      </c>
      <c r="K6" s="61">
        <f>'S100'!P324</f>
        <v>81.474673810091033</v>
      </c>
      <c r="L6" s="61">
        <f>'S100'!Q324</f>
        <v>76.573079916094628</v>
      </c>
      <c r="M6" s="61">
        <f>'S100'!R324</f>
        <v>71.212206621313499</v>
      </c>
      <c r="O6" s="61">
        <f>'S100'!$AB$324</f>
        <v>19.563801645867297</v>
      </c>
      <c r="Q6" s="61">
        <f>'S100'!$AG$324</f>
        <v>7.3143415416639099</v>
      </c>
    </row>
    <row r="7" spans="1:18">
      <c r="B7" s="60" t="s">
        <v>110</v>
      </c>
      <c r="C7" s="62">
        <f>C6/C4</f>
        <v>0.14259567469365575</v>
      </c>
      <c r="D7" s="62">
        <f t="shared" ref="D7:M7" si="0">D6/D4</f>
        <v>0.14017657015101348</v>
      </c>
      <c r="E7" s="62">
        <f t="shared" si="0"/>
        <v>0.13847101231663922</v>
      </c>
      <c r="F7" s="62">
        <f t="shared" si="0"/>
        <v>0.13927883917941178</v>
      </c>
      <c r="G7" s="62">
        <f t="shared" si="0"/>
        <v>0.1418229305510092</v>
      </c>
      <c r="H7" s="62">
        <f t="shared" si="0"/>
        <v>0.14506560379705014</v>
      </c>
      <c r="I7" s="62">
        <f t="shared" si="0"/>
        <v>0.14847920251955679</v>
      </c>
      <c r="J7" s="62">
        <f t="shared" si="0"/>
        <v>0.1517105615226626</v>
      </c>
      <c r="K7" s="62">
        <f t="shared" si="0"/>
        <v>0.15578331512445703</v>
      </c>
      <c r="L7" s="62">
        <f t="shared" si="0"/>
        <v>0.15886531102924198</v>
      </c>
      <c r="M7" s="62">
        <f t="shared" si="0"/>
        <v>0.16258494662400341</v>
      </c>
      <c r="O7" s="62">
        <f>O6/O4</f>
        <v>0.130634359280631</v>
      </c>
      <c r="Q7" s="62" t="e">
        <f>Q6/Q4</f>
        <v>#DIV/0!</v>
      </c>
      <c r="R7" t="s">
        <v>46</v>
      </c>
    </row>
    <row r="9" spans="1:18">
      <c r="B9" t="s">
        <v>51</v>
      </c>
      <c r="C9" s="33">
        <f>'S80'!H324</f>
        <v>115.93028352594212</v>
      </c>
      <c r="D9" s="33">
        <f>'S80'!I324</f>
        <v>110.17878413869659</v>
      </c>
      <c r="E9" s="33">
        <f>'S80'!J324</f>
        <v>104.68408531137925</v>
      </c>
      <c r="F9" s="33">
        <f>'S80'!K324</f>
        <v>100.28076420917648</v>
      </c>
      <c r="G9" s="33">
        <f>'S80'!L324</f>
        <v>96.819729080627894</v>
      </c>
      <c r="H9" s="33">
        <f>'S80'!M324</f>
        <v>93.671714910123853</v>
      </c>
      <c r="I9" s="33">
        <f>'S80'!N324</f>
        <v>89.497442835907464</v>
      </c>
      <c r="J9" s="33">
        <f>'S80'!O324</f>
        <v>85.007705773798833</v>
      </c>
      <c r="K9" s="33">
        <f>'S80'!P324</f>
        <v>80.43559505027423</v>
      </c>
      <c r="L9" s="33">
        <f>'S80'!Q324</f>
        <v>75.722640885829165</v>
      </c>
      <c r="M9" s="33">
        <f>'S80'!R324</f>
        <v>70.875588418676855</v>
      </c>
      <c r="O9" s="61">
        <f>'S80'!$AB$324</f>
        <v>28.935298586477934</v>
      </c>
      <c r="Q9" s="61">
        <f>'S80'!$AG$324</f>
        <v>19.137385600714623</v>
      </c>
    </row>
    <row r="10" spans="1:18">
      <c r="B10" t="s">
        <v>111</v>
      </c>
      <c r="C10" s="62">
        <f>C9/C4</f>
        <v>0.14259567469365575</v>
      </c>
      <c r="D10" s="62">
        <f t="shared" ref="D10:M10" si="1">D9/D4</f>
        <v>0.14017657015101348</v>
      </c>
      <c r="E10" s="62">
        <f t="shared" si="1"/>
        <v>0.13847101231663922</v>
      </c>
      <c r="F10" s="62">
        <f t="shared" si="1"/>
        <v>0.13927883917941178</v>
      </c>
      <c r="G10" s="62">
        <f t="shared" si="1"/>
        <v>0.14196441214168312</v>
      </c>
      <c r="H10" s="62">
        <f t="shared" si="1"/>
        <v>0.14567918337499822</v>
      </c>
      <c r="I10" s="62">
        <f t="shared" si="1"/>
        <v>0.14817457423163488</v>
      </c>
      <c r="J10" s="62">
        <f t="shared" si="1"/>
        <v>0.15045611641380324</v>
      </c>
      <c r="K10" s="62">
        <f t="shared" si="1"/>
        <v>0.1537965488532968</v>
      </c>
      <c r="L10" s="62">
        <f t="shared" si="1"/>
        <v>0.15710091470089038</v>
      </c>
      <c r="M10" s="62">
        <f t="shared" si="1"/>
        <v>0.16181641191478735</v>
      </c>
      <c r="O10" s="62">
        <f>O9/O4</f>
        <v>0.19321112838193066</v>
      </c>
      <c r="Q10" s="62" t="e">
        <f>Q9/Q4</f>
        <v>#DIV/0!</v>
      </c>
    </row>
    <row r="12" spans="1:18">
      <c r="C12">
        <v>1990</v>
      </c>
    </row>
    <row r="13" spans="1:18">
      <c r="C13">
        <v>1248</v>
      </c>
    </row>
    <row r="14" spans="1:18">
      <c r="B14" t="s">
        <v>45</v>
      </c>
      <c r="C14">
        <v>163</v>
      </c>
    </row>
    <row r="16" spans="1:18">
      <c r="B16" t="s">
        <v>116</v>
      </c>
      <c r="C16" s="33">
        <f>S100_CO2!H324</f>
        <v>116.27251415078631</v>
      </c>
      <c r="D16" s="33">
        <f>S100_CO2!I324</f>
        <v>110.8489894633673</v>
      </c>
      <c r="E16" s="33">
        <f>S100_CO2!J324</f>
        <v>105.7321637912827</v>
      </c>
      <c r="F16" s="33">
        <f>S100_CO2!K324</f>
        <v>101.7086680169878</v>
      </c>
      <c r="G16" s="33">
        <f>S100_CO2!L324</f>
        <v>98.57413942378372</v>
      </c>
      <c r="H16" s="33">
        <f>S100_CO2!M324</f>
        <v>95.543931817869009</v>
      </c>
      <c r="I16" s="33">
        <f>S100_CO2!N324</f>
        <v>92.383000201607487</v>
      </c>
      <c r="J16" s="33">
        <f>S100_CO2!O324</f>
        <v>88.959707834689141</v>
      </c>
      <c r="K16" s="33">
        <f>S100_CO2!P324</f>
        <v>85.361617721957117</v>
      </c>
      <c r="L16" s="33">
        <f>S100_CO2!Q324</f>
        <v>81.249994250010786</v>
      </c>
      <c r="M16" s="33">
        <f>S100_CO2!R324</f>
        <v>76.768262647229818</v>
      </c>
      <c r="O16" s="33">
        <f>S100_CO2!$AB$324</f>
        <v>29.850676737385697</v>
      </c>
      <c r="Q16" s="33">
        <f>S100_CO2!$AG$324</f>
        <v>15.000731654210307</v>
      </c>
    </row>
    <row r="17" spans="2:17">
      <c r="C17" s="62">
        <f>C16/C4</f>
        <v>0.14301662257169287</v>
      </c>
      <c r="D17" s="62">
        <f t="shared" ref="D17:M17" si="2">D16/D4</f>
        <v>0.14102924868112887</v>
      </c>
      <c r="E17" s="62">
        <f t="shared" si="2"/>
        <v>0.13985735951227871</v>
      </c>
      <c r="F17" s="62">
        <f t="shared" si="2"/>
        <v>0.14126203891248307</v>
      </c>
      <c r="G17" s="62">
        <f t="shared" si="2"/>
        <v>0.14453686132519608</v>
      </c>
      <c r="H17" s="62">
        <f t="shared" si="2"/>
        <v>0.14859087374474184</v>
      </c>
      <c r="I17" s="62">
        <f t="shared" si="2"/>
        <v>0.15295198708875413</v>
      </c>
      <c r="J17" s="62">
        <f t="shared" si="2"/>
        <v>0.15745081032688343</v>
      </c>
      <c r="K17" s="62">
        <f t="shared" si="2"/>
        <v>0.16321533025230806</v>
      </c>
      <c r="L17" s="62">
        <f t="shared" si="2"/>
        <v>0.16856845280085225</v>
      </c>
      <c r="M17" s="62">
        <f t="shared" si="2"/>
        <v>0.17527000604390369</v>
      </c>
      <c r="O17" s="62">
        <f>O16/O4</f>
        <v>0.19932342906908185</v>
      </c>
      <c r="Q17" s="62" t="e">
        <f>Q16/Q4</f>
        <v>#DIV/0!</v>
      </c>
    </row>
    <row r="19" spans="2:17">
      <c r="C19">
        <v>2020</v>
      </c>
      <c r="D19">
        <v>2021</v>
      </c>
      <c r="E19">
        <v>2022</v>
      </c>
      <c r="F19">
        <v>2023</v>
      </c>
      <c r="G19">
        <v>2024</v>
      </c>
      <c r="H19">
        <v>2025</v>
      </c>
      <c r="I19">
        <v>2026</v>
      </c>
      <c r="J19">
        <v>2027</v>
      </c>
      <c r="K19">
        <v>2028</v>
      </c>
      <c r="L19">
        <v>2029</v>
      </c>
      <c r="M19">
        <v>2030</v>
      </c>
      <c r="O19">
        <v>2040</v>
      </c>
      <c r="Q19">
        <v>2045</v>
      </c>
    </row>
    <row r="20" spans="2:17">
      <c r="B20" t="str">
        <f>B6</f>
        <v>S100</v>
      </c>
      <c r="C20" s="37">
        <f t="shared" ref="C20:M20" si="3">C6</f>
        <v>115.93028352594212</v>
      </c>
      <c r="D20" s="37">
        <f t="shared" si="3"/>
        <v>110.17878413869659</v>
      </c>
      <c r="E20" s="37">
        <f t="shared" si="3"/>
        <v>104.68408531137925</v>
      </c>
      <c r="F20" s="37">
        <f t="shared" si="3"/>
        <v>100.28076420917648</v>
      </c>
      <c r="G20" s="37">
        <f t="shared" si="3"/>
        <v>96.723238635788277</v>
      </c>
      <c r="H20" s="37">
        <f t="shared" si="3"/>
        <v>93.277183241503238</v>
      </c>
      <c r="I20" s="37">
        <f t="shared" si="3"/>
        <v>89.681438321812294</v>
      </c>
      <c r="J20" s="37">
        <f t="shared" si="3"/>
        <v>85.71646726030437</v>
      </c>
      <c r="K20" s="37">
        <f t="shared" si="3"/>
        <v>81.474673810091033</v>
      </c>
      <c r="L20" s="37">
        <f t="shared" si="3"/>
        <v>76.573079916094628</v>
      </c>
      <c r="M20" s="37">
        <f t="shared" si="3"/>
        <v>71.212206621313499</v>
      </c>
      <c r="O20">
        <f>O6</f>
        <v>19.563801645867297</v>
      </c>
      <c r="Q20">
        <f>Q6</f>
        <v>7.3143415416639099</v>
      </c>
    </row>
    <row r="21" spans="2:17">
      <c r="B21" t="str">
        <f>B9</f>
        <v>S80</v>
      </c>
      <c r="C21" s="37">
        <f t="shared" ref="C21:M21" si="4">C9</f>
        <v>115.93028352594212</v>
      </c>
      <c r="D21" s="37">
        <f t="shared" si="4"/>
        <v>110.17878413869659</v>
      </c>
      <c r="E21" s="37">
        <f t="shared" si="4"/>
        <v>104.68408531137925</v>
      </c>
      <c r="F21" s="37">
        <f t="shared" si="4"/>
        <v>100.28076420917648</v>
      </c>
      <c r="G21" s="37">
        <f t="shared" si="4"/>
        <v>96.819729080627894</v>
      </c>
      <c r="H21" s="37">
        <f t="shared" si="4"/>
        <v>93.671714910123853</v>
      </c>
      <c r="I21" s="37">
        <f t="shared" si="4"/>
        <v>89.497442835907464</v>
      </c>
      <c r="J21" s="37">
        <f t="shared" si="4"/>
        <v>85.007705773798833</v>
      </c>
      <c r="K21" s="37">
        <f t="shared" si="4"/>
        <v>80.43559505027423</v>
      </c>
      <c r="L21" s="37">
        <f t="shared" si="4"/>
        <v>75.722640885829165</v>
      </c>
      <c r="M21" s="37">
        <f t="shared" si="4"/>
        <v>70.875588418676855</v>
      </c>
      <c r="O21">
        <f>O9</f>
        <v>28.935298586477934</v>
      </c>
      <c r="Q21">
        <f>Q9</f>
        <v>19.137385600714623</v>
      </c>
    </row>
    <row r="22" spans="2:17">
      <c r="B22" t="str">
        <f>B16</f>
        <v>S100_CO2</v>
      </c>
      <c r="C22" s="37">
        <f t="shared" ref="C22:M22" si="5">C16</f>
        <v>116.27251415078631</v>
      </c>
      <c r="D22" s="37">
        <f t="shared" si="5"/>
        <v>110.8489894633673</v>
      </c>
      <c r="E22" s="37">
        <f t="shared" si="5"/>
        <v>105.7321637912827</v>
      </c>
      <c r="F22" s="37">
        <f t="shared" si="5"/>
        <v>101.7086680169878</v>
      </c>
      <c r="G22" s="37">
        <f t="shared" si="5"/>
        <v>98.57413942378372</v>
      </c>
      <c r="H22" s="37">
        <f t="shared" si="5"/>
        <v>95.543931817869009</v>
      </c>
      <c r="I22" s="37">
        <f t="shared" si="5"/>
        <v>92.383000201607487</v>
      </c>
      <c r="J22" s="37">
        <f t="shared" si="5"/>
        <v>88.959707834689141</v>
      </c>
      <c r="K22" s="37">
        <f t="shared" si="5"/>
        <v>85.361617721957117</v>
      </c>
      <c r="L22" s="37">
        <f t="shared" si="5"/>
        <v>81.249994250010786</v>
      </c>
      <c r="M22" s="37">
        <f t="shared" si="5"/>
        <v>76.768262647229818</v>
      </c>
      <c r="O22">
        <f>O16</f>
        <v>29.850676737385697</v>
      </c>
      <c r="Q22">
        <f>Q16</f>
        <v>15.000731654210307</v>
      </c>
    </row>
    <row r="24" spans="2:17">
      <c r="B24" t="s">
        <v>175</v>
      </c>
      <c r="C24" s="3">
        <f t="shared" ref="C24:M24" si="6">C7</f>
        <v>0.14259567469365575</v>
      </c>
      <c r="D24" s="3">
        <f t="shared" si="6"/>
        <v>0.14017657015101348</v>
      </c>
      <c r="E24" s="3">
        <f t="shared" si="6"/>
        <v>0.13847101231663922</v>
      </c>
      <c r="F24" s="3">
        <f t="shared" si="6"/>
        <v>0.13927883917941178</v>
      </c>
      <c r="G24" s="3">
        <f t="shared" si="6"/>
        <v>0.1418229305510092</v>
      </c>
      <c r="H24" s="3">
        <f t="shared" si="6"/>
        <v>0.14506560379705014</v>
      </c>
      <c r="I24" s="3">
        <f t="shared" si="6"/>
        <v>0.14847920251955679</v>
      </c>
      <c r="J24" s="3">
        <f t="shared" si="6"/>
        <v>0.1517105615226626</v>
      </c>
      <c r="K24" s="3">
        <f t="shared" si="6"/>
        <v>0.15578331512445703</v>
      </c>
      <c r="L24" s="3">
        <f t="shared" si="6"/>
        <v>0.15886531102924198</v>
      </c>
      <c r="M24" s="3">
        <f t="shared" si="6"/>
        <v>0.16258494662400341</v>
      </c>
      <c r="O24" s="3">
        <f>O7</f>
        <v>0.130634359280631</v>
      </c>
      <c r="Q24" s="3"/>
    </row>
    <row r="25" spans="2:17">
      <c r="B25" t="s">
        <v>176</v>
      </c>
      <c r="C25" s="3">
        <f t="shared" ref="C25:M25" si="7">C10</f>
        <v>0.14259567469365575</v>
      </c>
      <c r="D25" s="3">
        <f t="shared" si="7"/>
        <v>0.14017657015101348</v>
      </c>
      <c r="E25" s="3">
        <f t="shared" si="7"/>
        <v>0.13847101231663922</v>
      </c>
      <c r="F25" s="3">
        <f t="shared" si="7"/>
        <v>0.13927883917941178</v>
      </c>
      <c r="G25" s="3">
        <f t="shared" si="7"/>
        <v>0.14196441214168312</v>
      </c>
      <c r="H25" s="3">
        <f t="shared" si="7"/>
        <v>0.14567918337499822</v>
      </c>
      <c r="I25" s="3">
        <f t="shared" si="7"/>
        <v>0.14817457423163488</v>
      </c>
      <c r="J25" s="3">
        <f t="shared" si="7"/>
        <v>0.15045611641380324</v>
      </c>
      <c r="K25" s="3">
        <f t="shared" si="7"/>
        <v>0.1537965488532968</v>
      </c>
      <c r="L25" s="3">
        <f t="shared" si="7"/>
        <v>0.15710091470089038</v>
      </c>
      <c r="M25" s="3">
        <f t="shared" si="7"/>
        <v>0.16181641191478735</v>
      </c>
      <c r="O25" s="3">
        <f>O10</f>
        <v>0.19321112838193066</v>
      </c>
      <c r="Q25" s="3"/>
    </row>
    <row r="26" spans="2:17">
      <c r="B26" t="s">
        <v>177</v>
      </c>
      <c r="C26" s="3">
        <f t="shared" ref="C26:M26" si="8">C17</f>
        <v>0.14301662257169287</v>
      </c>
      <c r="D26" s="3">
        <f t="shared" si="8"/>
        <v>0.14102924868112887</v>
      </c>
      <c r="E26" s="3">
        <f t="shared" si="8"/>
        <v>0.13985735951227871</v>
      </c>
      <c r="F26" s="3">
        <f t="shared" si="8"/>
        <v>0.14126203891248307</v>
      </c>
      <c r="G26" s="3">
        <f t="shared" si="8"/>
        <v>0.14453686132519608</v>
      </c>
      <c r="H26" s="3">
        <f t="shared" si="8"/>
        <v>0.14859087374474184</v>
      </c>
      <c r="I26" s="3">
        <f t="shared" si="8"/>
        <v>0.15295198708875413</v>
      </c>
      <c r="J26" s="3">
        <f t="shared" si="8"/>
        <v>0.15745081032688343</v>
      </c>
      <c r="K26" s="3">
        <f t="shared" si="8"/>
        <v>0.16321533025230806</v>
      </c>
      <c r="L26" s="3">
        <f t="shared" si="8"/>
        <v>0.16856845280085225</v>
      </c>
      <c r="M26" s="3">
        <f t="shared" si="8"/>
        <v>0.17527000604390369</v>
      </c>
      <c r="O26" s="3">
        <f>O17</f>
        <v>0.19932342906908185</v>
      </c>
      <c r="Q26" s="3"/>
    </row>
    <row r="28" spans="2:17">
      <c r="B28" t="s">
        <v>163</v>
      </c>
      <c r="C28">
        <f>'GHG Transport Germany'!AG4</f>
        <v>84.151499999999999</v>
      </c>
      <c r="D28">
        <f>'GHG Transport Germany'!AH4</f>
        <v>84.705299999999994</v>
      </c>
      <c r="E28">
        <f>'GHG Transport Germany'!AI4</f>
        <v>88.715159999999997</v>
      </c>
    </row>
    <row r="30" spans="2:17">
      <c r="B30" t="s">
        <v>164</v>
      </c>
      <c r="C30" s="3">
        <f>1-C28/C20</f>
        <v>0.27411977750257865</v>
      </c>
      <c r="D30" s="3">
        <f>1-D28/D20</f>
        <v>0.23120135457866142</v>
      </c>
      <c r="E30" s="3">
        <f>1-E28/E20</f>
        <v>0.15254396371597678</v>
      </c>
    </row>
  </sheetData>
  <pageMargins left="0.7" right="0.7" top="0.75" bottom="0.75" header="0.3" footer="0.3"/>
  <pageSetup paperSize="9" orientation="portrait" horizontalDpi="360" verticalDpi="36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0C149-1B23-4FF3-8BB3-C3D38EBEA28D}">
  <sheetPr>
    <tabColor theme="3" tint="0.499984740745262"/>
  </sheetPr>
  <dimension ref="A1:AL17"/>
  <sheetViews>
    <sheetView topLeftCell="I5" zoomScale="115" zoomScaleNormal="115" workbookViewId="0">
      <selection activeCell="AC24" sqref="AC24"/>
    </sheetView>
  </sheetViews>
  <sheetFormatPr defaultRowHeight="15"/>
  <sheetData>
    <row r="1" spans="1:38" ht="36" customHeight="1">
      <c r="A1" t="s">
        <v>217</v>
      </c>
      <c r="L1" t="s">
        <v>218</v>
      </c>
    </row>
    <row r="2" spans="1:38">
      <c r="A2" t="s">
        <v>219</v>
      </c>
      <c r="B2" t="s">
        <v>220</v>
      </c>
    </row>
    <row r="4" spans="1:38">
      <c r="A4" t="s">
        <v>28</v>
      </c>
      <c r="B4">
        <v>2014</v>
      </c>
      <c r="C4">
        <v>2015</v>
      </c>
      <c r="D4">
        <v>2016</v>
      </c>
      <c r="E4">
        <v>2017</v>
      </c>
      <c r="F4">
        <v>2018</v>
      </c>
      <c r="G4">
        <v>2019</v>
      </c>
      <c r="H4">
        <v>2020</v>
      </c>
      <c r="I4">
        <v>2021</v>
      </c>
      <c r="J4">
        <v>2022</v>
      </c>
      <c r="K4">
        <v>2023</v>
      </c>
      <c r="L4">
        <v>2024</v>
      </c>
      <c r="M4">
        <v>2025</v>
      </c>
      <c r="N4">
        <v>2026</v>
      </c>
      <c r="O4">
        <v>2027</v>
      </c>
      <c r="P4">
        <v>2028</v>
      </c>
      <c r="Q4">
        <v>2029</v>
      </c>
      <c r="R4">
        <v>2030</v>
      </c>
      <c r="S4">
        <v>2031</v>
      </c>
      <c r="T4">
        <v>2032</v>
      </c>
      <c r="U4">
        <v>2033</v>
      </c>
      <c r="V4">
        <v>2034</v>
      </c>
      <c r="W4">
        <v>2035</v>
      </c>
      <c r="X4">
        <v>2036</v>
      </c>
      <c r="Y4">
        <v>2037</v>
      </c>
      <c r="Z4">
        <v>2038</v>
      </c>
      <c r="AA4">
        <v>2039</v>
      </c>
      <c r="AB4">
        <v>2040</v>
      </c>
      <c r="AC4">
        <v>2041</v>
      </c>
      <c r="AD4">
        <v>2042</v>
      </c>
      <c r="AE4">
        <v>2043</v>
      </c>
      <c r="AF4">
        <v>2044</v>
      </c>
      <c r="AG4">
        <v>2045</v>
      </c>
      <c r="AH4">
        <v>2046</v>
      </c>
      <c r="AI4">
        <v>2047</v>
      </c>
      <c r="AJ4">
        <v>2048</v>
      </c>
      <c r="AK4">
        <v>2049</v>
      </c>
      <c r="AL4">
        <v>2050</v>
      </c>
    </row>
    <row r="5" spans="1:38">
      <c r="A5" t="s">
        <v>29</v>
      </c>
      <c r="B5" s="3">
        <v>0.51258099543966573</v>
      </c>
      <c r="C5" s="3">
        <v>0.51302008372719088</v>
      </c>
      <c r="D5" s="3">
        <v>0.53511241236406848</v>
      </c>
      <c r="E5" s="3">
        <v>0.59500782229721305</v>
      </c>
      <c r="F5" s="3">
        <v>0.63449354876516095</v>
      </c>
      <c r="G5" s="3">
        <v>0.59638385884420153</v>
      </c>
      <c r="H5" s="3">
        <v>0.47203059270062087</v>
      </c>
      <c r="I5" s="3">
        <v>0.37617445213799217</v>
      </c>
      <c r="J5" s="3">
        <v>0.32661682596002967</v>
      </c>
      <c r="K5" s="3">
        <v>0.34405307359493031</v>
      </c>
      <c r="L5" s="3">
        <v>0.35</v>
      </c>
      <c r="M5" s="3">
        <v>0.32</v>
      </c>
      <c r="N5" s="3">
        <v>0.3</v>
      </c>
      <c r="O5" s="3">
        <v>0.28999999999999998</v>
      </c>
      <c r="P5" s="3">
        <v>0.25</v>
      </c>
      <c r="Q5" s="3">
        <v>0.2</v>
      </c>
      <c r="R5" s="3">
        <v>0.15</v>
      </c>
      <c r="S5" s="3">
        <v>0.1</v>
      </c>
      <c r="T5" s="3">
        <v>0.05</v>
      </c>
      <c r="U5" s="3">
        <v>0.01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</row>
    <row r="6" spans="1:38">
      <c r="A6" t="s">
        <v>30</v>
      </c>
      <c r="B6" s="3">
        <v>0.4718517046307667</v>
      </c>
      <c r="C6" s="3">
        <v>0.47213833798121385</v>
      </c>
      <c r="D6" s="3">
        <v>0.44626582073598325</v>
      </c>
      <c r="E6" s="3">
        <v>0.37138280249945327</v>
      </c>
      <c r="F6" s="3">
        <v>0.31434472713228373</v>
      </c>
      <c r="G6" s="3">
        <v>0.3183101083561109</v>
      </c>
      <c r="H6" s="3">
        <v>0.27675058007571285</v>
      </c>
      <c r="I6" s="3">
        <v>0.19842155573562878</v>
      </c>
      <c r="J6" s="3">
        <v>0.17713368386579575</v>
      </c>
      <c r="K6" s="3">
        <v>0.17106011137973839</v>
      </c>
      <c r="L6" s="3">
        <v>0.15</v>
      </c>
      <c r="M6" s="3">
        <v>0.15</v>
      </c>
      <c r="N6" s="3">
        <v>0.12</v>
      </c>
      <c r="O6" s="3">
        <v>0.1</v>
      </c>
      <c r="P6" s="3">
        <v>0.08</v>
      </c>
      <c r="Q6" s="3">
        <v>7.0000000000000007E-2</v>
      </c>
      <c r="R6" s="3">
        <v>0.05</v>
      </c>
      <c r="S6" s="3">
        <v>0.04</v>
      </c>
      <c r="T6" s="3">
        <v>0.02</v>
      </c>
      <c r="U6" s="3">
        <v>0.01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</row>
    <row r="7" spans="1:38">
      <c r="A7" t="s">
        <v>31</v>
      </c>
      <c r="B7" s="3">
        <v>2.8648067969073579E-3</v>
      </c>
      <c r="C7" s="3">
        <v>2.775659894139062E-3</v>
      </c>
      <c r="D7" s="3">
        <v>3.2430322056837099E-3</v>
      </c>
      <c r="E7" s="3">
        <v>6.8151903330435481E-3</v>
      </c>
      <c r="F7" s="3">
        <v>9.9724723174802205E-3</v>
      </c>
      <c r="G7" s="3">
        <v>1.7818357087075361E-2</v>
      </c>
      <c r="H7" s="3">
        <v>6.8192444900587998E-2</v>
      </c>
      <c r="I7" s="3">
        <v>0.13757284474183484</v>
      </c>
      <c r="J7" s="3">
        <v>0.18117853648343743</v>
      </c>
      <c r="K7" s="3">
        <v>0.1842919483649692</v>
      </c>
      <c r="L7" s="3">
        <v>0.2</v>
      </c>
      <c r="M7" s="3">
        <v>0.22</v>
      </c>
      <c r="N7" s="3">
        <v>0.25</v>
      </c>
      <c r="O7" s="3">
        <v>0.32</v>
      </c>
      <c r="P7" s="3">
        <v>0.4</v>
      </c>
      <c r="Q7" s="3">
        <v>0.52</v>
      </c>
      <c r="R7" s="3">
        <v>0.63</v>
      </c>
      <c r="S7" s="3">
        <v>0.76</v>
      </c>
      <c r="T7" s="3">
        <v>0.88</v>
      </c>
      <c r="U7" s="3">
        <v>0.95</v>
      </c>
      <c r="V7" s="3">
        <v>0.98</v>
      </c>
      <c r="W7" s="3">
        <v>1</v>
      </c>
      <c r="X7" s="3">
        <v>1</v>
      </c>
      <c r="Y7" s="3">
        <v>1</v>
      </c>
      <c r="Z7" s="3">
        <v>1</v>
      </c>
      <c r="AA7" s="3">
        <v>1</v>
      </c>
      <c r="AB7" s="3">
        <v>1</v>
      </c>
      <c r="AC7" s="3">
        <v>1</v>
      </c>
      <c r="AD7" s="3">
        <v>1</v>
      </c>
      <c r="AE7" s="3">
        <v>1</v>
      </c>
      <c r="AF7" s="3">
        <v>1</v>
      </c>
      <c r="AG7" s="3">
        <v>1</v>
      </c>
      <c r="AH7" s="3">
        <v>1</v>
      </c>
      <c r="AI7" s="3">
        <v>1</v>
      </c>
      <c r="AJ7" s="3">
        <v>1</v>
      </c>
      <c r="AK7" s="3">
        <v>1</v>
      </c>
      <c r="AL7" s="3">
        <v>1</v>
      </c>
    </row>
    <row r="8" spans="1:38">
      <c r="A8" t="s">
        <v>32</v>
      </c>
      <c r="B8" s="3">
        <v>6.9634498671504331E-3</v>
      </c>
      <c r="C8" s="3">
        <v>5.2435245206217673E-3</v>
      </c>
      <c r="D8" s="3">
        <v>9.6198837962507312E-3</v>
      </c>
      <c r="E8" s="3">
        <v>1.5677921316164588E-2</v>
      </c>
      <c r="F8" s="3">
        <v>2.2924172303536928E-2</v>
      </c>
      <c r="G8" s="3">
        <v>3.3624865775087859E-2</v>
      </c>
      <c r="H8" s="3">
        <v>7.3346761333948962E-2</v>
      </c>
      <c r="I8" s="3">
        <v>0.10414756084345436</v>
      </c>
      <c r="J8" s="3">
        <v>0.11270536186080901</v>
      </c>
      <c r="K8" s="3">
        <v>0.16045896242682817</v>
      </c>
      <c r="L8" s="3">
        <v>0.14000000000000001</v>
      </c>
      <c r="M8" s="3">
        <v>0.12</v>
      </c>
      <c r="N8" s="3">
        <v>0.11</v>
      </c>
      <c r="O8" s="3">
        <v>0.1</v>
      </c>
      <c r="P8" s="3">
        <v>7.0000000000000007E-2</v>
      </c>
      <c r="Q8" s="3">
        <v>0.04</v>
      </c>
      <c r="R8" s="3">
        <v>0.03</v>
      </c>
      <c r="S8" s="3">
        <v>0.01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</row>
    <row r="9" spans="1:38">
      <c r="A9" t="s">
        <v>33</v>
      </c>
      <c r="B9" s="3">
        <v>1.3444535759128467E-3</v>
      </c>
      <c r="C9" s="3">
        <v>2.4014908983735687E-3</v>
      </c>
      <c r="D9" s="3">
        <v>3.4840197773300997E-3</v>
      </c>
      <c r="E9" s="3">
        <v>8.1409657624922672E-3</v>
      </c>
      <c r="F9" s="3">
        <v>8.9056039018354013E-3</v>
      </c>
      <c r="G9" s="3">
        <v>1.0743178934010153E-2</v>
      </c>
      <c r="H9" s="3">
        <v>6.2634995527457896E-2</v>
      </c>
      <c r="I9" s="3">
        <v>0.1168977157118203</v>
      </c>
      <c r="J9" s="3">
        <v>0.13368306212943448</v>
      </c>
      <c r="K9" s="3">
        <v>5.7255696337813668E-2</v>
      </c>
      <c r="L9" s="3">
        <v>0.06</v>
      </c>
      <c r="M9" s="3">
        <v>0.08</v>
      </c>
      <c r="N9" s="3">
        <v>0.1</v>
      </c>
      <c r="O9" s="3">
        <v>0.13</v>
      </c>
      <c r="P9" s="3">
        <v>0.14000000000000001</v>
      </c>
      <c r="Q9" s="3">
        <v>0.15</v>
      </c>
      <c r="R9" s="3">
        <v>0.12</v>
      </c>
      <c r="S9" s="3">
        <v>7.0000000000000007E-2</v>
      </c>
      <c r="T9" s="3">
        <v>0.03</v>
      </c>
      <c r="U9" s="3">
        <v>0.02</v>
      </c>
      <c r="V9" s="3">
        <v>0.01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</row>
    <row r="10" spans="1:38">
      <c r="A10" t="s">
        <v>34</v>
      </c>
      <c r="B10" s="3">
        <v>6.0748846497275908E-4</v>
      </c>
      <c r="C10" s="3">
        <v>1.7085216644880264E-3</v>
      </c>
      <c r="D10" s="3">
        <v>4.3488937624111052E-4</v>
      </c>
      <c r="E10" s="3">
        <v>3.3676028983602852E-4</v>
      </c>
      <c r="F10" s="3">
        <v>4.8960335299687114E-3</v>
      </c>
      <c r="G10" s="3">
        <v>1.8380271378367827E-2</v>
      </c>
      <c r="H10" s="3">
        <v>3.6578547395947944E-2</v>
      </c>
      <c r="I10" s="3">
        <v>5.3419072989501298E-2</v>
      </c>
      <c r="J10" s="3">
        <v>5.5645856396882576E-2</v>
      </c>
      <c r="K10" s="3">
        <v>7.3175876418481542E-2</v>
      </c>
      <c r="L10" s="3">
        <v>7.0000000000000007E-2</v>
      </c>
      <c r="M10" s="3">
        <v>0.09</v>
      </c>
      <c r="N10" s="3">
        <v>0.09</v>
      </c>
      <c r="O10" s="3">
        <v>0.02</v>
      </c>
      <c r="P10" s="3">
        <v>0.01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</row>
    <row r="11" spans="1:38">
      <c r="A11" t="s">
        <v>35</v>
      </c>
      <c r="B11" s="3">
        <v>1.0046227152086822E-4</v>
      </c>
      <c r="C11" s="3">
        <v>7.8754319880788658E-5</v>
      </c>
      <c r="D11" s="3">
        <v>2.4818123050150594E-4</v>
      </c>
      <c r="E11" s="3">
        <v>3.3580809297504069E-4</v>
      </c>
      <c r="F11" s="3">
        <v>1.6547735771091138E-4</v>
      </c>
      <c r="G11" s="3">
        <v>2.2290487114408433E-3</v>
      </c>
      <c r="H11" s="3">
        <v>7.8894690764813851E-3</v>
      </c>
      <c r="I11" s="3">
        <v>8.965382270119544E-3</v>
      </c>
      <c r="J11" s="3">
        <v>6.4562534281391712E-3</v>
      </c>
      <c r="K11" s="3">
        <v>4.521000680962544E-3</v>
      </c>
      <c r="L11" s="3">
        <v>0.03</v>
      </c>
      <c r="M11" s="3">
        <v>0.02</v>
      </c>
      <c r="N11" s="3">
        <v>0.03</v>
      </c>
      <c r="O11" s="3">
        <v>0.04</v>
      </c>
      <c r="P11" s="3">
        <v>0.05</v>
      </c>
      <c r="Q11" s="3">
        <v>0.02</v>
      </c>
      <c r="R11" s="3">
        <v>0.02</v>
      </c>
      <c r="S11" s="3">
        <v>0.02</v>
      </c>
      <c r="T11" s="3">
        <v>0.02</v>
      </c>
      <c r="U11" s="3">
        <v>0.01</v>
      </c>
      <c r="V11" s="3">
        <v>0.01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</row>
    <row r="12" spans="1:38">
      <c r="A12" t="s">
        <v>36</v>
      </c>
      <c r="B12" s="3">
        <v>1.1054476664101311E-3</v>
      </c>
      <c r="C12" s="3">
        <v>7.8238461890303137E-4</v>
      </c>
      <c r="D12" s="3">
        <v>4.2671476390575129E-4</v>
      </c>
      <c r="E12" s="3">
        <v>6.4273288116678399E-4</v>
      </c>
      <c r="F12" s="3">
        <v>2.4780313720931487E-3</v>
      </c>
      <c r="G12" s="3">
        <v>5.9486040609137058E-5</v>
      </c>
      <c r="H12" s="3">
        <v>2.1236794283933741E-5</v>
      </c>
      <c r="I12" s="3">
        <v>8.8958330300662975E-6</v>
      </c>
      <c r="J12" s="3">
        <v>2.4109989773346003E-6</v>
      </c>
      <c r="K12" s="3">
        <v>4.6651383387537294E-4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</row>
    <row r="13" spans="1:38">
      <c r="A13" t="s">
        <v>37</v>
      </c>
      <c r="B13" s="3">
        <v>2.5782898492485639E-3</v>
      </c>
      <c r="C13" s="3">
        <v>1.8264811916457143E-3</v>
      </c>
      <c r="D13" s="3">
        <v>1.1493504943515063E-3</v>
      </c>
      <c r="E13" s="3">
        <v>1.6222260521695964E-3</v>
      </c>
      <c r="F13" s="3">
        <v>1.7773729246646065E-3</v>
      </c>
      <c r="G13" s="3">
        <v>2.387068039828192E-3</v>
      </c>
      <c r="H13" s="3">
        <v>2.4418651910267952E-3</v>
      </c>
      <c r="I13" s="3">
        <v>4.2032811067063258E-3</v>
      </c>
      <c r="J13" s="3">
        <v>6.2553368466946209E-3</v>
      </c>
      <c r="K13" s="3">
        <v>4.7168169624008131E-3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</row>
    <row r="14" spans="1:38">
      <c r="A14" t="s">
        <v>38</v>
      </c>
      <c r="B14" s="3">
        <v>2.9014374446460136E-6</v>
      </c>
      <c r="C14" s="3">
        <v>2.476118354330473E-5</v>
      </c>
      <c r="D14" s="3">
        <v>1.5695255683889705E-5</v>
      </c>
      <c r="E14" s="3">
        <v>3.7770475485850514E-5</v>
      </c>
      <c r="F14" s="3">
        <v>4.2560395265378356E-5</v>
      </c>
      <c r="G14" s="3">
        <v>6.3756833268254585E-5</v>
      </c>
      <c r="H14" s="3">
        <v>1.1350700393137001E-4</v>
      </c>
      <c r="I14" s="3">
        <v>1.8923862991231943E-4</v>
      </c>
      <c r="J14" s="3">
        <v>3.2267202979994737E-4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</row>
    <row r="15" spans="1:38">
      <c r="A15" t="s">
        <v>39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</row>
    <row r="16" spans="1:38">
      <c r="A16" t="s">
        <v>40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</row>
    <row r="17" spans="1:38">
      <c r="A17" t="s">
        <v>14</v>
      </c>
      <c r="B17" s="3">
        <v>1.0000000000000002</v>
      </c>
      <c r="C17" s="3">
        <v>1</v>
      </c>
      <c r="D17" s="3">
        <v>1.0000000000000002</v>
      </c>
      <c r="E17" s="3">
        <v>0.99999999999999989</v>
      </c>
      <c r="F17" s="3">
        <v>1</v>
      </c>
      <c r="G17" s="3">
        <v>1</v>
      </c>
      <c r="H17" s="3">
        <v>1</v>
      </c>
      <c r="I17" s="3">
        <v>1</v>
      </c>
      <c r="J17" s="3">
        <v>1</v>
      </c>
      <c r="K17" s="3">
        <v>1</v>
      </c>
      <c r="L17" s="3">
        <v>1</v>
      </c>
      <c r="M17" s="3">
        <v>0.99999999999999989</v>
      </c>
      <c r="N17" s="3">
        <v>0.99999999999999989</v>
      </c>
      <c r="O17" s="3">
        <v>1</v>
      </c>
      <c r="P17" s="3">
        <v>1</v>
      </c>
      <c r="Q17" s="3">
        <v>1</v>
      </c>
      <c r="R17" s="3">
        <v>1</v>
      </c>
      <c r="S17" s="3">
        <v>1</v>
      </c>
      <c r="T17" s="3">
        <v>1</v>
      </c>
      <c r="U17" s="3">
        <v>1</v>
      </c>
      <c r="V17" s="3">
        <v>1</v>
      </c>
      <c r="W17" s="3">
        <v>1</v>
      </c>
      <c r="X17" s="3">
        <v>1</v>
      </c>
      <c r="Y17" s="3">
        <v>1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 s="3">
        <v>1</v>
      </c>
      <c r="AF17" s="3">
        <v>1</v>
      </c>
      <c r="AG17" s="3">
        <v>1</v>
      </c>
      <c r="AH17" s="3">
        <v>1</v>
      </c>
      <c r="AI17" s="3">
        <v>1</v>
      </c>
      <c r="AJ17" s="3">
        <v>1</v>
      </c>
      <c r="AK17" s="3">
        <v>1</v>
      </c>
      <c r="AL17" s="3">
        <v>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A6A74-F8C9-4F06-AB0F-861CA02ACDAB}">
  <sheetPr>
    <tabColor theme="8"/>
  </sheetPr>
  <dimension ref="A1:AR412"/>
  <sheetViews>
    <sheetView topLeftCell="A34" zoomScale="70" zoomScaleNormal="70" workbookViewId="0">
      <selection activeCell="A378" sqref="A378:AL378"/>
    </sheetView>
  </sheetViews>
  <sheetFormatPr defaultColWidth="11.42578125" defaultRowHeight="15"/>
  <cols>
    <col min="1" max="1" width="29.1406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1088022.5999999999</v>
      </c>
      <c r="M6" s="9">
        <v>994763.52</v>
      </c>
      <c r="N6" s="9">
        <v>932590.79999999993</v>
      </c>
      <c r="O6" s="9">
        <v>901504.44</v>
      </c>
      <c r="P6" s="9">
        <v>777159</v>
      </c>
      <c r="Q6" s="9">
        <v>621727.20000000007</v>
      </c>
      <c r="R6" s="9">
        <v>466295.39999999997</v>
      </c>
      <c r="S6" s="9">
        <v>310863.60000000003</v>
      </c>
      <c r="T6" s="9">
        <v>155431.80000000002</v>
      </c>
      <c r="U6" s="9">
        <v>31086.36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466295.39999999997</v>
      </c>
      <c r="M7" s="9">
        <v>466295.39999999997</v>
      </c>
      <c r="N7" s="9">
        <v>373036.32</v>
      </c>
      <c r="O7" s="9">
        <v>310863.60000000003</v>
      </c>
      <c r="P7" s="9">
        <v>248690.88</v>
      </c>
      <c r="Q7" s="9">
        <v>217604.52000000002</v>
      </c>
      <c r="R7" s="9">
        <v>155431.80000000002</v>
      </c>
      <c r="S7" s="9">
        <v>124345.44</v>
      </c>
      <c r="T7" s="9">
        <v>62172.72</v>
      </c>
      <c r="U7" s="9">
        <v>31086.36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621727.20000000007</v>
      </c>
      <c r="M8" s="9">
        <v>683899.92</v>
      </c>
      <c r="N8" s="9">
        <v>777159</v>
      </c>
      <c r="O8" s="9">
        <v>994763.52</v>
      </c>
      <c r="P8" s="9">
        <v>1243454.4000000001</v>
      </c>
      <c r="Q8" s="9">
        <v>1616490.72</v>
      </c>
      <c r="R8" s="9">
        <v>1958440.68</v>
      </c>
      <c r="S8" s="9">
        <v>2362563.36</v>
      </c>
      <c r="T8" s="9">
        <v>2735599.68</v>
      </c>
      <c r="U8" s="9">
        <v>2953204.1999999997</v>
      </c>
      <c r="V8" s="9">
        <v>3046463.28</v>
      </c>
      <c r="W8" s="9">
        <v>3108636</v>
      </c>
      <c r="X8" s="9">
        <v>3108636</v>
      </c>
      <c r="Y8" s="9">
        <v>3108636</v>
      </c>
      <c r="Z8" s="9">
        <v>3108636</v>
      </c>
      <c r="AA8" s="9">
        <v>3108636</v>
      </c>
      <c r="AB8" s="9">
        <v>3108636</v>
      </c>
      <c r="AC8" s="9">
        <v>3108636</v>
      </c>
      <c r="AD8" s="9">
        <v>3108636</v>
      </c>
      <c r="AE8" s="9">
        <v>3108636</v>
      </c>
      <c r="AF8" s="9">
        <v>3108636</v>
      </c>
      <c r="AG8" s="9">
        <v>3108636</v>
      </c>
      <c r="AH8" s="9">
        <v>3108636</v>
      </c>
      <c r="AI8" s="9">
        <v>3108636</v>
      </c>
      <c r="AJ8" s="9">
        <v>3108636</v>
      </c>
      <c r="AK8" s="9">
        <v>3108636</v>
      </c>
      <c r="AL8" s="9">
        <v>3108636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435209.04000000004</v>
      </c>
      <c r="M9" s="9">
        <v>373036.32</v>
      </c>
      <c r="N9" s="9">
        <v>341949.96</v>
      </c>
      <c r="O9" s="9">
        <v>310863.60000000003</v>
      </c>
      <c r="P9" s="9">
        <v>217604.52000000002</v>
      </c>
      <c r="Q9" s="9">
        <v>124345.44</v>
      </c>
      <c r="R9" s="9">
        <v>93259.08</v>
      </c>
      <c r="S9" s="9">
        <v>31086.36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186518.16</v>
      </c>
      <c r="M10" s="9">
        <v>248690.88</v>
      </c>
      <c r="N10" s="9">
        <v>310863.60000000003</v>
      </c>
      <c r="O10" s="9">
        <v>404122.68</v>
      </c>
      <c r="P10" s="9">
        <v>435209.04000000004</v>
      </c>
      <c r="Q10" s="9">
        <v>466295.39999999997</v>
      </c>
      <c r="R10" s="9">
        <v>373036.32</v>
      </c>
      <c r="S10" s="9">
        <v>217604.52000000002</v>
      </c>
      <c r="T10" s="9">
        <v>93259.08</v>
      </c>
      <c r="U10" s="9">
        <v>62172.72</v>
      </c>
      <c r="V10" s="9">
        <v>31086.36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217604.52000000002</v>
      </c>
      <c r="M11" s="9">
        <v>279777.24</v>
      </c>
      <c r="N11" s="9">
        <v>279777.24</v>
      </c>
      <c r="O11" s="9">
        <v>62172.72</v>
      </c>
      <c r="P11" s="9">
        <v>31086.36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93259.08</v>
      </c>
      <c r="M12" s="9">
        <v>62172.72</v>
      </c>
      <c r="N12" s="9">
        <v>93259.08</v>
      </c>
      <c r="O12" s="9">
        <v>124345.44</v>
      </c>
      <c r="P12" s="9">
        <v>155431.80000000002</v>
      </c>
      <c r="Q12" s="9">
        <v>62172.72</v>
      </c>
      <c r="R12" s="9">
        <v>62172.72</v>
      </c>
      <c r="S12" s="9">
        <v>62172.72</v>
      </c>
      <c r="T12" s="9">
        <v>62172.72</v>
      </c>
      <c r="U12" s="9">
        <v>31086.36</v>
      </c>
      <c r="V12" s="9">
        <v>31086.36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3108636</v>
      </c>
      <c r="M18">
        <v>3108635.9999999995</v>
      </c>
      <c r="N18">
        <v>3108636</v>
      </c>
      <c r="O18">
        <v>3108636.0000000005</v>
      </c>
      <c r="P18">
        <v>3108636</v>
      </c>
      <c r="Q18">
        <v>3108636</v>
      </c>
      <c r="R18">
        <v>3108636</v>
      </c>
      <c r="S18">
        <v>3108636</v>
      </c>
      <c r="T18">
        <v>3108636.0000000005</v>
      </c>
      <c r="U18">
        <v>3108636</v>
      </c>
      <c r="V18">
        <v>3108635.9999999995</v>
      </c>
      <c r="W18">
        <v>3108636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25227850</v>
      </c>
      <c r="M24" s="11">
        <v>24016882</v>
      </c>
      <c r="N24" s="11">
        <v>22835887</v>
      </c>
      <c r="O24" s="11">
        <v>21706992</v>
      </c>
      <c r="P24" s="11">
        <v>20545948</v>
      </c>
      <c r="Q24" s="11">
        <v>19308297</v>
      </c>
      <c r="R24" s="11">
        <v>17997059</v>
      </c>
      <c r="S24" s="11">
        <v>16624262</v>
      </c>
      <c r="T24" s="11">
        <v>15187142</v>
      </c>
      <c r="U24" s="11">
        <v>13720207</v>
      </c>
      <c r="V24" s="11">
        <v>12329845</v>
      </c>
      <c r="W24" s="11">
        <v>11041934</v>
      </c>
      <c r="X24" s="11">
        <v>9854924</v>
      </c>
      <c r="Y24" s="11">
        <v>8738306</v>
      </c>
      <c r="Z24" s="11">
        <v>7730808</v>
      </c>
      <c r="AA24" s="11">
        <v>6816337</v>
      </c>
      <c r="AB24" s="11">
        <v>5970991</v>
      </c>
      <c r="AC24" s="11">
        <v>5200975</v>
      </c>
      <c r="AD24" s="11">
        <v>4520942</v>
      </c>
      <c r="AE24" s="11">
        <v>3924584</v>
      </c>
      <c r="AF24" s="11">
        <v>3414477</v>
      </c>
      <c r="AG24" s="11">
        <v>2982609</v>
      </c>
      <c r="AH24" s="11">
        <v>2617482</v>
      </c>
      <c r="AI24" s="11">
        <v>2300566</v>
      </c>
      <c r="AJ24" s="11">
        <v>2038097</v>
      </c>
      <c r="AK24" s="11">
        <v>1817244</v>
      </c>
      <c r="AL24" s="11">
        <v>1632403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12835138</v>
      </c>
      <c r="M25" s="11">
        <v>12257313</v>
      </c>
      <c r="N25" s="11">
        <v>11592772</v>
      </c>
      <c r="O25" s="11">
        <v>10882583</v>
      </c>
      <c r="P25" s="11">
        <v>10129157</v>
      </c>
      <c r="Q25" s="11">
        <v>9373026</v>
      </c>
      <c r="R25" s="11">
        <v>8589438</v>
      </c>
      <c r="S25" s="11">
        <v>7824312</v>
      </c>
      <c r="T25" s="11">
        <v>7049018</v>
      </c>
      <c r="U25" s="11">
        <v>6301110</v>
      </c>
      <c r="V25" s="11">
        <v>5578600</v>
      </c>
      <c r="W25" s="11">
        <v>4915520</v>
      </c>
      <c r="X25" s="11">
        <v>4311561</v>
      </c>
      <c r="Y25" s="11">
        <v>3762362</v>
      </c>
      <c r="Z25" s="11">
        <v>3265217</v>
      </c>
      <c r="AA25" s="11">
        <v>2819886</v>
      </c>
      <c r="AB25" s="11">
        <v>2426055</v>
      </c>
      <c r="AC25" s="11">
        <v>2078664</v>
      </c>
      <c r="AD25" s="11">
        <v>1769582</v>
      </c>
      <c r="AE25" s="11">
        <v>1498387</v>
      </c>
      <c r="AF25" s="11">
        <v>1267386</v>
      </c>
      <c r="AG25" s="11">
        <v>1072971</v>
      </c>
      <c r="AH25" s="11">
        <v>909058</v>
      </c>
      <c r="AI25" s="11">
        <v>768496</v>
      </c>
      <c r="AJ25" s="11">
        <v>651948</v>
      </c>
      <c r="AK25" s="11">
        <v>555107</v>
      </c>
      <c r="AL25" s="11">
        <v>473904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2158431</v>
      </c>
      <c r="M26" s="11">
        <v>2787818</v>
      </c>
      <c r="N26" s="11">
        <v>3491970</v>
      </c>
      <c r="O26" s="11">
        <v>4392446</v>
      </c>
      <c r="P26" s="11">
        <v>5515926</v>
      </c>
      <c r="Q26" s="11">
        <v>6975204</v>
      </c>
      <c r="R26" s="11">
        <v>8727421</v>
      </c>
      <c r="S26" s="11">
        <v>10821527</v>
      </c>
      <c r="T26" s="11">
        <v>13213374</v>
      </c>
      <c r="U26" s="11">
        <v>15733334</v>
      </c>
      <c r="V26" s="11">
        <v>18243993</v>
      </c>
      <c r="W26" s="11">
        <v>20709309</v>
      </c>
      <c r="X26" s="11">
        <v>23061439</v>
      </c>
      <c r="Y26" s="11">
        <v>25292117</v>
      </c>
      <c r="Z26" s="11">
        <v>27391967</v>
      </c>
      <c r="AA26" s="11">
        <v>29353893</v>
      </c>
      <c r="AB26" s="11">
        <v>31167178</v>
      </c>
      <c r="AC26" s="11">
        <v>32824364</v>
      </c>
      <c r="AD26" s="11">
        <v>34319592</v>
      </c>
      <c r="AE26" s="11">
        <v>35650201</v>
      </c>
      <c r="AF26" s="11">
        <v>36817286</v>
      </c>
      <c r="AG26" s="11">
        <v>37825958</v>
      </c>
      <c r="AH26" s="11">
        <v>38686732</v>
      </c>
      <c r="AI26" s="11">
        <v>39413731</v>
      </c>
      <c r="AJ26" s="11">
        <v>40022026</v>
      </c>
      <c r="AK26" s="11">
        <v>40527712</v>
      </c>
      <c r="AL26" s="11">
        <v>40946413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1861600</v>
      </c>
      <c r="M27" s="11">
        <v>2179208</v>
      </c>
      <c r="N27" s="11">
        <v>2453022</v>
      </c>
      <c r="O27" s="11">
        <v>2687488</v>
      </c>
      <c r="P27" s="11">
        <v>2816394</v>
      </c>
      <c r="Q27" s="11">
        <v>2838289</v>
      </c>
      <c r="R27" s="11">
        <v>2817810</v>
      </c>
      <c r="S27" s="11">
        <v>2724626</v>
      </c>
      <c r="T27" s="11">
        <v>2585080</v>
      </c>
      <c r="U27" s="11">
        <v>2431872</v>
      </c>
      <c r="V27" s="11">
        <v>2266030</v>
      </c>
      <c r="W27" s="11">
        <v>2088459</v>
      </c>
      <c r="X27" s="11">
        <v>1900507</v>
      </c>
      <c r="Y27" s="11">
        <v>1706972</v>
      </c>
      <c r="Z27" s="11">
        <v>1513840</v>
      </c>
      <c r="AA27" s="11">
        <v>1324588</v>
      </c>
      <c r="AB27" s="11">
        <v>1144631</v>
      </c>
      <c r="AC27" s="11">
        <v>977115</v>
      </c>
      <c r="AD27" s="11">
        <v>825451</v>
      </c>
      <c r="AE27" s="11">
        <v>691176</v>
      </c>
      <c r="AF27" s="11">
        <v>574903</v>
      </c>
      <c r="AG27" s="11">
        <v>475757</v>
      </c>
      <c r="AH27" s="11">
        <v>391871</v>
      </c>
      <c r="AI27" s="11">
        <v>322005</v>
      </c>
      <c r="AJ27" s="11">
        <v>264849</v>
      </c>
      <c r="AK27" s="11">
        <v>218156</v>
      </c>
      <c r="AL27" s="11">
        <v>181399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1400887</v>
      </c>
      <c r="M28" s="11">
        <v>1606497</v>
      </c>
      <c r="N28" s="11">
        <v>1867755</v>
      </c>
      <c r="O28" s="11">
        <v>2208649</v>
      </c>
      <c r="P28" s="11">
        <v>2567982</v>
      </c>
      <c r="Q28" s="11">
        <v>2941852</v>
      </c>
      <c r="R28" s="11">
        <v>3203396</v>
      </c>
      <c r="S28" s="11">
        <v>3289537</v>
      </c>
      <c r="T28" s="11">
        <v>3237261</v>
      </c>
      <c r="U28" s="11">
        <v>3143445</v>
      </c>
      <c r="V28" s="11">
        <v>3008218</v>
      </c>
      <c r="W28" s="11">
        <v>2829654</v>
      </c>
      <c r="X28" s="11">
        <v>2641162</v>
      </c>
      <c r="Y28" s="11">
        <v>2445743</v>
      </c>
      <c r="Z28" s="11">
        <v>2240958</v>
      </c>
      <c r="AA28" s="11">
        <v>2030005</v>
      </c>
      <c r="AB28" s="11">
        <v>1816401</v>
      </c>
      <c r="AC28" s="11">
        <v>1606439</v>
      </c>
      <c r="AD28" s="11">
        <v>1403391</v>
      </c>
      <c r="AE28" s="11">
        <v>1210345</v>
      </c>
      <c r="AF28" s="11">
        <v>1030501</v>
      </c>
      <c r="AG28" s="11">
        <v>867472</v>
      </c>
      <c r="AH28" s="11">
        <v>724060</v>
      </c>
      <c r="AI28" s="11">
        <v>601408</v>
      </c>
      <c r="AJ28" s="11">
        <v>497859</v>
      </c>
      <c r="AK28" s="11">
        <v>412131</v>
      </c>
      <c r="AL28" s="11">
        <v>340657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838704</v>
      </c>
      <c r="M29" s="11">
        <v>1096785</v>
      </c>
      <c r="N29" s="11">
        <v>1347686</v>
      </c>
      <c r="O29" s="11">
        <v>1373075</v>
      </c>
      <c r="P29" s="11">
        <v>1360124</v>
      </c>
      <c r="Q29" s="11">
        <v>1315827</v>
      </c>
      <c r="R29" s="11">
        <v>1268026</v>
      </c>
      <c r="S29" s="11">
        <v>1212312</v>
      </c>
      <c r="T29" s="11">
        <v>1149969</v>
      </c>
      <c r="U29" s="11">
        <v>1080457</v>
      </c>
      <c r="V29" s="11">
        <v>1002611</v>
      </c>
      <c r="W29" s="11">
        <v>916806</v>
      </c>
      <c r="X29" s="11">
        <v>826856</v>
      </c>
      <c r="Y29" s="11">
        <v>733866</v>
      </c>
      <c r="Z29" s="11">
        <v>641614</v>
      </c>
      <c r="AA29" s="11">
        <v>551572</v>
      </c>
      <c r="AB29" s="11">
        <v>468743</v>
      </c>
      <c r="AC29" s="11">
        <v>394305</v>
      </c>
      <c r="AD29" s="11">
        <v>328122</v>
      </c>
      <c r="AE29" s="11">
        <v>270797</v>
      </c>
      <c r="AF29" s="11">
        <v>221767</v>
      </c>
      <c r="AG29" s="11">
        <v>181969</v>
      </c>
      <c r="AH29" s="11">
        <v>150147</v>
      </c>
      <c r="AI29" s="11">
        <v>123978</v>
      </c>
      <c r="AJ29" s="11">
        <v>101775</v>
      </c>
      <c r="AK29" s="11">
        <v>82994</v>
      </c>
      <c r="AL29" s="11">
        <v>68432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168600</v>
      </c>
      <c r="M30" s="11">
        <v>227700</v>
      </c>
      <c r="N30" s="11">
        <v>314462</v>
      </c>
      <c r="O30" s="11">
        <v>430370</v>
      </c>
      <c r="P30" s="11">
        <v>575409</v>
      </c>
      <c r="Q30" s="11">
        <v>621779</v>
      </c>
      <c r="R30" s="11">
        <v>664216</v>
      </c>
      <c r="S30" s="11">
        <v>705807</v>
      </c>
      <c r="T30" s="11">
        <v>745613</v>
      </c>
      <c r="U30" s="11">
        <v>748371</v>
      </c>
      <c r="V30" s="11">
        <v>748060</v>
      </c>
      <c r="W30" s="11">
        <v>713308</v>
      </c>
      <c r="X30" s="11">
        <v>674997</v>
      </c>
      <c r="Y30" s="11">
        <v>631788</v>
      </c>
      <c r="Z30" s="11">
        <v>585899</v>
      </c>
      <c r="AA30" s="11">
        <v>537042</v>
      </c>
      <c r="AB30" s="11">
        <v>486336</v>
      </c>
      <c r="AC30" s="11">
        <v>434677</v>
      </c>
      <c r="AD30" s="11">
        <v>383535</v>
      </c>
      <c r="AE30" s="11">
        <v>334243</v>
      </c>
      <c r="AF30" s="11">
        <v>287638</v>
      </c>
      <c r="AG30" s="11">
        <v>244978</v>
      </c>
      <c r="AH30" s="11">
        <v>206341</v>
      </c>
      <c r="AI30" s="11">
        <v>172676</v>
      </c>
      <c r="AJ30" s="11">
        <v>143564</v>
      </c>
      <c r="AK30" s="11">
        <v>119270</v>
      </c>
      <c r="AL30" s="11">
        <v>97897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44752632</v>
      </c>
      <c r="M36" s="13">
        <v>44403167</v>
      </c>
      <c r="N36" s="13">
        <v>44107535</v>
      </c>
      <c r="O36" s="13">
        <v>43861564</v>
      </c>
      <c r="P36" s="13">
        <v>43669570</v>
      </c>
      <c r="Q36" s="13">
        <v>43514017</v>
      </c>
      <c r="R36" s="13">
        <v>43390096</v>
      </c>
      <c r="S36" s="13">
        <v>43309731</v>
      </c>
      <c r="T36" s="13">
        <v>43260861</v>
      </c>
      <c r="U36" s="13">
        <v>43239856</v>
      </c>
      <c r="V36" s="13">
        <v>43247357</v>
      </c>
      <c r="W36" s="13">
        <v>43275234</v>
      </c>
      <c r="X36" s="13">
        <v>43322758</v>
      </c>
      <c r="Y36" s="13">
        <v>43354667</v>
      </c>
      <c r="Z36" s="13">
        <v>43407224</v>
      </c>
      <c r="AA36" s="13">
        <v>43464590</v>
      </c>
      <c r="AB36" s="13">
        <v>43506672</v>
      </c>
      <c r="AC36" s="13">
        <v>43538937</v>
      </c>
      <c r="AD36" s="13">
        <v>43569952</v>
      </c>
      <c r="AE36" s="13">
        <v>43596608</v>
      </c>
      <c r="AF36" s="13">
        <v>43628788</v>
      </c>
      <c r="AG36" s="13">
        <v>43664824</v>
      </c>
      <c r="AH36" s="13">
        <v>43697225</v>
      </c>
      <c r="AI36" s="13">
        <v>43713244</v>
      </c>
      <c r="AJ36" s="13">
        <v>43729760</v>
      </c>
      <c r="AK36" s="13">
        <v>43741636</v>
      </c>
      <c r="AL36" s="13">
        <v>43749597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0.56371768257116139</v>
      </c>
      <c r="M42" s="19">
        <v>0.54088218527295584</v>
      </c>
      <c r="N42" s="19">
        <v>0.51773210631698185</v>
      </c>
      <c r="O42" s="19">
        <v>0.49489781075750056</v>
      </c>
      <c r="P42" s="19">
        <v>0.47048661115738027</v>
      </c>
      <c r="Q42" s="19">
        <v>0.44372591480120072</v>
      </c>
      <c r="R42" s="19">
        <v>0.41477343124569255</v>
      </c>
      <c r="S42" s="19">
        <v>0.38384588442722029</v>
      </c>
      <c r="T42" s="19">
        <v>0.35105963332537465</v>
      </c>
      <c r="U42" s="19">
        <v>0.31730464134755676</v>
      </c>
      <c r="V42" s="19">
        <v>0.28510054383207739</v>
      </c>
      <c r="W42" s="19">
        <v>0.25515596287705805</v>
      </c>
      <c r="X42" s="19">
        <v>0.22747683792430759</v>
      </c>
      <c r="Y42" s="19">
        <v>0.20155398725585874</v>
      </c>
      <c r="Z42" s="19">
        <v>0.17809957162890674</v>
      </c>
      <c r="AA42" s="19">
        <v>0.15682506150408873</v>
      </c>
      <c r="AB42" s="19">
        <v>0.13724311066587672</v>
      </c>
      <c r="AC42" s="19">
        <v>0.11945571845265768</v>
      </c>
      <c r="AD42" s="19">
        <v>0.10376284095975134</v>
      </c>
      <c r="AE42" s="19">
        <v>9.0020397917195766E-2</v>
      </c>
      <c r="AF42" s="19">
        <v>7.8262018188541019E-2</v>
      </c>
      <c r="AG42" s="19">
        <v>6.8306905347883681E-2</v>
      </c>
      <c r="AH42" s="19">
        <v>5.9900417017327762E-2</v>
      </c>
      <c r="AI42" s="19">
        <v>5.2628580939909193E-2</v>
      </c>
      <c r="AJ42" s="19">
        <v>4.6606635847075313E-2</v>
      </c>
      <c r="AK42" s="19">
        <v>4.154494815877486E-2</v>
      </c>
      <c r="AL42" s="19">
        <v>3.7312412272049046E-2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0.28680185782145728</v>
      </c>
      <c r="M43" s="20">
        <v>0.27604591807606876</v>
      </c>
      <c r="N43" s="20">
        <v>0.2628297409955011</v>
      </c>
      <c r="O43" s="20">
        <v>0.24811206002594891</v>
      </c>
      <c r="P43" s="20">
        <v>0.23195000546146893</v>
      </c>
      <c r="Q43" s="20">
        <v>0.2154024529613067</v>
      </c>
      <c r="R43" s="20">
        <v>0.19795849264772311</v>
      </c>
      <c r="S43" s="20">
        <v>0.18065944579521864</v>
      </c>
      <c r="T43" s="20">
        <v>0.16294215688402502</v>
      </c>
      <c r="U43" s="20">
        <v>0.14572458335661431</v>
      </c>
      <c r="V43" s="20">
        <v>0.1289928538291947</v>
      </c>
      <c r="W43" s="20">
        <v>0.11358736962577719</v>
      </c>
      <c r="X43" s="20">
        <v>9.9521849463046652E-2</v>
      </c>
      <c r="Y43" s="20">
        <v>8.6781014832843714E-2</v>
      </c>
      <c r="Z43" s="20">
        <v>7.5222893774547758E-2</v>
      </c>
      <c r="AA43" s="20">
        <v>6.4877777519585483E-2</v>
      </c>
      <c r="AB43" s="20">
        <v>5.5762826446481589E-2</v>
      </c>
      <c r="AC43" s="20">
        <v>4.7742644704440076E-2</v>
      </c>
      <c r="AD43" s="20">
        <v>4.0614733750452603E-2</v>
      </c>
      <c r="AE43" s="20">
        <v>3.4369348184152305E-2</v>
      </c>
      <c r="AF43" s="20">
        <v>2.9049305701547335E-2</v>
      </c>
      <c r="AG43" s="20">
        <v>2.4572891900354391E-2</v>
      </c>
      <c r="AH43" s="20">
        <v>2.0803563613021193E-2</v>
      </c>
      <c r="AI43" s="20">
        <v>1.7580392798118575E-2</v>
      </c>
      <c r="AJ43" s="20">
        <v>1.4908565699880355E-2</v>
      </c>
      <c r="AK43" s="20">
        <v>1.269058615000134E-2</v>
      </c>
      <c r="AL43" s="20">
        <v>1.0832191208527018E-2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4.823025827844047E-2</v>
      </c>
      <c r="M44" s="20">
        <v>6.2784215369142471E-2</v>
      </c>
      <c r="N44" s="20">
        <v>7.9169466169442482E-2</v>
      </c>
      <c r="O44" s="20">
        <v>0.10014339661941832</v>
      </c>
      <c r="P44" s="20">
        <v>0.12631051782740246</v>
      </c>
      <c r="Q44" s="20">
        <v>0.16029786447893329</v>
      </c>
      <c r="R44" s="20">
        <v>0.20113855014287133</v>
      </c>
      <c r="S44" s="20">
        <v>0.24986363919000099</v>
      </c>
      <c r="T44" s="20">
        <v>0.30543483635242491</v>
      </c>
      <c r="U44" s="20">
        <v>0.3638618500487143</v>
      </c>
      <c r="V44" s="20">
        <v>0.42185220706088467</v>
      </c>
      <c r="W44" s="20">
        <v>0.47854874684213144</v>
      </c>
      <c r="X44" s="20">
        <v>0.53231696375378501</v>
      </c>
      <c r="Y44" s="20">
        <v>0.58337703297317445</v>
      </c>
      <c r="Z44" s="20">
        <v>0.63104627469381591</v>
      </c>
      <c r="AA44" s="20">
        <v>0.6753518898947396</v>
      </c>
      <c r="AB44" s="20">
        <v>0.71637697316862115</v>
      </c>
      <c r="AC44" s="20">
        <v>0.75390825458141064</v>
      </c>
      <c r="AD44" s="20">
        <v>0.78768946084677804</v>
      </c>
      <c r="AE44" s="20">
        <v>0.81772877834899449</v>
      </c>
      <c r="AF44" s="20">
        <v>0.8438759747348471</v>
      </c>
      <c r="AG44" s="20">
        <v>0.86627986866499218</v>
      </c>
      <c r="AH44" s="20">
        <v>0.88533612832393815</v>
      </c>
      <c r="AI44" s="20">
        <v>0.90164278359208483</v>
      </c>
      <c r="AJ44" s="20">
        <v>0.91521256919772709</v>
      </c>
      <c r="AK44" s="20">
        <v>0.92652483322754553</v>
      </c>
      <c r="AL44" s="20">
        <v>0.93592663264989617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4.1597553413171319E-2</v>
      </c>
      <c r="M45" s="20">
        <v>4.907776060207597E-2</v>
      </c>
      <c r="N45" s="20">
        <v>5.5614579232323907E-2</v>
      </c>
      <c r="O45" s="20">
        <v>6.1272051311257389E-2</v>
      </c>
      <c r="P45" s="20">
        <v>6.4493284454140487E-2</v>
      </c>
      <c r="Q45" s="20">
        <v>6.5227004898214758E-2</v>
      </c>
      <c r="R45" s="20">
        <v>6.4941317484063649E-2</v>
      </c>
      <c r="S45" s="20">
        <v>6.2910249892801223E-2</v>
      </c>
      <c r="T45" s="20">
        <v>5.9755629921466429E-2</v>
      </c>
      <c r="U45" s="20">
        <v>5.6241445392417586E-2</v>
      </c>
      <c r="V45" s="20">
        <v>5.2396959194523723E-2</v>
      </c>
      <c r="W45" s="20">
        <v>4.8259912355413263E-2</v>
      </c>
      <c r="X45" s="20">
        <v>4.3868559799447669E-2</v>
      </c>
      <c r="Y45" s="20">
        <v>3.9372277960294334E-2</v>
      </c>
      <c r="Z45" s="20">
        <v>3.4875300940691349E-2</v>
      </c>
      <c r="AA45" s="20">
        <v>3.0475106287670032E-2</v>
      </c>
      <c r="AB45" s="20">
        <v>2.6309321016325955E-2</v>
      </c>
      <c r="AC45" s="20">
        <v>2.2442325590080438E-2</v>
      </c>
      <c r="AD45" s="20">
        <v>1.894541908148074E-2</v>
      </c>
      <c r="AE45" s="20">
        <v>1.5853893954318649E-2</v>
      </c>
      <c r="AF45" s="20">
        <v>1.3177148079382814E-2</v>
      </c>
      <c r="AG45" s="20">
        <v>1.0895658253426145E-2</v>
      </c>
      <c r="AH45" s="20">
        <v>8.9678692411245802E-3</v>
      </c>
      <c r="AI45" s="20">
        <v>7.3663029904621124E-3</v>
      </c>
      <c r="AJ45" s="20">
        <v>6.0564933354310653E-3</v>
      </c>
      <c r="AK45" s="20">
        <v>4.9873763294998839E-3</v>
      </c>
      <c r="AL45" s="20">
        <v>4.1463010504988193E-3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3.1302896330209135E-2</v>
      </c>
      <c r="M46" s="20">
        <v>3.617978420323037E-2</v>
      </c>
      <c r="N46" s="20">
        <v>4.2345485867664109E-2</v>
      </c>
      <c r="O46" s="20">
        <v>5.0354998741038964E-2</v>
      </c>
      <c r="P46" s="20">
        <v>5.8804838243197724E-2</v>
      </c>
      <c r="Q46" s="20">
        <v>6.7606996614447246E-2</v>
      </c>
      <c r="R46" s="20">
        <v>7.3827815453554199E-2</v>
      </c>
      <c r="S46" s="20">
        <v>7.5953761984806606E-2</v>
      </c>
      <c r="T46" s="20">
        <v>7.483117360979015E-2</v>
      </c>
      <c r="U46" s="20">
        <v>7.2697860048377583E-2</v>
      </c>
      <c r="V46" s="20">
        <v>6.9558424113640049E-2</v>
      </c>
      <c r="W46" s="20">
        <v>6.5387376068261116E-2</v>
      </c>
      <c r="X46" s="20">
        <v>6.0964770525459157E-2</v>
      </c>
      <c r="Y46" s="20">
        <v>5.6412450359727133E-2</v>
      </c>
      <c r="Z46" s="20">
        <v>5.1626383663696165E-2</v>
      </c>
      <c r="AA46" s="20">
        <v>4.6704800390386748E-2</v>
      </c>
      <c r="AB46" s="20">
        <v>4.1749941250390284E-2</v>
      </c>
      <c r="AC46" s="20">
        <v>3.6896605904733044E-2</v>
      </c>
      <c r="AD46" s="20">
        <v>3.2210065322082523E-2</v>
      </c>
      <c r="AE46" s="20">
        <v>2.7762366283175056E-2</v>
      </c>
      <c r="AF46" s="20">
        <v>2.3619748501837824E-2</v>
      </c>
      <c r="AG46" s="20">
        <v>1.9866609332949561E-2</v>
      </c>
      <c r="AH46" s="20">
        <v>1.6569930928108136E-2</v>
      </c>
      <c r="AI46" s="20">
        <v>1.3758027201092649E-2</v>
      </c>
      <c r="AJ46" s="20">
        <v>1.138490126632298E-2</v>
      </c>
      <c r="AK46" s="20">
        <v>9.4219384021210356E-3</v>
      </c>
      <c r="AL46" s="20">
        <v>7.786517439234926E-3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1.8740886569531823E-2</v>
      </c>
      <c r="M47" s="20">
        <v>2.4700602999781524E-2</v>
      </c>
      <c r="N47" s="20">
        <v>3.0554552640495551E-2</v>
      </c>
      <c r="O47" s="20">
        <v>3.1304743259953062E-2</v>
      </c>
      <c r="P47" s="20">
        <v>3.1145807023059763E-2</v>
      </c>
      <c r="Q47" s="20">
        <v>3.0239152593059843E-2</v>
      </c>
      <c r="R47" s="20">
        <v>2.9223857905269442E-2</v>
      </c>
      <c r="S47" s="20">
        <v>2.7991676974396355E-2</v>
      </c>
      <c r="T47" s="20">
        <v>2.6582203252958837E-2</v>
      </c>
      <c r="U47" s="20">
        <v>2.4987525397864415E-2</v>
      </c>
      <c r="V47" s="20">
        <v>2.3183173945173111E-2</v>
      </c>
      <c r="W47" s="20">
        <v>2.1185466033528555E-2</v>
      </c>
      <c r="X47" s="20">
        <v>1.9085950160421458E-2</v>
      </c>
      <c r="Y47" s="20">
        <v>1.6927035790633566E-2</v>
      </c>
      <c r="Z47" s="20">
        <v>1.4781272352270213E-2</v>
      </c>
      <c r="AA47" s="20">
        <v>1.2690146162657925E-2</v>
      </c>
      <c r="AB47" s="20">
        <v>1.0774048633276294E-2</v>
      </c>
      <c r="AC47" s="20">
        <v>9.056376364907576E-3</v>
      </c>
      <c r="AD47" s="20">
        <v>7.5309240643643581E-3</v>
      </c>
      <c r="AE47" s="20">
        <v>6.2114236043317866E-3</v>
      </c>
      <c r="AF47" s="20">
        <v>5.0830428752685038E-3</v>
      </c>
      <c r="AG47" s="20">
        <v>4.1674048657564721E-3</v>
      </c>
      <c r="AH47" s="20">
        <v>3.4360763183474466E-3</v>
      </c>
      <c r="AI47" s="20">
        <v>2.8361656252279058E-3</v>
      </c>
      <c r="AJ47" s="20">
        <v>2.3273624186366448E-3</v>
      </c>
      <c r="AK47" s="20">
        <v>1.8973684477645051E-3</v>
      </c>
      <c r="AL47" s="20">
        <v>1.5641744082808351E-3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3.7673761847124435E-3</v>
      </c>
      <c r="M48" s="20">
        <v>5.1280126032451695E-3</v>
      </c>
      <c r="N48" s="20">
        <v>7.1294394483844992E-3</v>
      </c>
      <c r="O48" s="20">
        <v>9.8120076155971091E-3</v>
      </c>
      <c r="P48" s="20">
        <v>1.3176429261840683E-2</v>
      </c>
      <c r="Q48" s="20">
        <v>1.428916571871542E-2</v>
      </c>
      <c r="R48" s="20">
        <v>1.5308009459117122E-2</v>
      </c>
      <c r="S48" s="20">
        <v>1.6296730173641576E-2</v>
      </c>
      <c r="T48" s="20">
        <v>1.7235278789296402E-2</v>
      </c>
      <c r="U48" s="20">
        <v>1.7307435066388752E-2</v>
      </c>
      <c r="V48" s="20">
        <v>1.7297242002557521E-2</v>
      </c>
      <c r="W48" s="20">
        <v>1.6483053563615624E-2</v>
      </c>
      <c r="X48" s="20">
        <v>1.5580656245384931E-2</v>
      </c>
      <c r="Y48" s="20">
        <v>1.4572548786962198E-2</v>
      </c>
      <c r="Z48" s="20">
        <v>1.3497730239556438E-2</v>
      </c>
      <c r="AA48" s="20">
        <v>1.2355851050245729E-2</v>
      </c>
      <c r="AB48" s="20">
        <v>1.117842339216385E-2</v>
      </c>
      <c r="AC48" s="20">
        <v>9.9836383235539262E-3</v>
      </c>
      <c r="AD48" s="20">
        <v>8.8027409348534515E-3</v>
      </c>
      <c r="AE48" s="20">
        <v>7.6667203099837489E-3</v>
      </c>
      <c r="AF48" s="20">
        <v>6.5928487401483628E-3</v>
      </c>
      <c r="AG48" s="20">
        <v>5.6104199572635403E-3</v>
      </c>
      <c r="AH48" s="20">
        <v>4.7220618700615424E-3</v>
      </c>
      <c r="AI48" s="20">
        <v>3.9501987086568088E-3</v>
      </c>
      <c r="AJ48" s="20">
        <v>3.2829816582574428E-3</v>
      </c>
      <c r="AK48" s="20">
        <v>2.7266927098931553E-3</v>
      </c>
      <c r="AL48" s="20">
        <v>2.2376663263892465E-3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4.9976948841802202E-4</v>
      </c>
      <c r="M49" s="20">
        <v>4.6098063230489843E-4</v>
      </c>
      <c r="N49" s="20">
        <v>4.2289826443486355E-4</v>
      </c>
      <c r="O49" s="20">
        <v>3.8265849343630334E-4</v>
      </c>
      <c r="P49" s="20">
        <v>3.4289323206067752E-4</v>
      </c>
      <c r="Q49" s="20">
        <v>3.040399602730311E-4</v>
      </c>
      <c r="R49" s="20">
        <v>2.6759562827424949E-4</v>
      </c>
      <c r="S49" s="20">
        <v>2.3216491462392134E-4</v>
      </c>
      <c r="T49" s="20">
        <v>1.9877089362599603E-4</v>
      </c>
      <c r="U49" s="20">
        <v>1.6951952846466463E-4</v>
      </c>
      <c r="V49" s="20">
        <v>1.4271392353525789E-4</v>
      </c>
      <c r="W49" s="20">
        <v>1.2023043018092057E-4</v>
      </c>
      <c r="X49" s="20">
        <v>9.9555065261542215E-5</v>
      </c>
      <c r="Y49" s="20">
        <v>8.1905830345784924E-5</v>
      </c>
      <c r="Z49" s="20">
        <v>6.8145339126040406E-5</v>
      </c>
      <c r="AA49" s="20">
        <v>5.7449063709102052E-5</v>
      </c>
      <c r="AB49" s="20">
        <v>4.7555924295933277E-5</v>
      </c>
      <c r="AC49" s="20">
        <v>3.879286258183106E-5</v>
      </c>
      <c r="AD49" s="20">
        <v>3.1237124153820504E-5</v>
      </c>
      <c r="AE49" s="20">
        <v>2.6217636014251383E-5</v>
      </c>
      <c r="AF49" s="20">
        <v>2.2324709088870403E-5</v>
      </c>
      <c r="AG49" s="20">
        <v>1.9947406635602151E-5</v>
      </c>
      <c r="AH49" s="20">
        <v>1.59735543847464E-5</v>
      </c>
      <c r="AI49" s="20">
        <v>1.3954580904588093E-5</v>
      </c>
      <c r="AJ49" s="20">
        <v>1.250864399896089E-5</v>
      </c>
      <c r="AK49" s="20">
        <v>9.6932817053299058E-6</v>
      </c>
      <c r="AL49" s="20">
        <v>7.6343560376110434E-6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5.2992190492840733E-3</v>
      </c>
      <c r="M50" s="20">
        <v>4.6989666300153773E-3</v>
      </c>
      <c r="N50" s="20">
        <v>4.1610350703116823E-3</v>
      </c>
      <c r="O50" s="20">
        <v>3.6809448928907325E-3</v>
      </c>
      <c r="P50" s="20">
        <v>3.2518524913343547E-3</v>
      </c>
      <c r="Q50" s="20">
        <v>2.8714195703880888E-3</v>
      </c>
      <c r="R50" s="20">
        <v>2.5270282877456643E-3</v>
      </c>
      <c r="S50" s="20">
        <v>2.2151141968533585E-3</v>
      </c>
      <c r="T50" s="20">
        <v>1.9317229955270654E-3</v>
      </c>
      <c r="U50" s="20">
        <v>1.679515306433953E-3</v>
      </c>
      <c r="V50" s="20">
        <v>1.453291122507209E-3</v>
      </c>
      <c r="W50" s="20">
        <v>1.2523791321382572E-3</v>
      </c>
      <c r="X50" s="20">
        <v>1.0682607049163398E-3</v>
      </c>
      <c r="Y50" s="20">
        <v>9.0772234509378191E-4</v>
      </c>
      <c r="Z50" s="20">
        <v>7.7077032154832111E-4</v>
      </c>
      <c r="AA50" s="20">
        <v>6.5232411026999216E-4</v>
      </c>
      <c r="AB50" s="20">
        <v>5.4998460925717325E-4</v>
      </c>
      <c r="AC50" s="20">
        <v>4.6925812635251061E-4</v>
      </c>
      <c r="AD50" s="20">
        <v>4.0727609706799766E-4</v>
      </c>
      <c r="AE50" s="20">
        <v>3.5644974948509758E-4</v>
      </c>
      <c r="AF50" s="20">
        <v>3.1398992793473885E-4</v>
      </c>
      <c r="AG50" s="20">
        <v>2.7740865278650843E-4</v>
      </c>
      <c r="AH50" s="20">
        <v>2.4569065884618531E-4</v>
      </c>
      <c r="AI50" s="20">
        <v>2.2167194912370264E-4</v>
      </c>
      <c r="AJ50" s="20">
        <v>2.0633545667755781E-4</v>
      </c>
      <c r="AK50" s="20">
        <v>1.9507729431976435E-4</v>
      </c>
      <c r="AL50" s="20">
        <v>1.852359920023949E-4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4.2500293614015821E-5</v>
      </c>
      <c r="M51" s="20">
        <v>4.1573611179580954E-5</v>
      </c>
      <c r="N51" s="20">
        <v>4.0695994459903506E-5</v>
      </c>
      <c r="O51" s="20">
        <v>3.9328282958628655E-5</v>
      </c>
      <c r="P51" s="20">
        <v>3.7760848114602457E-5</v>
      </c>
      <c r="Q51" s="20">
        <v>3.5988403460889394E-5</v>
      </c>
      <c r="R51" s="20">
        <v>3.3901745688693566E-5</v>
      </c>
      <c r="S51" s="20">
        <v>3.1332450437062287E-5</v>
      </c>
      <c r="T51" s="20">
        <v>2.8593975510566005E-5</v>
      </c>
      <c r="U51" s="20">
        <v>2.5624507167646442E-5</v>
      </c>
      <c r="V51" s="20">
        <v>2.2590975906342671E-5</v>
      </c>
      <c r="W51" s="20">
        <v>1.9503071895578889E-5</v>
      </c>
      <c r="X51" s="20">
        <v>1.6596357969638037E-5</v>
      </c>
      <c r="Y51" s="20">
        <v>1.4023865066245348E-5</v>
      </c>
      <c r="Z51" s="20">
        <v>1.1657045841033281E-5</v>
      </c>
      <c r="AA51" s="20">
        <v>9.5940166466542072E-6</v>
      </c>
      <c r="AB51" s="20">
        <v>7.814893311076517E-6</v>
      </c>
      <c r="AC51" s="20">
        <v>6.3850892822670432E-6</v>
      </c>
      <c r="AD51" s="20">
        <v>5.3018190150863608E-6</v>
      </c>
      <c r="AE51" s="20">
        <v>4.4040123488506261E-6</v>
      </c>
      <c r="AF51" s="20">
        <v>3.5985414034421494E-6</v>
      </c>
      <c r="AG51" s="20">
        <v>2.8856179518781525E-6</v>
      </c>
      <c r="AH51" s="20">
        <v>2.2884748402215474E-6</v>
      </c>
      <c r="AI51" s="20">
        <v>1.9216144196481965E-6</v>
      </c>
      <c r="AJ51" s="20">
        <v>1.6464759925506108E-6</v>
      </c>
      <c r="AK51" s="20">
        <v>1.4859983746378394E-6</v>
      </c>
      <c r="AL51" s="20">
        <v>1.2342970839251388E-6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12.131058942633741</v>
      </c>
      <c r="M59" s="26">
        <v>12.281899097673682</v>
      </c>
      <c r="N59" s="26">
        <v>12.434457624469884</v>
      </c>
      <c r="O59" s="26">
        <v>12.582114922800988</v>
      </c>
      <c r="P59" s="26">
        <v>12.788475675487282</v>
      </c>
      <c r="Q59" s="26">
        <v>13.063678999571493</v>
      </c>
      <c r="R59" s="26">
        <v>13.415382542311844</v>
      </c>
      <c r="S59" s="26">
        <v>13.872435977587292</v>
      </c>
      <c r="T59" s="26">
        <v>14.459583899952378</v>
      </c>
      <c r="U59" s="26">
        <v>15.179696876579319</v>
      </c>
      <c r="V59" s="26">
        <v>15.974005309148771</v>
      </c>
      <c r="W59" s="26">
        <v>16.824561493673368</v>
      </c>
      <c r="X59" s="26">
        <v>17.74538020870677</v>
      </c>
      <c r="Y59" s="26">
        <v>18.721841404669512</v>
      </c>
      <c r="Z59" s="26">
        <v>19.810306562297342</v>
      </c>
      <c r="AA59" s="26">
        <v>21.01489676727255</v>
      </c>
      <c r="AB59" s="26">
        <v>22.327683116371915</v>
      </c>
      <c r="AC59" s="26">
        <v>23.785068303278184</v>
      </c>
      <c r="AD59" s="26">
        <v>25.429788386232346</v>
      </c>
      <c r="AE59" s="26">
        <v>27.255545144450807</v>
      </c>
      <c r="AF59" s="26">
        <v>29.260759070533368</v>
      </c>
      <c r="AG59" s="26">
        <v>31.445817120284783</v>
      </c>
      <c r="AH59" s="26">
        <v>33.792442025561499</v>
      </c>
      <c r="AI59" s="26">
        <v>36.286512614040426</v>
      </c>
      <c r="AJ59" s="26">
        <v>38.909826238535821</v>
      </c>
      <c r="AK59" s="26">
        <v>41.649814202494589</v>
      </c>
      <c r="AL59" s="26">
        <v>44.473211185848704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10.313126513566898</v>
      </c>
      <c r="M60" s="27">
        <v>10.632592414268032</v>
      </c>
      <c r="N60" s="27">
        <v>10.990370444844515</v>
      </c>
      <c r="O60" s="27">
        <v>11.373613870516591</v>
      </c>
      <c r="P60" s="27">
        <v>11.786257406734045</v>
      </c>
      <c r="Q60" s="27">
        <v>12.196717935629941</v>
      </c>
      <c r="R60" s="27">
        <v>12.644249654645423</v>
      </c>
      <c r="S60" s="27">
        <v>13.110157098370987</v>
      </c>
      <c r="T60" s="27">
        <v>13.656944276621847</v>
      </c>
      <c r="U60" s="27">
        <v>14.260682591352325</v>
      </c>
      <c r="V60" s="27">
        <v>14.936427168116291</v>
      </c>
      <c r="W60" s="27">
        <v>15.63164190348161</v>
      </c>
      <c r="X60" s="27">
        <v>16.357297098124249</v>
      </c>
      <c r="Y60" s="27">
        <v>17.114343934958423</v>
      </c>
      <c r="Z60" s="27">
        <v>17.91012005192276</v>
      </c>
      <c r="AA60" s="27">
        <v>18.755416359326208</v>
      </c>
      <c r="AB60" s="27">
        <v>19.671670329305559</v>
      </c>
      <c r="AC60" s="27">
        <v>20.667782707183264</v>
      </c>
      <c r="AD60" s="27">
        <v>21.727203865426752</v>
      </c>
      <c r="AE60" s="27">
        <v>22.85816646551395</v>
      </c>
      <c r="AF60" s="27">
        <v>24.082004862072527</v>
      </c>
      <c r="AG60" s="27">
        <v>25.409498050746468</v>
      </c>
      <c r="AH60" s="27">
        <v>26.837324490372506</v>
      </c>
      <c r="AI60" s="27">
        <v>28.377246998757066</v>
      </c>
      <c r="AJ60" s="27">
        <v>30.042193505109516</v>
      </c>
      <c r="AK60" s="27">
        <v>31.817982074947768</v>
      </c>
      <c r="AL60" s="27">
        <v>33.700908915183604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2.7137188884855612</v>
      </c>
      <c r="M61" s="27">
        <v>3.0395848630764926</v>
      </c>
      <c r="N61" s="27">
        <v>3.3531867169752605</v>
      </c>
      <c r="O61" s="27">
        <v>3.5816996153497769</v>
      </c>
      <c r="P61" s="27">
        <v>3.7591535368730495</v>
      </c>
      <c r="Q61" s="27">
        <v>3.8687274328741363</v>
      </c>
      <c r="R61" s="27">
        <v>3.9755285764250408</v>
      </c>
      <c r="S61" s="27">
        <v>4.0767044363223004</v>
      </c>
      <c r="T61" s="27">
        <v>4.1953268725141095</v>
      </c>
      <c r="U61" s="27">
        <v>4.3631032429742254</v>
      </c>
      <c r="V61" s="27">
        <v>4.5821842869532272</v>
      </c>
      <c r="W61" s="27">
        <v>4.8343572815875966</v>
      </c>
      <c r="X61" s="27">
        <v>5.114414657722687</v>
      </c>
      <c r="Y61" s="27">
        <v>5.409052326105976</v>
      </c>
      <c r="Z61" s="27">
        <v>5.7090068687861812</v>
      </c>
      <c r="AA61" s="27">
        <v>6.0081138151799571</v>
      </c>
      <c r="AB61" s="27">
        <v>6.3014155569043293</v>
      </c>
      <c r="AC61" s="27">
        <v>6.5852719895643981</v>
      </c>
      <c r="AD61" s="27">
        <v>6.8562928954497337</v>
      </c>
      <c r="AE61" s="27">
        <v>7.1114498709382188</v>
      </c>
      <c r="AF61" s="27">
        <v>7.3483854834124553</v>
      </c>
      <c r="AG61" s="27">
        <v>7.565465189427182</v>
      </c>
      <c r="AH61" s="27">
        <v>7.7622587873877036</v>
      </c>
      <c r="AI61" s="27">
        <v>7.9392333213278699</v>
      </c>
      <c r="AJ61" s="27">
        <v>8.0970354902723169</v>
      </c>
      <c r="AK61" s="27">
        <v>8.2369915967830991</v>
      </c>
      <c r="AL61" s="27">
        <v>8.3606719761067438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3.437345323663791</v>
      </c>
      <c r="M62" s="27">
        <v>3.8138358935703831</v>
      </c>
      <c r="N62" s="27">
        <v>4.2462601197301275</v>
      </c>
      <c r="O62" s="27">
        <v>4.7152973858132876</v>
      </c>
      <c r="P62" s="27">
        <v>5.3049092618125018</v>
      </c>
      <c r="Q62" s="27">
        <v>6.0181107636368196</v>
      </c>
      <c r="R62" s="27">
        <v>6.7542778542252364</v>
      </c>
      <c r="S62" s="27">
        <v>7.5974658039702492</v>
      </c>
      <c r="T62" s="27">
        <v>8.5051042493499978</v>
      </c>
      <c r="U62" s="27">
        <v>9.4017548422997557</v>
      </c>
      <c r="V62" s="27">
        <v>10.285449562161919</v>
      </c>
      <c r="W62" s="27">
        <v>11.162594147802555</v>
      </c>
      <c r="X62" s="27">
        <v>12.035007030757269</v>
      </c>
      <c r="Y62" s="27">
        <v>12.905365685681872</v>
      </c>
      <c r="Z62" s="27">
        <v>13.778737801944946</v>
      </c>
      <c r="AA62" s="27">
        <v>14.660126619976429</v>
      </c>
      <c r="AB62" s="27">
        <v>15.553704942342575</v>
      </c>
      <c r="AC62" s="27">
        <v>16.460870367877504</v>
      </c>
      <c r="AD62" s="27">
        <v>17.383502026645587</v>
      </c>
      <c r="AE62" s="27">
        <v>18.324566444209871</v>
      </c>
      <c r="AF62" s="27">
        <v>19.282403791504152</v>
      </c>
      <c r="AG62" s="27">
        <v>20.254409064574091</v>
      </c>
      <c r="AH62" s="27">
        <v>21.242507870449135</v>
      </c>
      <c r="AI62" s="27">
        <v>22.245205075890247</v>
      </c>
      <c r="AJ62" s="27">
        <v>23.262097652434814</v>
      </c>
      <c r="AK62" s="27">
        <v>24.293039909656137</v>
      </c>
      <c r="AL62" s="27">
        <v>25.358558403149829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4.1643901791435436</v>
      </c>
      <c r="M63" s="27">
        <v>4.4776428183445551</v>
      </c>
      <c r="N63" s="27">
        <v>4.6868157049599501</v>
      </c>
      <c r="O63" s="27">
        <v>4.7821075296745832</v>
      </c>
      <c r="P63" s="27">
        <v>4.9193108985880523</v>
      </c>
      <c r="Q63" s="27">
        <v>5.080621515768267</v>
      </c>
      <c r="R63" s="27">
        <v>5.4172293701507943</v>
      </c>
      <c r="S63" s="27">
        <v>5.9714844737678323</v>
      </c>
      <c r="T63" s="27">
        <v>6.6972013892670921</v>
      </c>
      <c r="U63" s="27">
        <v>7.4451488549823361</v>
      </c>
      <c r="V63" s="27">
        <v>8.2301219489925259</v>
      </c>
      <c r="W63" s="27">
        <v>9.0771525970460836</v>
      </c>
      <c r="X63" s="27">
        <v>9.9175930915248127</v>
      </c>
      <c r="Y63" s="27">
        <v>10.752473125139435</v>
      </c>
      <c r="Z63" s="27">
        <v>11.585783475482399</v>
      </c>
      <c r="AA63" s="27">
        <v>12.425429094918412</v>
      </c>
      <c r="AB63" s="27">
        <v>13.272229008058694</v>
      </c>
      <c r="AC63" s="27">
        <v>14.133952074002156</v>
      </c>
      <c r="AD63" s="27">
        <v>15.014532848517218</v>
      </c>
      <c r="AE63" s="27">
        <v>15.91147612898809</v>
      </c>
      <c r="AF63" s="27">
        <v>16.815074667525593</v>
      </c>
      <c r="AG63" s="27">
        <v>17.730973961690161</v>
      </c>
      <c r="AH63" s="27">
        <v>18.672032462486769</v>
      </c>
      <c r="AI63" s="27">
        <v>19.654797943731257</v>
      </c>
      <c r="AJ63" s="27">
        <v>20.659629178498442</v>
      </c>
      <c r="AK63" s="27">
        <v>21.684663608926467</v>
      </c>
      <c r="AL63" s="27">
        <v>22.703387711987453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2.9009868071101037</v>
      </c>
      <c r="M64" s="27">
        <v>3.1538086272527277</v>
      </c>
      <c r="N64" s="27">
        <v>3.4887938105008129</v>
      </c>
      <c r="O64" s="27">
        <v>4.317509310094354</v>
      </c>
      <c r="P64" s="27">
        <v>5.2064763819033058</v>
      </c>
      <c r="Q64" s="27">
        <v>6.1801515325417551</v>
      </c>
      <c r="R64" s="27">
        <v>7.1412235743888264</v>
      </c>
      <c r="S64" s="27">
        <v>8.0967783543869842</v>
      </c>
      <c r="T64" s="27">
        <v>9.0403722356258367</v>
      </c>
      <c r="U64" s="27">
        <v>9.9746353004449784</v>
      </c>
      <c r="V64" s="27">
        <v>10.902178720100363</v>
      </c>
      <c r="W64" s="27">
        <v>11.830983750134031</v>
      </c>
      <c r="X64" s="27">
        <v>12.758191760562223</v>
      </c>
      <c r="Y64" s="27">
        <v>13.688061345056504</v>
      </c>
      <c r="Z64" s="27">
        <v>14.620972576387398</v>
      </c>
      <c r="AA64" s="27">
        <v>15.56530098110024</v>
      </c>
      <c r="AB64" s="27">
        <v>16.5222616339165</v>
      </c>
      <c r="AC64" s="27">
        <v>17.488981400354248</v>
      </c>
      <c r="AD64" s="27">
        <v>18.468277828036765</v>
      </c>
      <c r="AE64" s="27">
        <v>19.450005910996182</v>
      </c>
      <c r="AF64" s="27">
        <v>20.446111009618985</v>
      </c>
      <c r="AG64" s="27">
        <v>21.442786839114685</v>
      </c>
      <c r="AH64" s="27">
        <v>22.438709810826627</v>
      </c>
      <c r="AI64" s="27">
        <v>23.425278923353041</v>
      </c>
      <c r="AJ64" s="27">
        <v>24.449817575355034</v>
      </c>
      <c r="AK64" s="27">
        <v>25.519061135899896</v>
      </c>
      <c r="AL64" s="27">
        <v>26.614412666656573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2.3225908799749622</v>
      </c>
      <c r="M65" s="27">
        <v>2.6784573462446977</v>
      </c>
      <c r="N65" s="27">
        <v>2.8779227382162169</v>
      </c>
      <c r="O65" s="27">
        <v>3.0368256655508397</v>
      </c>
      <c r="P65" s="27">
        <v>3.2071520339784363</v>
      </c>
      <c r="Q65" s="27">
        <v>3.8685298617344288</v>
      </c>
      <c r="R65" s="27">
        <v>4.4898229729757535</v>
      </c>
      <c r="S65" s="27">
        <v>5.0674226346963733</v>
      </c>
      <c r="T65" s="27">
        <v>5.60910785238854</v>
      </c>
      <c r="U65" s="27">
        <v>6.3257092461854709</v>
      </c>
      <c r="V65" s="27">
        <v>7.0039836584389956</v>
      </c>
      <c r="W65" s="27">
        <v>7.9228124804805145</v>
      </c>
      <c r="X65" s="27">
        <v>8.8325749750363549</v>
      </c>
      <c r="Y65" s="27">
        <v>9.7249816244207246</v>
      </c>
      <c r="Z65" s="27">
        <v>10.600509432935489</v>
      </c>
      <c r="AA65" s="27">
        <v>11.473205243421535</v>
      </c>
      <c r="AB65" s="27">
        <v>12.337487014050012</v>
      </c>
      <c r="AC65" s="27">
        <v>13.205400236513359</v>
      </c>
      <c r="AD65" s="27">
        <v>14.070051893607149</v>
      </c>
      <c r="AE65" s="27">
        <v>14.943307212575537</v>
      </c>
      <c r="AF65" s="27">
        <v>15.822101892605415</v>
      </c>
      <c r="AG65" s="27">
        <v>16.725861228863707</v>
      </c>
      <c r="AH65" s="27">
        <v>17.64678501532175</v>
      </c>
      <c r="AI65" s="27">
        <v>18.592816383385149</v>
      </c>
      <c r="AJ65" s="27">
        <v>19.547829113932348</v>
      </c>
      <c r="AK65" s="27">
        <v>20.530100743615399</v>
      </c>
      <c r="AL65" s="27">
        <v>21.519702385028364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6.8384924342756559</v>
      </c>
      <c r="M74" s="29">
        <v>6.6430604232516854</v>
      </c>
      <c r="N74" s="29">
        <v>6.437717936826048</v>
      </c>
      <c r="O74" s="29">
        <v>6.2268611299934875</v>
      </c>
      <c r="P74" s="29">
        <v>6.0168065824286012</v>
      </c>
      <c r="Q74" s="29">
        <v>5.7966929147540958</v>
      </c>
      <c r="R74" s="29">
        <v>5.5643442485482462</v>
      </c>
      <c r="S74" s="29">
        <v>5.3248774569769841</v>
      </c>
      <c r="T74" s="29">
        <v>5.0761762219547721</v>
      </c>
      <c r="U74" s="29">
        <v>4.8165882731876284</v>
      </c>
      <c r="V74" s="29">
        <v>4.5541976008148062</v>
      </c>
      <c r="W74" s="29">
        <v>4.2928871879025019</v>
      </c>
      <c r="X74" s="29">
        <v>4.0366629776412051</v>
      </c>
      <c r="Y74" s="29">
        <v>3.7734617838829672</v>
      </c>
      <c r="Z74" s="29">
        <v>3.5282071125824768</v>
      </c>
      <c r="AA74" s="29">
        <v>3.2956624780295929</v>
      </c>
      <c r="AB74" s="29">
        <v>3.0643206848528579</v>
      </c>
      <c r="AC74" s="29">
        <v>2.8412624226136312</v>
      </c>
      <c r="AD74" s="29">
        <v>2.6386670879607586</v>
      </c>
      <c r="AE74" s="29">
        <v>2.4535550193535545</v>
      </c>
      <c r="AF74" s="29">
        <v>2.2900060585885988</v>
      </c>
      <c r="AG74" s="29">
        <v>2.147966453622153</v>
      </c>
      <c r="AH74" s="29">
        <v>2.0241813693650057</v>
      </c>
      <c r="AI74" s="29">
        <v>1.9097076661350625</v>
      </c>
      <c r="AJ74" s="29">
        <v>1.8134561023724152</v>
      </c>
      <c r="AK74" s="29">
        <v>1.7303393718652427</v>
      </c>
      <c r="AL74" s="29">
        <v>1.65940279082829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2.9578238440387148</v>
      </c>
      <c r="M75" s="29">
        <v>2.9350837345252634</v>
      </c>
      <c r="N75" s="29">
        <v>2.8885962174630944</v>
      </c>
      <c r="O75" s="29">
        <v>2.8219307673535776</v>
      </c>
      <c r="P75" s="29">
        <v>2.7338224698622402</v>
      </c>
      <c r="Q75" s="29">
        <v>2.6272029614118542</v>
      </c>
      <c r="R75" s="29">
        <v>2.5030366022951012</v>
      </c>
      <c r="S75" s="29">
        <v>2.3684737156799542</v>
      </c>
      <c r="T75" s="29">
        <v>2.2252919568777045</v>
      </c>
      <c r="U75" s="29">
        <v>2.0781320290057406</v>
      </c>
      <c r="V75" s="29">
        <v>1.9266923664272373</v>
      </c>
      <c r="W75" s="29">
        <v>1.7755570867485528</v>
      </c>
      <c r="X75" s="29">
        <v>1.6279084594218514</v>
      </c>
      <c r="Y75" s="29">
        <v>1.4852001348740158</v>
      </c>
      <c r="Z75" s="29">
        <v>1.3472510581551835</v>
      </c>
      <c r="AA75" s="29">
        <v>1.2168097298475598</v>
      </c>
      <c r="AB75" s="29">
        <v>1.0969479384854672</v>
      </c>
      <c r="AC75" s="29">
        <v>0.98673460661762125</v>
      </c>
      <c r="AD75" s="29">
        <v>0.88244460013611214</v>
      </c>
      <c r="AE75" s="29">
        <v>0.78562028210456303</v>
      </c>
      <c r="AF75" s="29">
        <v>0.69956552114449411</v>
      </c>
      <c r="AG75" s="29">
        <v>0.62438484884325851</v>
      </c>
      <c r="AH75" s="29">
        <v>0.55831198723875597</v>
      </c>
      <c r="AI75" s="29">
        <v>0.49888314876738066</v>
      </c>
      <c r="AJ75" s="29">
        <v>0.44788601563944413</v>
      </c>
      <c r="AK75" s="29">
        <v>0.40378884264132303</v>
      </c>
      <c r="AL75" s="29">
        <v>0.36505468927042162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0.13088336288674102</v>
      </c>
      <c r="M76" s="29">
        <v>0.19083795067617992</v>
      </c>
      <c r="N76" s="29">
        <v>0.26547000234939677</v>
      </c>
      <c r="O76" s="29">
        <v>0.35868356515159072</v>
      </c>
      <c r="P76" s="29">
        <v>0.47482062983514634</v>
      </c>
      <c r="Q76" s="29">
        <v>0.62014874574078982</v>
      </c>
      <c r="R76" s="29">
        <v>0.79963205391368597</v>
      </c>
      <c r="S76" s="29">
        <v>1.0186202063615115</v>
      </c>
      <c r="T76" s="29">
        <v>1.2813989767512777</v>
      </c>
      <c r="U76" s="29">
        <v>1.5875668179421467</v>
      </c>
      <c r="V76" s="29">
        <v>1.9330045546109249</v>
      </c>
      <c r="W76" s="29">
        <v>2.3134756188908776</v>
      </c>
      <c r="X76" s="29">
        <v>2.7224896819767945</v>
      </c>
      <c r="Y76" s="29">
        <v>3.1555168972003518</v>
      </c>
      <c r="Z76" s="29">
        <v>3.6026475167489265</v>
      </c>
      <c r="AA76" s="29">
        <v>4.0575910197844784</v>
      </c>
      <c r="AB76" s="29">
        <v>4.5141890033327847</v>
      </c>
      <c r="AC76" s="29">
        <v>4.9646909115963487</v>
      </c>
      <c r="AD76" s="29">
        <v>5.4006296542243959</v>
      </c>
      <c r="AE76" s="29">
        <v>5.8152372152524245</v>
      </c>
      <c r="AF76" s="29">
        <v>6.2011259625420863</v>
      </c>
      <c r="AG76" s="29">
        <v>6.5538101906865496</v>
      </c>
      <c r="AH76" s="29">
        <v>6.8722081418742968</v>
      </c>
      <c r="AI76" s="29">
        <v>7.1583524314290932</v>
      </c>
      <c r="AJ76" s="29">
        <v>7.4105086539373053</v>
      </c>
      <c r="AK76" s="29">
        <v>7.6317772655061544</v>
      </c>
      <c r="AL76" s="29">
        <v>7.8249755692879379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0.1429851557006192</v>
      </c>
      <c r="M77" s="29">
        <v>0.18717452496025175</v>
      </c>
      <c r="N77" s="29">
        <v>0.23615396986978837</v>
      </c>
      <c r="O77" s="29">
        <v>0.28891594337138959</v>
      </c>
      <c r="P77" s="29">
        <v>0.34213102202547813</v>
      </c>
      <c r="Q77" s="29">
        <v>0.39254334025773779</v>
      </c>
      <c r="R77" s="29">
        <v>0.43863170250682126</v>
      </c>
      <c r="S77" s="29">
        <v>0.47795847227978033</v>
      </c>
      <c r="T77" s="29">
        <v>0.50822786196765002</v>
      </c>
      <c r="U77" s="29">
        <v>0.52876828155609934</v>
      </c>
      <c r="V77" s="29">
        <v>0.53892628100592999</v>
      </c>
      <c r="W77" s="29">
        <v>0.53870581523200034</v>
      </c>
      <c r="X77" s="29">
        <v>0.5279584256155484</v>
      </c>
      <c r="Y77" s="29">
        <v>0.50811364495591116</v>
      </c>
      <c r="Z77" s="29">
        <v>0.48053762742570999</v>
      </c>
      <c r="AA77" s="29">
        <v>0.44676891693448251</v>
      </c>
      <c r="AB77" s="29">
        <v>0.40920741632130636</v>
      </c>
      <c r="AC77" s="29">
        <v>0.36942021229201411</v>
      </c>
      <c r="AD77" s="29">
        <v>0.32933773099857044</v>
      </c>
      <c r="AE77" s="29">
        <v>0.29051573316536927</v>
      </c>
      <c r="AF77" s="29">
        <v>0.25408709008710284</v>
      </c>
      <c r="AG77" s="29">
        <v>0.22068511929269602</v>
      </c>
      <c r="AH77" s="29">
        <v>0.1905000329357476</v>
      </c>
      <c r="AI77" s="29">
        <v>0.16386492067397329</v>
      </c>
      <c r="AJ77" s="29">
        <v>0.14088673940011809</v>
      </c>
      <c r="AK77" s="29">
        <v>0.12115853221701502</v>
      </c>
      <c r="AL77" s="29">
        <v>0.1051442173461158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0.13035747405627138</v>
      </c>
      <c r="M78" s="29">
        <v>0.16200015090685024</v>
      </c>
      <c r="N78" s="29">
        <v>0.19846548819872778</v>
      </c>
      <c r="O78" s="29">
        <v>0.24080301863627659</v>
      </c>
      <c r="P78" s="29">
        <v>0.28927928165947003</v>
      </c>
      <c r="Q78" s="29">
        <v>0.34348556161583305</v>
      </c>
      <c r="R78" s="29">
        <v>0.39994221020906651</v>
      </c>
      <c r="S78" s="29">
        <v>0.45355671041653006</v>
      </c>
      <c r="T78" s="29">
        <v>0.50115943985997358</v>
      </c>
      <c r="U78" s="29">
        <v>0.54124638949884452</v>
      </c>
      <c r="V78" s="29">
        <v>0.57247431303499996</v>
      </c>
      <c r="W78" s="29">
        <v>0.59353119049204528</v>
      </c>
      <c r="X78" s="29">
        <v>0.60462378698968922</v>
      </c>
      <c r="Y78" s="29">
        <v>0.60657335641622845</v>
      </c>
      <c r="Z78" s="29">
        <v>0.59813210274976558</v>
      </c>
      <c r="AA78" s="29">
        <v>0.58032718564306829</v>
      </c>
      <c r="AB78" s="29">
        <v>0.55411478134817616</v>
      </c>
      <c r="AC78" s="29">
        <v>0.52149485955084185</v>
      </c>
      <c r="AD78" s="29">
        <v>0.48361908383129337</v>
      </c>
      <c r="AE78" s="29">
        <v>0.44174022839896371</v>
      </c>
      <c r="AF78" s="29">
        <v>0.39716783468657879</v>
      </c>
      <c r="AG78" s="29">
        <v>0.35225433278959939</v>
      </c>
      <c r="AH78" s="29">
        <v>0.30939428819079862</v>
      </c>
      <c r="AI78" s="29">
        <v>0.27041124474183448</v>
      </c>
      <c r="AJ78" s="29">
        <v>0.23520783839605011</v>
      </c>
      <c r="AK78" s="29">
        <v>0.20431156479402079</v>
      </c>
      <c r="AL78" s="29">
        <v>0.17678032434910224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5.4367064691758747E-2</v>
      </c>
      <c r="M79" s="29">
        <v>7.7900974839055573E-2</v>
      </c>
      <c r="N79" s="29">
        <v>0.10659853413478215</v>
      </c>
      <c r="O79" s="29">
        <v>0.13515852047496082</v>
      </c>
      <c r="P79" s="29">
        <v>0.16215990866087876</v>
      </c>
      <c r="Q79" s="29">
        <v>0.18688254524076278</v>
      </c>
      <c r="R79" s="29">
        <v>0.20869410300769939</v>
      </c>
      <c r="S79" s="29">
        <v>0.22664240422928497</v>
      </c>
      <c r="T79" s="29">
        <v>0.24031301224981186</v>
      </c>
      <c r="U79" s="29">
        <v>0.24924145290430386</v>
      </c>
      <c r="V79" s="29">
        <v>0.25274710564945146</v>
      </c>
      <c r="W79" s="29">
        <v>0.25064490438169279</v>
      </c>
      <c r="X79" s="29">
        <v>0.24350221207919029</v>
      </c>
      <c r="Y79" s="29">
        <v>0.23169830429215926</v>
      </c>
      <c r="Z79" s="29">
        <v>0.21611657770665604</v>
      </c>
      <c r="AA79" s="29">
        <v>0.19752594451592484</v>
      </c>
      <c r="AB79" s="29">
        <v>0.17801165037553141</v>
      </c>
      <c r="AC79" s="29">
        <v>0.1583867978004764</v>
      </c>
      <c r="AD79" s="29">
        <v>0.1390831979225288</v>
      </c>
      <c r="AE79" s="29">
        <v>0.12081222581995446</v>
      </c>
      <c r="AF79" s="29">
        <v>0.1039284588943927</v>
      </c>
      <c r="AG79" s="29">
        <v>8.9360774208705376E-2</v>
      </c>
      <c r="AH79" s="29">
        <v>7.7101119395251883E-2</v>
      </c>
      <c r="AI79" s="29">
        <v>6.6437970843789662E-2</v>
      </c>
      <c r="AJ79" s="29">
        <v>5.690358656740304E-2</v>
      </c>
      <c r="AK79" s="29">
        <v>4.8419061415829898E-2</v>
      </c>
      <c r="AL79" s="29">
        <v>4.1629583184609506E-2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8.7500735680479894E-3</v>
      </c>
      <c r="M80" s="29">
        <v>1.3735163028797421E-2</v>
      </c>
      <c r="N80" s="29">
        <v>2.0517975899241432E-2</v>
      </c>
      <c r="O80" s="29">
        <v>2.9797356557625599E-2</v>
      </c>
      <c r="P80" s="29">
        <v>4.225881190768533E-2</v>
      </c>
      <c r="Q80" s="29">
        <v>5.5278064282122501E-2</v>
      </c>
      <c r="R80" s="29">
        <v>6.8730252540074199E-2</v>
      </c>
      <c r="S80" s="29">
        <v>8.2582419353450676E-2</v>
      </c>
      <c r="T80" s="29">
        <v>9.6674537595148102E-2</v>
      </c>
      <c r="U80" s="29">
        <v>0.10948180202720997</v>
      </c>
      <c r="V80" s="29">
        <v>0.12114960032197748</v>
      </c>
      <c r="W80" s="29">
        <v>0.13059214249024267</v>
      </c>
      <c r="X80" s="29">
        <v>0.13761731444763084</v>
      </c>
      <c r="Y80" s="29">
        <v>0.14171776917418188</v>
      </c>
      <c r="Z80" s="29">
        <v>0.14308281672763662</v>
      </c>
      <c r="AA80" s="29">
        <v>0.14176121505661479</v>
      </c>
      <c r="AB80" s="29">
        <v>0.13791365343837439</v>
      </c>
      <c r="AC80" s="29">
        <v>0.13183793987912285</v>
      </c>
      <c r="AD80" s="29">
        <v>0.12385502175936797</v>
      </c>
      <c r="AE80" s="29">
        <v>0.11456615690497951</v>
      </c>
      <c r="AF80" s="29">
        <v>0.10431272452916264</v>
      </c>
      <c r="AG80" s="29">
        <v>9.3839105640837417E-2</v>
      </c>
      <c r="AH80" s="29">
        <v>8.332921065002423E-2</v>
      </c>
      <c r="AI80" s="29">
        <v>7.3445319267941178E-2</v>
      </c>
      <c r="AJ80" s="29">
        <v>6.4175164439790738E-2</v>
      </c>
      <c r="AK80" s="29">
        <v>5.5979276030988158E-2</v>
      </c>
      <c r="AL80" s="29">
        <v>4.8153913380896321E-2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5.3892040206089103E-3</v>
      </c>
      <c r="M81" s="27">
        <v>5.3060831668843124E-3</v>
      </c>
      <c r="N81" s="27">
        <v>5.1767964754927996E-3</v>
      </c>
      <c r="O81" s="27">
        <v>4.9669878160084387E-3</v>
      </c>
      <c r="P81" s="27">
        <v>4.7104777447684199E-3</v>
      </c>
      <c r="Q81" s="27">
        <v>4.4163356341735483E-3</v>
      </c>
      <c r="R81" s="27">
        <v>4.1026725142055964E-3</v>
      </c>
      <c r="S81" s="27">
        <v>3.7546976570404489E-3</v>
      </c>
      <c r="T81" s="27">
        <v>3.3897387946138159E-3</v>
      </c>
      <c r="U81" s="27">
        <v>3.0408571972624604E-3</v>
      </c>
      <c r="V81" s="27">
        <v>2.6903886669968403E-3</v>
      </c>
      <c r="W81" s="27">
        <v>2.3790012861744955E-3</v>
      </c>
      <c r="X81" s="27">
        <v>2.067874571151495E-3</v>
      </c>
      <c r="Y81" s="27">
        <v>1.7800197884235455E-3</v>
      </c>
      <c r="Z81" s="27">
        <v>1.5499019167921507E-3</v>
      </c>
      <c r="AA81" s="27">
        <v>1.3680003714160709E-3</v>
      </c>
      <c r="AB81" s="27">
        <v>1.1814155600394741E-3</v>
      </c>
      <c r="AC81" s="27">
        <v>1.0070526010410924E-3</v>
      </c>
      <c r="AD81" s="27">
        <v>8.4789559644935029E-4</v>
      </c>
      <c r="AE81" s="27">
        <v>7.4036705405083403E-4</v>
      </c>
      <c r="AF81" s="27">
        <v>6.5467250207842205E-4</v>
      </c>
      <c r="AG81" s="27">
        <v>6.054233773625041E-4</v>
      </c>
      <c r="AH81" s="27">
        <v>5.0537085601722184E-4</v>
      </c>
      <c r="AI81" s="27">
        <v>4.5697226335319379E-4</v>
      </c>
      <c r="AJ81" s="27">
        <v>4.2341603446680699E-4</v>
      </c>
      <c r="AK81" s="27">
        <v>3.4480397799120492E-4</v>
      </c>
      <c r="AL81" s="27">
        <v>2.8505211925763848E-4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7.9081355188344873E-2</v>
      </c>
      <c r="M82" s="27">
        <v>7.2707566716983432E-2</v>
      </c>
      <c r="N82" s="27">
        <v>6.6551505626674001E-2</v>
      </c>
      <c r="O82" s="27">
        <v>6.0805858119941256E-2</v>
      </c>
      <c r="P82" s="27">
        <v>5.5602546433347187E-2</v>
      </c>
      <c r="Q82" s="27">
        <v>5.0802350491743163E-2</v>
      </c>
      <c r="R82" s="27">
        <v>4.6269852668846805E-2</v>
      </c>
      <c r="S82" s="27">
        <v>4.20861567494379E-2</v>
      </c>
      <c r="T82" s="27">
        <v>3.8202974815833741E-2</v>
      </c>
      <c r="U82" s="27">
        <v>3.4638065634099414E-2</v>
      </c>
      <c r="V82" s="27">
        <v>3.1345038602337789E-2</v>
      </c>
      <c r="W82" s="27">
        <v>2.8339867381119668E-2</v>
      </c>
      <c r="X82" s="27">
        <v>2.5409587783799238E-2</v>
      </c>
      <c r="Y82" s="27">
        <v>2.2721816290235036E-2</v>
      </c>
      <c r="Z82" s="27">
        <v>2.0346619881474022E-2</v>
      </c>
      <c r="AA82" s="27">
        <v>1.8194354111955489E-2</v>
      </c>
      <c r="AB82" s="27">
        <v>1.6236946965970611E-2</v>
      </c>
      <c r="AC82" s="27">
        <v>1.4704447459944193E-2</v>
      </c>
      <c r="AD82" s="27">
        <v>1.3527556165230383E-2</v>
      </c>
      <c r="AE82" s="27">
        <v>1.2522021529107441E-2</v>
      </c>
      <c r="AF82" s="27">
        <v>1.1652561557013425E-2</v>
      </c>
      <c r="AG82" s="27">
        <v>1.0899179751197403E-2</v>
      </c>
      <c r="AH82" s="27">
        <v>1.0220274467443152E-2</v>
      </c>
      <c r="AI82" s="27">
        <v>9.726114345470405E-3</v>
      </c>
      <c r="AJ82" s="27">
        <v>9.4645008237081926E-3</v>
      </c>
      <c r="AK82" s="27">
        <v>9.3126426356931486E-3</v>
      </c>
      <c r="AL82" s="27">
        <v>9.182567615056654E-3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1.9074608698243405E-4</v>
      </c>
      <c r="M83" s="27">
        <v>2.274945250553488E-4</v>
      </c>
      <c r="N83" s="27">
        <v>2.6209638540919248E-4</v>
      </c>
      <c r="O83" s="27">
        <v>2.9164871516070305E-4</v>
      </c>
      <c r="P83" s="27">
        <v>3.1653124963132662E-4</v>
      </c>
      <c r="Q83" s="27">
        <v>3.3616811862942759E-4</v>
      </c>
      <c r="R83" s="27">
        <v>3.4904048541925135E-4</v>
      </c>
      <c r="S83" s="27">
        <v>3.5270138229392717E-4</v>
      </c>
      <c r="T83" s="27">
        <v>3.4925015823059692E-4</v>
      </c>
      <c r="U83" s="27">
        <v>3.3756912235428731E-4</v>
      </c>
      <c r="V83" s="27">
        <v>3.192907382982311E-4</v>
      </c>
      <c r="W83" s="27">
        <v>2.9460819758219244E-4</v>
      </c>
      <c r="X83" s="27">
        <v>2.6697856987305355E-4</v>
      </c>
      <c r="Y83" s="27">
        <v>2.3931341167393399E-4</v>
      </c>
      <c r="Z83" s="27">
        <v>2.1044513365317473E-4</v>
      </c>
      <c r="AA83" s="27">
        <v>1.8267730476252808E-4</v>
      </c>
      <c r="AB83" s="27">
        <v>1.5671127897762553E-4</v>
      </c>
      <c r="AC83" s="27">
        <v>1.3445500466471963E-4</v>
      </c>
      <c r="AD83" s="27">
        <v>1.1692497006869634E-4</v>
      </c>
      <c r="AE83" s="27">
        <v>1.013843055235888E-4</v>
      </c>
      <c r="AF83" s="27">
        <v>8.645392136000536E-5</v>
      </c>
      <c r="AG83" s="27">
        <v>7.2352888420279958E-5</v>
      </c>
      <c r="AH83" s="27">
        <v>5.9852300163465347E-5</v>
      </c>
      <c r="AI83" s="27">
        <v>5.2185026544451949E-5</v>
      </c>
      <c r="AJ83" s="27">
        <v>4.6385281252605268E-5</v>
      </c>
      <c r="AK83" s="27">
        <v>4.3231084063162349E-5</v>
      </c>
      <c r="AL83" s="27">
        <v>3.7176490612807634E-5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10.348320714513749</v>
      </c>
      <c r="M86" s="30">
        <v>10.288034066597008</v>
      </c>
      <c r="N86" s="30">
        <v>10.225510523228655</v>
      </c>
      <c r="O86" s="30">
        <v>10.16821479619002</v>
      </c>
      <c r="P86" s="30">
        <v>10.121908261807247</v>
      </c>
      <c r="Q86" s="30">
        <v>10.077788987547743</v>
      </c>
      <c r="R86" s="30">
        <v>10.033732738689169</v>
      </c>
      <c r="S86" s="30">
        <v>9.998904941086268</v>
      </c>
      <c r="T86" s="30">
        <v>9.971183971025015</v>
      </c>
      <c r="U86" s="30">
        <v>9.94904153807569</v>
      </c>
      <c r="V86" s="30">
        <v>9.9335465398729603</v>
      </c>
      <c r="W86" s="30">
        <v>9.9264074230027877</v>
      </c>
      <c r="X86" s="30">
        <v>9.9285072990967365</v>
      </c>
      <c r="Y86" s="30">
        <v>9.9270230402861479</v>
      </c>
      <c r="Z86" s="30">
        <v>9.9380817790282734</v>
      </c>
      <c r="AA86" s="30">
        <v>9.9561915215998553</v>
      </c>
      <c r="AB86" s="30">
        <v>9.9722802019594834</v>
      </c>
      <c r="AC86" s="30">
        <v>9.9896737054157079</v>
      </c>
      <c r="AD86" s="30">
        <v>10.012128753564776</v>
      </c>
      <c r="AE86" s="30">
        <v>10.035410633888491</v>
      </c>
      <c r="AF86" s="30">
        <v>10.062587338452868</v>
      </c>
      <c r="AG86" s="30">
        <v>10.093877781100778</v>
      </c>
      <c r="AH86" s="30">
        <v>10.125811647273505</v>
      </c>
      <c r="AI86" s="30">
        <v>10.151337973494444</v>
      </c>
      <c r="AJ86" s="30">
        <v>10.178958402891954</v>
      </c>
      <c r="AK86" s="30">
        <v>10.205474592168322</v>
      </c>
      <c r="AL86" s="30">
        <v>10.230645883872302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247841.00359537656</v>
      </c>
      <c r="M96" s="33">
        <v>235503.42508208958</v>
      </c>
      <c r="N96" s="33">
        <v>223485.72467043111</v>
      </c>
      <c r="O96" s="33">
        <v>212156.07888988921</v>
      </c>
      <c r="P96" s="33">
        <v>200281.25687903614</v>
      </c>
      <c r="Q96" s="33">
        <v>187283.05972770319</v>
      </c>
      <c r="R96" s="33">
        <v>173233.135238691</v>
      </c>
      <c r="S96" s="33">
        <v>158355.3917058215</v>
      </c>
      <c r="T96" s="33">
        <v>142681.84994353729</v>
      </c>
      <c r="U96" s="33">
        <v>126720.38413092047</v>
      </c>
      <c r="V96" s="33">
        <v>111795.40179118807</v>
      </c>
      <c r="W96" s="33">
        <v>98173.114165083898</v>
      </c>
      <c r="X96" s="33">
        <v>85602.958844387103</v>
      </c>
      <c r="Y96" s="33">
        <v>74065.410883337769</v>
      </c>
      <c r="Z96" s="33">
        <v>63700.56986609054</v>
      </c>
      <c r="AA96" s="33">
        <v>54378.913154359427</v>
      </c>
      <c r="AB96" s="33">
        <v>45937.207893663057</v>
      </c>
      <c r="AC96" s="33">
        <v>38358.259436411623</v>
      </c>
      <c r="AD96" s="33">
        <v>31705.104529915734</v>
      </c>
      <c r="AE96" s="33">
        <v>25941.849351306682</v>
      </c>
      <c r="AF96" s="33">
        <v>21064.23455662507</v>
      </c>
      <c r="AG96" s="33">
        <v>17000.719989949641</v>
      </c>
      <c r="AH96" s="33">
        <v>13636.597193762667</v>
      </c>
      <c r="AI96" s="33">
        <v>10817.349898646775</v>
      </c>
      <c r="AJ96" s="33">
        <v>8557.1527615016621</v>
      </c>
      <c r="AK96" s="33">
        <v>6707.8850301069933</v>
      </c>
      <c r="AL96" s="33">
        <v>5212.7852487979253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232216.61013992666</v>
      </c>
      <c r="M97" s="33">
        <v>220020.33876087537</v>
      </c>
      <c r="N97" s="33">
        <v>206104.83211950629</v>
      </c>
      <c r="O97" s="33">
        <v>191438.64432377261</v>
      </c>
      <c r="P97" s="33">
        <v>176097.71235434679</v>
      </c>
      <c r="Q97" s="33">
        <v>161024.18939172861</v>
      </c>
      <c r="R97" s="33">
        <v>145548.50589290209</v>
      </c>
      <c r="S97" s="33">
        <v>130654.01440002485</v>
      </c>
      <c r="T97" s="33">
        <v>115592.81463930682</v>
      </c>
      <c r="U97" s="33">
        <v>101220.43173898809</v>
      </c>
      <c r="V97" s="33">
        <v>87526.403052491965</v>
      </c>
      <c r="W97" s="33">
        <v>75274.104489469581</v>
      </c>
      <c r="X97" s="33">
        <v>64345.255171896773</v>
      </c>
      <c r="Y97" s="33">
        <v>54629.511352330512</v>
      </c>
      <c r="Z97" s="33">
        <v>46025.060565569402</v>
      </c>
      <c r="AA97" s="33">
        <v>38494.511888425921</v>
      </c>
      <c r="AB97" s="33">
        <v>31954.580622370602</v>
      </c>
      <c r="AC97" s="33">
        <v>26293.104950526165</v>
      </c>
      <c r="AD97" s="33">
        <v>21405.608714157541</v>
      </c>
      <c r="AE97" s="33">
        <v>17259.324539808829</v>
      </c>
      <c r="AF97" s="33">
        <v>13815.953394888269</v>
      </c>
      <c r="AG97" s="33">
        <v>10991.770645924114</v>
      </c>
      <c r="AH97" s="33">
        <v>8689.3196600241426</v>
      </c>
      <c r="AI97" s="33">
        <v>6815.5123915200811</v>
      </c>
      <c r="AJ97" s="33">
        <v>5312.996011305132</v>
      </c>
      <c r="AK97" s="33">
        <v>4100.6970357274995</v>
      </c>
      <c r="AL97" s="33">
        <v>3137.3257911167598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22533.554515315165</v>
      </c>
      <c r="M99" s="33">
        <v>26104.976110303825</v>
      </c>
      <c r="N99" s="33">
        <v>29060.93210969993</v>
      </c>
      <c r="O99" s="33">
        <v>31481.83463161391</v>
      </c>
      <c r="P99" s="33">
        <v>32539.128968502959</v>
      </c>
      <c r="Q99" s="33">
        <v>32265.515552637695</v>
      </c>
      <c r="R99" s="33">
        <v>31537.62866864201</v>
      </c>
      <c r="S99" s="33">
        <v>29969.952044425696</v>
      </c>
      <c r="T99" s="33">
        <v>27931.875879577001</v>
      </c>
      <c r="U99" s="33">
        <v>25848.151459710814</v>
      </c>
      <c r="V99" s="33">
        <v>23719.274444340354</v>
      </c>
      <c r="W99" s="33">
        <v>21542.543714803491</v>
      </c>
      <c r="X99" s="33">
        <v>19324.076400088423</v>
      </c>
      <c r="Y99" s="33">
        <v>17106.736594019723</v>
      </c>
      <c r="Z99" s="33">
        <v>14944.677343840882</v>
      </c>
      <c r="AA99" s="33">
        <v>12867.262682371376</v>
      </c>
      <c r="AB99" s="33">
        <v>10923.833721678075</v>
      </c>
      <c r="AC99" s="33">
        <v>9141.6920313204228</v>
      </c>
      <c r="AD99" s="33">
        <v>7549.5091907730121</v>
      </c>
      <c r="AE99" s="33">
        <v>6157.1102997989456</v>
      </c>
      <c r="AF99" s="33">
        <v>4966.3872104705151</v>
      </c>
      <c r="AG99" s="33">
        <v>3964.3762062254727</v>
      </c>
      <c r="AH99" s="33">
        <v>3129.7757486752212</v>
      </c>
      <c r="AI99" s="33">
        <v>2446.6395417295812</v>
      </c>
      <c r="AJ99" s="33">
        <v>1899.8836367141612</v>
      </c>
      <c r="AK99" s="33">
        <v>1466.1188137525126</v>
      </c>
      <c r="AL99" s="33">
        <v>1130.8212062887153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14959.741393800907</v>
      </c>
      <c r="M100" s="33">
        <v>17035.708715803441</v>
      </c>
      <c r="N100" s="33">
        <v>19732.584125943278</v>
      </c>
      <c r="O100" s="33">
        <v>23320.077862651349</v>
      </c>
      <c r="P100" s="33">
        <v>27057.201548125136</v>
      </c>
      <c r="Q100" s="33">
        <v>30905.902438211968</v>
      </c>
      <c r="R100" s="33">
        <v>33396.33312139754</v>
      </c>
      <c r="S100" s="33">
        <v>33848.823381438458</v>
      </c>
      <c r="T100" s="33">
        <v>32757.186162350623</v>
      </c>
      <c r="U100" s="33">
        <v>31295.890048213547</v>
      </c>
      <c r="V100" s="33">
        <v>29468.447458263618</v>
      </c>
      <c r="W100" s="33">
        <v>27255.626824018</v>
      </c>
      <c r="X100" s="33">
        <v>25042.218152525027</v>
      </c>
      <c r="Y100" s="33">
        <v>22845.901807363356</v>
      </c>
      <c r="Z100" s="33">
        <v>20632.730017122176</v>
      </c>
      <c r="AA100" s="33">
        <v>18422.835270730746</v>
      </c>
      <c r="AB100" s="33">
        <v>16243.096847240819</v>
      </c>
      <c r="AC100" s="33">
        <v>14143.389210843634</v>
      </c>
      <c r="AD100" s="33">
        <v>12147.828123787014</v>
      </c>
      <c r="AE100" s="33">
        <v>10281.283771304221</v>
      </c>
      <c r="AF100" s="33">
        <v>8571.980957735117</v>
      </c>
      <c r="AG100" s="33">
        <v>7045.7722395440751</v>
      </c>
      <c r="AH100" s="33">
        <v>5719.5406514788765</v>
      </c>
      <c r="AI100" s="33">
        <v>4594.6396127419994</v>
      </c>
      <c r="AJ100" s="33">
        <v>3659.0392933335015</v>
      </c>
      <c r="AK100" s="33">
        <v>2897.7887567519278</v>
      </c>
      <c r="AL100" s="33">
        <v>2282.6178417066203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19202.287905878504</v>
      </c>
      <c r="M101" s="33">
        <v>24871.301046616507</v>
      </c>
      <c r="N101" s="33">
        <v>30162.747469906775</v>
      </c>
      <c r="O101" s="33">
        <v>29665.336416939226</v>
      </c>
      <c r="P101" s="33">
        <v>28367.241016264601</v>
      </c>
      <c r="Q101" s="33">
        <v>26462.695426728693</v>
      </c>
      <c r="R101" s="33">
        <v>24678.656541299006</v>
      </c>
      <c r="S101" s="33">
        <v>22903.117063178968</v>
      </c>
      <c r="T101" s="33">
        <v>21149.547254918023</v>
      </c>
      <c r="U101" s="33">
        <v>19390.18079221484</v>
      </c>
      <c r="V101" s="33">
        <v>17590.284045426499</v>
      </c>
      <c r="W101" s="33">
        <v>15743.327499399189</v>
      </c>
      <c r="X101" s="33">
        <v>13907.183395528102</v>
      </c>
      <c r="Y101" s="33">
        <v>12090.368069636568</v>
      </c>
      <c r="Z101" s="33">
        <v>10348.007731698373</v>
      </c>
      <c r="AA101" s="33">
        <v>8695.3682998289314</v>
      </c>
      <c r="AB101" s="33">
        <v>7205.6698181801212</v>
      </c>
      <c r="AC101" s="33">
        <v>5890.7811126258639</v>
      </c>
      <c r="AD101" s="33">
        <v>4742.2400759775765</v>
      </c>
      <c r="AE101" s="33">
        <v>3765.5934853034037</v>
      </c>
      <c r="AF101" s="33">
        <v>2944.4688322042307</v>
      </c>
      <c r="AG101" s="33">
        <v>2285.8601151790972</v>
      </c>
      <c r="AH101" s="33">
        <v>1764.1515802474626</v>
      </c>
      <c r="AI101" s="33">
        <v>1346.0692821967432</v>
      </c>
      <c r="AJ101" s="33">
        <v>1003.5746434412106</v>
      </c>
      <c r="AK101" s="33">
        <v>729.09603514142418</v>
      </c>
      <c r="AL101" s="33">
        <v>524.03078526690422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3570.8810046213889</v>
      </c>
      <c r="M102" s="33">
        <v>4742.7766204522222</v>
      </c>
      <c r="N102" s="33">
        <v>6497.3724578823712</v>
      </c>
      <c r="O102" s="33">
        <v>8839.908283300314</v>
      </c>
      <c r="P102" s="33">
        <v>11744.177917763524</v>
      </c>
      <c r="Q102" s="33">
        <v>12331.500566803288</v>
      </c>
      <c r="R102" s="33">
        <v>12852.702061079657</v>
      </c>
      <c r="S102" s="33">
        <v>13375.234371621886</v>
      </c>
      <c r="T102" s="33">
        <v>13878.949056000136</v>
      </c>
      <c r="U102" s="33">
        <v>13591.369159374512</v>
      </c>
      <c r="V102" s="33">
        <v>13300.774016121664</v>
      </c>
      <c r="W102" s="33">
        <v>12303.300149622688</v>
      </c>
      <c r="X102" s="33">
        <v>11323.72649017514</v>
      </c>
      <c r="Y102" s="33">
        <v>10334.932569712617</v>
      </c>
      <c r="Z102" s="33">
        <v>9364.760746095415</v>
      </c>
      <c r="AA102" s="33">
        <v>8397.576496292917</v>
      </c>
      <c r="AB102" s="33">
        <v>7446.5617391523974</v>
      </c>
      <c r="AC102" s="33">
        <v>6518.1917032316533</v>
      </c>
      <c r="AD102" s="33">
        <v>5631.4149454089875</v>
      </c>
      <c r="AE102" s="33">
        <v>4800.6181254874609</v>
      </c>
      <c r="AF102" s="33">
        <v>4034.8668619602877</v>
      </c>
      <c r="AG102" s="33">
        <v>3346.5598732928202</v>
      </c>
      <c r="AH102" s="33">
        <v>2734.7329392158535</v>
      </c>
      <c r="AI102" s="33">
        <v>2209.2539707194792</v>
      </c>
      <c r="AJ102" s="33">
        <v>1764.1362360691815</v>
      </c>
      <c r="AK102" s="33">
        <v>1396.7504634288862</v>
      </c>
      <c r="AL102" s="33">
        <v>1083.1352618289729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285334.29950449261</v>
      </c>
      <c r="M108" s="36">
        <v>278644.10990819684</v>
      </c>
      <c r="N108" s="36">
        <v>272279.24090607429</v>
      </c>
      <c r="O108" s="36">
        <v>266957.99138415448</v>
      </c>
      <c r="P108" s="36">
        <v>259877.58739566422</v>
      </c>
      <c r="Q108" s="36">
        <v>250454.47771855287</v>
      </c>
      <c r="R108" s="36">
        <v>238167.09702873055</v>
      </c>
      <c r="S108" s="36">
        <v>222174.16713168565</v>
      </c>
      <c r="T108" s="36">
        <v>203370.91198546492</v>
      </c>
      <c r="U108" s="36">
        <v>183864.42563884481</v>
      </c>
      <c r="V108" s="36">
        <v>164983.12369379203</v>
      </c>
      <c r="W108" s="36">
        <v>146971.28470390537</v>
      </c>
      <c r="X108" s="36">
        <v>129969.25339700055</v>
      </c>
      <c r="Y108" s="36">
        <v>114018.04928472085</v>
      </c>
      <c r="Z108" s="36">
        <v>99277.97722705359</v>
      </c>
      <c r="AA108" s="36">
        <v>85669.011107461556</v>
      </c>
      <c r="AB108" s="36">
        <v>73104.138462581948</v>
      </c>
      <c r="AC108" s="36">
        <v>61643.340678575682</v>
      </c>
      <c r="AD108" s="36">
        <v>51402.441844475761</v>
      </c>
      <c r="AE108" s="36">
        <v>42380.243422409854</v>
      </c>
      <c r="AF108" s="36">
        <v>34602.6027248307</v>
      </c>
      <c r="AG108" s="36">
        <v>28010.868435719189</v>
      </c>
      <c r="AH108" s="36">
        <v>22485.913593916765</v>
      </c>
      <c r="AI108" s="36">
        <v>17858.629053118355</v>
      </c>
      <c r="AJ108" s="36">
        <v>14116.075691549326</v>
      </c>
      <c r="AK108" s="36">
        <v>11071.792600611434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254989.77905042656</v>
      </c>
      <c r="M109" s="34">
        <v>249634.41642794412</v>
      </c>
      <c r="N109" s="34">
        <v>242764.95204729543</v>
      </c>
      <c r="O109" s="34">
        <v>229943.88902401214</v>
      </c>
      <c r="P109" s="34">
        <v>216209.13128837492</v>
      </c>
      <c r="Q109" s="34">
        <v>199818.3853852606</v>
      </c>
      <c r="R109" s="34">
        <v>183079.86449528075</v>
      </c>
      <c r="S109" s="34">
        <v>166932.3658348257</v>
      </c>
      <c r="T109" s="34">
        <v>150621.31095022496</v>
      </c>
      <c r="U109" s="34">
        <v>134201.98169057744</v>
      </c>
      <c r="V109" s="34">
        <v>118417.46111404012</v>
      </c>
      <c r="W109" s="34">
        <v>103320.73213849147</v>
      </c>
      <c r="X109" s="34">
        <v>89576.16505760001</v>
      </c>
      <c r="Y109" s="34">
        <v>77054.8119916797</v>
      </c>
      <c r="Z109" s="34">
        <v>65737.829043363192</v>
      </c>
      <c r="AA109" s="34">
        <v>55587.456684547768</v>
      </c>
      <c r="AB109" s="34">
        <v>46606.81217970312</v>
      </c>
      <c r="AC109" s="34">
        <v>38702.077766383685</v>
      </c>
      <c r="AD109" s="34">
        <v>31779.263735544104</v>
      </c>
      <c r="AE109" s="34">
        <v>25825.536150599695</v>
      </c>
      <c r="AF109" s="34">
        <v>20795.289089052785</v>
      </c>
      <c r="AG109" s="34">
        <v>16624.190634396033</v>
      </c>
      <c r="AH109" s="34">
        <v>13188.204179487459</v>
      </c>
      <c r="AI109" s="34">
        <v>10370.835644436303</v>
      </c>
      <c r="AJ109" s="34">
        <v>8080.7068908155234</v>
      </c>
      <c r="AK109" s="34">
        <v>6226.5435342978099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540324.07855491911</v>
      </c>
      <c r="M110" s="33">
        <v>528278.52633614093</v>
      </c>
      <c r="N110" s="33">
        <v>515044.19295336975</v>
      </c>
      <c r="O110" s="33">
        <v>496901.88040816656</v>
      </c>
      <c r="P110" s="33">
        <v>476086.7186840392</v>
      </c>
      <c r="Q110" s="33">
        <v>450272.86310381343</v>
      </c>
      <c r="R110" s="33">
        <v>421246.96152401133</v>
      </c>
      <c r="S110" s="33">
        <v>389106.53296651132</v>
      </c>
      <c r="T110" s="33">
        <v>353992.22293568996</v>
      </c>
      <c r="U110" s="33">
        <v>318066.40732942225</v>
      </c>
      <c r="V110" s="33">
        <v>283400.58480783214</v>
      </c>
      <c r="W110" s="33">
        <v>250292.01684239684</v>
      </c>
      <c r="X110" s="33">
        <v>219545.41845460056</v>
      </c>
      <c r="Y110" s="33">
        <v>191072.86127640054</v>
      </c>
      <c r="Z110" s="33">
        <v>165015.8062704168</v>
      </c>
      <c r="AA110" s="33">
        <v>141256.46779200935</v>
      </c>
      <c r="AB110" s="33">
        <v>119710.95064228507</v>
      </c>
      <c r="AC110" s="33">
        <v>100345.41844495934</v>
      </c>
      <c r="AD110" s="33">
        <v>83181.705580019872</v>
      </c>
      <c r="AE110" s="33">
        <v>68205.779573009539</v>
      </c>
      <c r="AF110" s="33">
        <v>55397.891813883492</v>
      </c>
      <c r="AG110" s="33">
        <v>44635.059070115225</v>
      </c>
      <c r="AH110" s="33">
        <v>35674.117773404229</v>
      </c>
      <c r="AI110" s="33">
        <v>28229.464697554657</v>
      </c>
      <c r="AJ110" s="33">
        <v>22196.782582364849</v>
      </c>
      <c r="AK110" s="33">
        <v>17298.336134909245</v>
      </c>
      <c r="AL110" s="33">
        <v>13370.7161350059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174.82484631308202</v>
      </c>
      <c r="M116" s="33">
        <v>164.77913502809486</v>
      </c>
      <c r="N116" s="33">
        <v>155.13005958967335</v>
      </c>
      <c r="O116" s="33">
        <v>146.07284111729899</v>
      </c>
      <c r="P116" s="33">
        <v>136.80048378545152</v>
      </c>
      <c r="Q116" s="33">
        <v>127.01799742786892</v>
      </c>
      <c r="R116" s="33">
        <v>116.79828518634636</v>
      </c>
      <c r="S116" s="33">
        <v>106.22860104744558</v>
      </c>
      <c r="T116" s="33">
        <v>95.290746494278224</v>
      </c>
      <c r="U116" s="33">
        <v>84.309633344886123</v>
      </c>
      <c r="V116" s="33">
        <v>74.085775672840995</v>
      </c>
      <c r="W116" s="33">
        <v>64.783617790572137</v>
      </c>
      <c r="X116" s="33">
        <v>56.334999122945035</v>
      </c>
      <c r="Y116" s="33">
        <v>48.614778939356057</v>
      </c>
      <c r="Z116" s="33">
        <v>41.721820459104983</v>
      </c>
      <c r="AA116" s="33">
        <v>35.556112719499303</v>
      </c>
      <c r="AB116" s="33">
        <v>29.996615012941504</v>
      </c>
      <c r="AC116" s="33">
        <v>25.026094612884592</v>
      </c>
      <c r="AD116" s="33">
        <v>20.683609559485642</v>
      </c>
      <c r="AE116" s="33">
        <v>16.937139949870438</v>
      </c>
      <c r="AF116" s="33">
        <v>13.778420986081052</v>
      </c>
      <c r="AG116" s="33">
        <v>11.158141152862473</v>
      </c>
      <c r="AH116" s="33">
        <v>8.996689453964219</v>
      </c>
      <c r="AI116" s="33">
        <v>7.1873075814831848</v>
      </c>
      <c r="AJ116" s="33">
        <v>5.7415672790229983</v>
      </c>
      <c r="AK116" s="33">
        <v>4.5572219169720602</v>
      </c>
      <c r="AL116" s="33">
        <v>3.6006700947955328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159.54962264863076</v>
      </c>
      <c r="M117" s="33">
        <v>150.98074081003003</v>
      </c>
      <c r="N117" s="33">
        <v>141.27004388615825</v>
      </c>
      <c r="O117" s="33">
        <v>131.08294701752448</v>
      </c>
      <c r="P117" s="33">
        <v>120.45429420995004</v>
      </c>
      <c r="Q117" s="33">
        <v>110.02276318279506</v>
      </c>
      <c r="R117" s="33">
        <v>99.342020898931111</v>
      </c>
      <c r="S117" s="33">
        <v>89.075538132776728</v>
      </c>
      <c r="T117" s="33">
        <v>78.725463789402653</v>
      </c>
      <c r="U117" s="33">
        <v>68.865263883152977</v>
      </c>
      <c r="V117" s="33">
        <v>59.490577924553982</v>
      </c>
      <c r="W117" s="33">
        <v>51.105836735019984</v>
      </c>
      <c r="X117" s="33">
        <v>43.642396828329147</v>
      </c>
      <c r="Y117" s="33">
        <v>37.013325581013682</v>
      </c>
      <c r="Z117" s="33">
        <v>31.151256359147897</v>
      </c>
      <c r="AA117" s="33">
        <v>26.028964728465755</v>
      </c>
      <c r="AB117" s="33">
        <v>21.58750090914824</v>
      </c>
      <c r="AC117" s="33">
        <v>17.746549078478921</v>
      </c>
      <c r="AD117" s="33">
        <v>14.435841605789765</v>
      </c>
      <c r="AE117" s="33">
        <v>11.631324135870774</v>
      </c>
      <c r="AF117" s="33">
        <v>9.3054097702575618</v>
      </c>
      <c r="AG117" s="33">
        <v>7.4006498319155876</v>
      </c>
      <c r="AH117" s="33">
        <v>5.8521309966536927</v>
      </c>
      <c r="AI117" s="33">
        <v>4.594311166107035</v>
      </c>
      <c r="AJ117" s="33">
        <v>3.5865780015332285</v>
      </c>
      <c r="AK117" s="33">
        <v>2.7737468972153403</v>
      </c>
      <c r="AL117" s="33">
        <v>2.1280542088206249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9.1829302433119508</v>
      </c>
      <c r="M119" s="33">
        <v>10.552692736002532</v>
      </c>
      <c r="N119" s="33">
        <v>11.603469992065437</v>
      </c>
      <c r="O119" s="33">
        <v>12.385009326550003</v>
      </c>
      <c r="P119" s="33">
        <v>12.635393994227506</v>
      </c>
      <c r="Q119" s="33">
        <v>12.410828805275623</v>
      </c>
      <c r="R119" s="33">
        <v>12.020397787963148</v>
      </c>
      <c r="S119" s="33">
        <v>11.377250593939376</v>
      </c>
      <c r="T119" s="33">
        <v>10.586847829420007</v>
      </c>
      <c r="U119" s="33">
        <v>9.7765563048819946</v>
      </c>
      <c r="V119" s="33">
        <v>8.946616601109536</v>
      </c>
      <c r="W119" s="33">
        <v>8.0997920999920048</v>
      </c>
      <c r="X119" s="33">
        <v>7.2395115758587885</v>
      </c>
      <c r="Y119" s="33">
        <v>6.3833657182664894</v>
      </c>
      <c r="Z119" s="33">
        <v>5.5530959485588332</v>
      </c>
      <c r="AA119" s="33">
        <v>4.7607986544076253</v>
      </c>
      <c r="AB119" s="33">
        <v>4.0248566345805985</v>
      </c>
      <c r="AC119" s="33">
        <v>3.3546323993580209</v>
      </c>
      <c r="AD119" s="33">
        <v>2.7597638707346097</v>
      </c>
      <c r="AE119" s="33">
        <v>2.2429073706305735</v>
      </c>
      <c r="AF119" s="33">
        <v>1.8036647949235642</v>
      </c>
      <c r="AG119" s="33">
        <v>1.4358902265199303</v>
      </c>
      <c r="AH119" s="33">
        <v>1.1309472893849513</v>
      </c>
      <c r="AI119" s="33">
        <v>0.88196148788219308</v>
      </c>
      <c r="AJ119" s="33">
        <v>0.68333327800719457</v>
      </c>
      <c r="AK119" s="33">
        <v>0.52625154595313595</v>
      </c>
      <c r="AL119" s="33">
        <v>0.40566322524481463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10.029977094097124</v>
      </c>
      <c r="M120" s="33">
        <v>11.341854413748331</v>
      </c>
      <c r="N120" s="33">
        <v>13.034349560995762</v>
      </c>
      <c r="O120" s="33">
        <v>15.271149900031054</v>
      </c>
      <c r="P120" s="33">
        <v>17.577544672812021</v>
      </c>
      <c r="Q120" s="33">
        <v>19.925957904812218</v>
      </c>
      <c r="R120" s="33">
        <v>21.404734955491364</v>
      </c>
      <c r="S120" s="33">
        <v>21.610638828837416</v>
      </c>
      <c r="T120" s="33">
        <v>20.864818350935099</v>
      </c>
      <c r="U120" s="33">
        <v>19.890806338101974</v>
      </c>
      <c r="V120" s="33">
        <v>18.694262125211086</v>
      </c>
      <c r="W120" s="33">
        <v>17.268142499691447</v>
      </c>
      <c r="X120" s="33">
        <v>15.843977180449565</v>
      </c>
      <c r="Y120" s="33">
        <v>14.433121903095484</v>
      </c>
      <c r="Z120" s="33">
        <v>13.015298958398578</v>
      </c>
      <c r="AA120" s="33">
        <v>11.603864985895132</v>
      </c>
      <c r="AB120" s="33">
        <v>10.216118103387183</v>
      </c>
      <c r="AC120" s="33">
        <v>8.8836198299582314</v>
      </c>
      <c r="AD120" s="33">
        <v>7.6209740264978629</v>
      </c>
      <c r="AE120" s="33">
        <v>6.4425975170127208</v>
      </c>
      <c r="AF120" s="33">
        <v>5.365303428486845</v>
      </c>
      <c r="AG120" s="33">
        <v>4.4051556225111401</v>
      </c>
      <c r="AH120" s="33">
        <v>3.5726742550568269</v>
      </c>
      <c r="AI120" s="33">
        <v>2.8680975887407008</v>
      </c>
      <c r="AJ120" s="33">
        <v>2.2830644950503571</v>
      </c>
      <c r="AK120" s="33">
        <v>1.8076003762855775</v>
      </c>
      <c r="AL120" s="33">
        <v>1.4237708785626615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7.7906251195975988</v>
      </c>
      <c r="M121" s="33">
        <v>9.9811077993226931</v>
      </c>
      <c r="N121" s="33">
        <v>11.900136614316068</v>
      </c>
      <c r="O121" s="33">
        <v>11.640824686086095</v>
      </c>
      <c r="P121" s="33">
        <v>11.089497802530143</v>
      </c>
      <c r="Q121" s="33">
        <v>10.344829439527503</v>
      </c>
      <c r="R121" s="33">
        <v>9.6439606463506369</v>
      </c>
      <c r="S121" s="33">
        <v>8.9454950559512767</v>
      </c>
      <c r="T121" s="33">
        <v>8.2539035269875054</v>
      </c>
      <c r="U121" s="33">
        <v>7.5593434786480449</v>
      </c>
      <c r="V121" s="33">
        <v>6.8482811791519058</v>
      </c>
      <c r="W121" s="33">
        <v>6.1205452497373756</v>
      </c>
      <c r="X121" s="33">
        <v>5.3981612302279069</v>
      </c>
      <c r="Y121" s="33">
        <v>4.6854329352971336</v>
      </c>
      <c r="Z121" s="33">
        <v>4.0033197839814907</v>
      </c>
      <c r="AA121" s="33">
        <v>3.3586699132141238</v>
      </c>
      <c r="AB121" s="33">
        <v>2.7794287899850811</v>
      </c>
      <c r="AC121" s="33">
        <v>2.2691928269586548</v>
      </c>
      <c r="AD121" s="33">
        <v>1.8245945101678664</v>
      </c>
      <c r="AE121" s="33">
        <v>1.4469323353260768</v>
      </c>
      <c r="AF121" s="33">
        <v>1.1303300831789522</v>
      </c>
      <c r="AG121" s="33">
        <v>0.87665088537286662</v>
      </c>
      <c r="AH121" s="33">
        <v>0.67580502458854075</v>
      </c>
      <c r="AI121" s="33">
        <v>0.51465132381107448</v>
      </c>
      <c r="AJ121" s="33">
        <v>0.38300136459537942</v>
      </c>
      <c r="AK121" s="33">
        <v>0.27798309047562941</v>
      </c>
      <c r="AL121" s="33">
        <v>0.20006969822550003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2.4254977741342887</v>
      </c>
      <c r="M122" s="33">
        <v>3.2091428277608185</v>
      </c>
      <c r="N122" s="33">
        <v>4.3801121236037721</v>
      </c>
      <c r="O122" s="33">
        <v>5.940275630794531</v>
      </c>
      <c r="P122" s="33">
        <v>7.870245907125911</v>
      </c>
      <c r="Q122" s="33">
        <v>8.255466227911036</v>
      </c>
      <c r="R122" s="33">
        <v>8.5947271935120586</v>
      </c>
      <c r="S122" s="33">
        <v>8.933114759259503</v>
      </c>
      <c r="T122" s="33">
        <v>9.2572562365745075</v>
      </c>
      <c r="U122" s="33">
        <v>9.0581830640819021</v>
      </c>
      <c r="V122" s="33">
        <v>8.8563450979776501</v>
      </c>
      <c r="W122" s="33">
        <v>8.1905857987315134</v>
      </c>
      <c r="X122" s="33">
        <v>7.5367955253862595</v>
      </c>
      <c r="Y122" s="33">
        <v>6.8767988488649916</v>
      </c>
      <c r="Z122" s="33">
        <v>6.2292508515833145</v>
      </c>
      <c r="AA122" s="33">
        <v>5.5840180031223525</v>
      </c>
      <c r="AB122" s="33">
        <v>4.9498788990972908</v>
      </c>
      <c r="AC122" s="33">
        <v>4.3312698920685042</v>
      </c>
      <c r="AD122" s="33">
        <v>3.740662274481998</v>
      </c>
      <c r="AE122" s="33">
        <v>3.187646296809576</v>
      </c>
      <c r="AF122" s="33">
        <v>2.6781779632958234</v>
      </c>
      <c r="AG122" s="33">
        <v>2.2205608196324604</v>
      </c>
      <c r="AH122" s="33">
        <v>1.8140242667245898</v>
      </c>
      <c r="AI122" s="33">
        <v>1.4650543978722601</v>
      </c>
      <c r="AJ122" s="33">
        <v>1.1695888207045706</v>
      </c>
      <c r="AK122" s="33">
        <v>0.92583367595645016</v>
      </c>
      <c r="AL122" s="33">
        <v>0.7178169116342844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194.03775365049108</v>
      </c>
      <c r="M128" s="36">
        <v>186.67368217784573</v>
      </c>
      <c r="N128" s="36">
        <v>179.76787914273456</v>
      </c>
      <c r="O128" s="36">
        <v>173.72900034388005</v>
      </c>
      <c r="P128" s="36">
        <v>167.01342245249106</v>
      </c>
      <c r="Q128" s="36">
        <v>159.35478413795676</v>
      </c>
      <c r="R128" s="36">
        <v>150.22341792980089</v>
      </c>
      <c r="S128" s="36">
        <v>139.21649047022237</v>
      </c>
      <c r="T128" s="36">
        <v>126.74241267463333</v>
      </c>
      <c r="U128" s="36">
        <v>113.97699598787008</v>
      </c>
      <c r="V128" s="36">
        <v>101.72665439916162</v>
      </c>
      <c r="W128" s="36">
        <v>90.151552390255588</v>
      </c>
      <c r="X128" s="36">
        <v>79.418487879253391</v>
      </c>
      <c r="Y128" s="36">
        <v>69.431266560718029</v>
      </c>
      <c r="Z128" s="36">
        <v>60.290215366062398</v>
      </c>
      <c r="AA128" s="36">
        <v>51.920776359802062</v>
      </c>
      <c r="AB128" s="36">
        <v>44.237589750909287</v>
      </c>
      <c r="AC128" s="36">
        <v>37.264346842200844</v>
      </c>
      <c r="AD128" s="36">
        <v>31.064347456718114</v>
      </c>
      <c r="AE128" s="36">
        <v>25.622644837513732</v>
      </c>
      <c r="AF128" s="36">
        <v>20.947389209491462</v>
      </c>
      <c r="AG128" s="36">
        <v>16.999187001893546</v>
      </c>
      <c r="AH128" s="36">
        <v>13.700310998405996</v>
      </c>
      <c r="AI128" s="36">
        <v>10.937366658106079</v>
      </c>
      <c r="AJ128" s="36">
        <v>8.7079650520805494</v>
      </c>
      <c r="AK128" s="36">
        <v>6.8910738392107742</v>
      </c>
      <c r="AL128" s="36">
        <v>5.4301041986030096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169.76574554236265</v>
      </c>
      <c r="M129" s="34">
        <v>164.17099143711354</v>
      </c>
      <c r="N129" s="34">
        <v>157.55029262407808</v>
      </c>
      <c r="O129" s="34">
        <v>148.6640473344051</v>
      </c>
      <c r="P129" s="34">
        <v>139.41403791960607</v>
      </c>
      <c r="Q129" s="34">
        <v>128.6230588502336</v>
      </c>
      <c r="R129" s="34">
        <v>117.5807087387938</v>
      </c>
      <c r="S129" s="34">
        <v>106.95414794798751</v>
      </c>
      <c r="T129" s="34">
        <v>96.236623552964659</v>
      </c>
      <c r="U129" s="34">
        <v>85.482790425882925</v>
      </c>
      <c r="V129" s="34">
        <v>75.195204201683538</v>
      </c>
      <c r="W129" s="34">
        <v>65.416967783488872</v>
      </c>
      <c r="X129" s="34">
        <v>56.577353583943314</v>
      </c>
      <c r="Y129" s="34">
        <v>48.575557365175811</v>
      </c>
      <c r="Z129" s="34">
        <v>41.383826994712706</v>
      </c>
      <c r="AA129" s="34">
        <v>34.971652644802234</v>
      </c>
      <c r="AB129" s="34">
        <v>29.316808598230615</v>
      </c>
      <c r="AC129" s="34">
        <v>24.347011797506081</v>
      </c>
      <c r="AD129" s="34">
        <v>20.00109839043963</v>
      </c>
      <c r="AE129" s="34">
        <v>16.265902768006427</v>
      </c>
      <c r="AF129" s="34">
        <v>13.113917816732338</v>
      </c>
      <c r="AG129" s="34">
        <v>10.497861536920915</v>
      </c>
      <c r="AH129" s="34">
        <v>8.341960287966824</v>
      </c>
      <c r="AI129" s="34">
        <v>6.5740168877903695</v>
      </c>
      <c r="AJ129" s="34">
        <v>5.139168186833178</v>
      </c>
      <c r="AK129" s="34">
        <v>3.9775636636474201</v>
      </c>
      <c r="AL129" s="34">
        <v>3.0459408186804096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363.80349919285374</v>
      </c>
      <c r="M130" s="33">
        <v>350.84467361495928</v>
      </c>
      <c r="N130" s="33">
        <v>337.31817176681261</v>
      </c>
      <c r="O130" s="33">
        <v>322.39304767828514</v>
      </c>
      <c r="P130" s="33">
        <v>306.42746037209719</v>
      </c>
      <c r="Q130" s="33">
        <v>287.97784298819039</v>
      </c>
      <c r="R130" s="33">
        <v>267.80412666859468</v>
      </c>
      <c r="S130" s="33">
        <v>246.17063841820988</v>
      </c>
      <c r="T130" s="33">
        <v>222.97903622759802</v>
      </c>
      <c r="U130" s="33">
        <v>199.45978641375302</v>
      </c>
      <c r="V130" s="33">
        <v>176.92185860084516</v>
      </c>
      <c r="W130" s="33">
        <v>155.56852017374447</v>
      </c>
      <c r="X130" s="33">
        <v>135.99584146319671</v>
      </c>
      <c r="Y130" s="33">
        <v>118.00682392589383</v>
      </c>
      <c r="Z130" s="33">
        <v>101.6740423607751</v>
      </c>
      <c r="AA130" s="33">
        <v>86.892429004604296</v>
      </c>
      <c r="AB130" s="33">
        <v>73.554398349139888</v>
      </c>
      <c r="AC130" s="33">
        <v>61.611358639706935</v>
      </c>
      <c r="AD130" s="33">
        <v>51.06544584715774</v>
      </c>
      <c r="AE130" s="33">
        <v>41.888547605520152</v>
      </c>
      <c r="AF130" s="33">
        <v>34.061307026223801</v>
      </c>
      <c r="AG130" s="33">
        <v>27.497048538814461</v>
      </c>
      <c r="AH130" s="33">
        <v>22.04227128637282</v>
      </c>
      <c r="AI130" s="33">
        <v>17.51138354589645</v>
      </c>
      <c r="AJ130" s="33">
        <v>13.847133238913729</v>
      </c>
      <c r="AK130" s="33">
        <v>10.868637502858194</v>
      </c>
      <c r="AL130" s="33">
        <v>8.4760450172834165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19667.795210221728</v>
      </c>
      <c r="M136" s="33">
        <v>18537.65269066067</v>
      </c>
      <c r="N136" s="33">
        <v>17452.131703838251</v>
      </c>
      <c r="O136" s="33">
        <v>16433.194625696135</v>
      </c>
      <c r="P136" s="33">
        <v>15390.054425863294</v>
      </c>
      <c r="Q136" s="33">
        <v>14289.524710635253</v>
      </c>
      <c r="R136" s="33">
        <v>13139.807083463964</v>
      </c>
      <c r="S136" s="33">
        <v>11950.717617837628</v>
      </c>
      <c r="T136" s="33">
        <v>10720.2089806063</v>
      </c>
      <c r="U136" s="33">
        <v>9484.8337512996895</v>
      </c>
      <c r="V136" s="33">
        <v>8334.6497631946131</v>
      </c>
      <c r="W136" s="33">
        <v>7288.1570014393656</v>
      </c>
      <c r="X136" s="33">
        <v>6337.6874013313163</v>
      </c>
      <c r="Y136" s="33">
        <v>5469.1626306775561</v>
      </c>
      <c r="Z136" s="33">
        <v>4693.70480164931</v>
      </c>
      <c r="AA136" s="33">
        <v>4000.0626809436712</v>
      </c>
      <c r="AB136" s="33">
        <v>3374.6191889559191</v>
      </c>
      <c r="AC136" s="33">
        <v>2815.4356439495164</v>
      </c>
      <c r="AD136" s="33">
        <v>2326.9060754421344</v>
      </c>
      <c r="AE136" s="33">
        <v>1905.4282443604241</v>
      </c>
      <c r="AF136" s="33">
        <v>1550.0723609341183</v>
      </c>
      <c r="AG136" s="33">
        <v>1255.2908796970282</v>
      </c>
      <c r="AH136" s="33">
        <v>1012.1275635709746</v>
      </c>
      <c r="AI136" s="33">
        <v>808.57210291685817</v>
      </c>
      <c r="AJ136" s="33">
        <v>645.92631889008726</v>
      </c>
      <c r="AK136" s="33">
        <v>512.68746565935669</v>
      </c>
      <c r="AL136" s="33">
        <v>405.07538566449745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15954.962264863076</v>
      </c>
      <c r="M137" s="33">
        <v>15098.074081003002</v>
      </c>
      <c r="N137" s="33">
        <v>14127.004388615824</v>
      </c>
      <c r="O137" s="33">
        <v>13108.294701752448</v>
      </c>
      <c r="P137" s="33">
        <v>12045.429420995004</v>
      </c>
      <c r="Q137" s="33">
        <v>11002.276318279506</v>
      </c>
      <c r="R137" s="33">
        <v>9934.2020898931114</v>
      </c>
      <c r="S137" s="33">
        <v>8907.5538132776728</v>
      </c>
      <c r="T137" s="33">
        <v>7872.5463789402656</v>
      </c>
      <c r="U137" s="33">
        <v>6886.5263883152975</v>
      </c>
      <c r="V137" s="33">
        <v>5949.0577924553982</v>
      </c>
      <c r="W137" s="33">
        <v>5110.5836735019984</v>
      </c>
      <c r="X137" s="33">
        <v>4364.2396828329147</v>
      </c>
      <c r="Y137" s="33">
        <v>3701.3325581013682</v>
      </c>
      <c r="Z137" s="33">
        <v>3115.1256359147897</v>
      </c>
      <c r="AA137" s="33">
        <v>2602.8964728465753</v>
      </c>
      <c r="AB137" s="33">
        <v>2158.7500909148239</v>
      </c>
      <c r="AC137" s="33">
        <v>1774.6549078478922</v>
      </c>
      <c r="AD137" s="33">
        <v>1443.5841605789765</v>
      </c>
      <c r="AE137" s="33">
        <v>1163.1324135870773</v>
      </c>
      <c r="AF137" s="33">
        <v>930.54097702575621</v>
      </c>
      <c r="AG137" s="33">
        <v>740.06498319155867</v>
      </c>
      <c r="AH137" s="33">
        <v>585.21309966536933</v>
      </c>
      <c r="AI137" s="33">
        <v>459.4311166107035</v>
      </c>
      <c r="AJ137" s="33">
        <v>358.65780015332285</v>
      </c>
      <c r="AK137" s="33">
        <v>277.37468972153403</v>
      </c>
      <c r="AL137" s="33">
        <v>212.80542088206249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1033.0796523725944</v>
      </c>
      <c r="M139" s="33">
        <v>1187.1779328002849</v>
      </c>
      <c r="N139" s="33">
        <v>1305.3903741073616</v>
      </c>
      <c r="O139" s="33">
        <v>1393.3135492368754</v>
      </c>
      <c r="P139" s="33">
        <v>1421.4818243505945</v>
      </c>
      <c r="Q139" s="33">
        <v>1396.2182405935075</v>
      </c>
      <c r="R139" s="33">
        <v>1352.294751145854</v>
      </c>
      <c r="S139" s="33">
        <v>1279.9406918181796</v>
      </c>
      <c r="T139" s="33">
        <v>1191.0203808097508</v>
      </c>
      <c r="U139" s="33">
        <v>1099.8625842992244</v>
      </c>
      <c r="V139" s="33">
        <v>1006.4943676248228</v>
      </c>
      <c r="W139" s="33">
        <v>911.22661124910053</v>
      </c>
      <c r="X139" s="33">
        <v>814.44505228411367</v>
      </c>
      <c r="Y139" s="33">
        <v>718.12864330497996</v>
      </c>
      <c r="Z139" s="33">
        <v>624.72329421286861</v>
      </c>
      <c r="AA139" s="33">
        <v>535.58984862085788</v>
      </c>
      <c r="AB139" s="33">
        <v>452.79637139031735</v>
      </c>
      <c r="AC139" s="33">
        <v>377.39614492777736</v>
      </c>
      <c r="AD139" s="33">
        <v>310.47343545764357</v>
      </c>
      <c r="AE139" s="33">
        <v>252.32707919593952</v>
      </c>
      <c r="AF139" s="33">
        <v>202.91228942890095</v>
      </c>
      <c r="AG139" s="33">
        <v>161.53765048349217</v>
      </c>
      <c r="AH139" s="33">
        <v>127.23157005580701</v>
      </c>
      <c r="AI139" s="33">
        <v>99.220667386746712</v>
      </c>
      <c r="AJ139" s="33">
        <v>76.874993775809386</v>
      </c>
      <c r="AK139" s="33">
        <v>59.203298919727793</v>
      </c>
      <c r="AL139" s="33">
        <v>45.637112840041645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1128.3724230859264</v>
      </c>
      <c r="M140" s="33">
        <v>1275.9586215466873</v>
      </c>
      <c r="N140" s="33">
        <v>1466.3643256120233</v>
      </c>
      <c r="O140" s="33">
        <v>1718.0043637534934</v>
      </c>
      <c r="P140" s="33">
        <v>1977.4737756913523</v>
      </c>
      <c r="Q140" s="33">
        <v>2241.6702642913742</v>
      </c>
      <c r="R140" s="33">
        <v>2408.0326824927783</v>
      </c>
      <c r="S140" s="33">
        <v>2431.1968682442089</v>
      </c>
      <c r="T140" s="33">
        <v>2347.2920644801989</v>
      </c>
      <c r="U140" s="33">
        <v>2237.7157130364722</v>
      </c>
      <c r="V140" s="33">
        <v>2103.1044890862472</v>
      </c>
      <c r="W140" s="33">
        <v>1942.6660312152876</v>
      </c>
      <c r="X140" s="33">
        <v>1782.4474328005761</v>
      </c>
      <c r="Y140" s="33">
        <v>1623.7262140982421</v>
      </c>
      <c r="Z140" s="33">
        <v>1464.22113281984</v>
      </c>
      <c r="AA140" s="33">
        <v>1305.4348109132022</v>
      </c>
      <c r="AB140" s="33">
        <v>1149.3132866310582</v>
      </c>
      <c r="AC140" s="33">
        <v>999.40723087030108</v>
      </c>
      <c r="AD140" s="33">
        <v>857.35957798100947</v>
      </c>
      <c r="AE140" s="33">
        <v>724.79222066393106</v>
      </c>
      <c r="AF140" s="33">
        <v>603.59663570477005</v>
      </c>
      <c r="AG140" s="33">
        <v>495.5800075325032</v>
      </c>
      <c r="AH140" s="33">
        <v>401.92585369389303</v>
      </c>
      <c r="AI140" s="33">
        <v>322.66097873332882</v>
      </c>
      <c r="AJ140" s="33">
        <v>256.84475569316515</v>
      </c>
      <c r="AK140" s="33">
        <v>203.35504233212745</v>
      </c>
      <c r="AL140" s="33">
        <v>160.17422383829941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779.06251195975995</v>
      </c>
      <c r="M141" s="33">
        <v>998.11077993226934</v>
      </c>
      <c r="N141" s="33">
        <v>1190.0136614316068</v>
      </c>
      <c r="O141" s="33">
        <v>1164.0824686086094</v>
      </c>
      <c r="P141" s="33">
        <v>1108.9497802530143</v>
      </c>
      <c r="Q141" s="33">
        <v>1034.4829439527502</v>
      </c>
      <c r="R141" s="33">
        <v>964.39606463506368</v>
      </c>
      <c r="S141" s="33">
        <v>894.54950559512758</v>
      </c>
      <c r="T141" s="33">
        <v>825.39035269875058</v>
      </c>
      <c r="U141" s="33">
        <v>755.93434786480452</v>
      </c>
      <c r="V141" s="33">
        <v>684.82811791519066</v>
      </c>
      <c r="W141" s="33">
        <v>612.05452497373756</v>
      </c>
      <c r="X141" s="33">
        <v>539.81612302279075</v>
      </c>
      <c r="Y141" s="33">
        <v>468.54329352971337</v>
      </c>
      <c r="Z141" s="33">
        <v>400.33197839814909</v>
      </c>
      <c r="AA141" s="33">
        <v>335.8669913214124</v>
      </c>
      <c r="AB141" s="33">
        <v>277.94287899850809</v>
      </c>
      <c r="AC141" s="33">
        <v>226.91928269586546</v>
      </c>
      <c r="AD141" s="33">
        <v>182.45945101678666</v>
      </c>
      <c r="AE141" s="33">
        <v>144.69323353260768</v>
      </c>
      <c r="AF141" s="33">
        <v>113.03300831789522</v>
      </c>
      <c r="AG141" s="33">
        <v>87.665088537286664</v>
      </c>
      <c r="AH141" s="33">
        <v>67.58050245885407</v>
      </c>
      <c r="AI141" s="33">
        <v>51.465132381107445</v>
      </c>
      <c r="AJ141" s="33">
        <v>38.300136459537939</v>
      </c>
      <c r="AK141" s="33">
        <v>27.798309047562942</v>
      </c>
      <c r="AL141" s="33">
        <v>20.006969822550001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242.54977741342887</v>
      </c>
      <c r="M142" s="33">
        <v>320.91428277608185</v>
      </c>
      <c r="N142" s="33">
        <v>438.01121236037727</v>
      </c>
      <c r="O142" s="33">
        <v>594.0275630794531</v>
      </c>
      <c r="P142" s="33">
        <v>787.02459071259113</v>
      </c>
      <c r="Q142" s="33">
        <v>825.54662279110357</v>
      </c>
      <c r="R142" s="33">
        <v>859.47271935120591</v>
      </c>
      <c r="S142" s="33">
        <v>893.31147592595028</v>
      </c>
      <c r="T142" s="33">
        <v>925.72562365745068</v>
      </c>
      <c r="U142" s="33">
        <v>905.81830640819021</v>
      </c>
      <c r="V142" s="33">
        <v>885.63450979776496</v>
      </c>
      <c r="W142" s="33">
        <v>819.05857987315142</v>
      </c>
      <c r="X142" s="33">
        <v>753.6795525386259</v>
      </c>
      <c r="Y142" s="33">
        <v>687.67988488649917</v>
      </c>
      <c r="Z142" s="33">
        <v>622.9250851583314</v>
      </c>
      <c r="AA142" s="33">
        <v>558.40180031223531</v>
      </c>
      <c r="AB142" s="33">
        <v>494.98788990972906</v>
      </c>
      <c r="AC142" s="33">
        <v>433.12698920685045</v>
      </c>
      <c r="AD142" s="33">
        <v>374.06622744819981</v>
      </c>
      <c r="AE142" s="33">
        <v>318.76462968095763</v>
      </c>
      <c r="AF142" s="33">
        <v>267.81779632958234</v>
      </c>
      <c r="AG142" s="33">
        <v>222.05608196324607</v>
      </c>
      <c r="AH142" s="33">
        <v>181.40242667245897</v>
      </c>
      <c r="AI142" s="33">
        <v>146.50543978722601</v>
      </c>
      <c r="AJ142" s="33">
        <v>116.95888207045707</v>
      </c>
      <c r="AK142" s="33">
        <v>92.583367595645015</v>
      </c>
      <c r="AL142" s="33">
        <v>71.781691163428448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21829.247285680249</v>
      </c>
      <c r="M146" s="33">
        <v>21000.789245007643</v>
      </c>
      <c r="N146" s="33">
        <v>20223.886403557637</v>
      </c>
      <c r="O146" s="33">
        <v>19544.512538686504</v>
      </c>
      <c r="P146" s="33">
        <v>18789.010025905241</v>
      </c>
      <c r="Q146" s="33">
        <v>17927.413215520133</v>
      </c>
      <c r="R146" s="33">
        <v>16900.134517102597</v>
      </c>
      <c r="S146" s="33">
        <v>15661.855177900017</v>
      </c>
      <c r="T146" s="33">
        <v>14258.521425896248</v>
      </c>
      <c r="U146" s="33">
        <v>12822.412048635386</v>
      </c>
      <c r="V146" s="33">
        <v>11444.248619905682</v>
      </c>
      <c r="W146" s="33">
        <v>10142.049643903752</v>
      </c>
      <c r="X146" s="33">
        <v>8934.579886416006</v>
      </c>
      <c r="Y146" s="33">
        <v>7811.0174880807781</v>
      </c>
      <c r="Z146" s="33">
        <v>6782.6492286820185</v>
      </c>
      <c r="AA146" s="33">
        <v>5841.0873404777312</v>
      </c>
      <c r="AB146" s="33">
        <v>4976.7288469772948</v>
      </c>
      <c r="AC146" s="33">
        <v>4192.2390197475943</v>
      </c>
      <c r="AD146" s="33">
        <v>3494.7390888807872</v>
      </c>
      <c r="AE146" s="33">
        <v>2882.5475442202946</v>
      </c>
      <c r="AF146" s="33">
        <v>2356.5812860677893</v>
      </c>
      <c r="AG146" s="33">
        <v>1912.4085377130236</v>
      </c>
      <c r="AH146" s="33">
        <v>1541.2849873206746</v>
      </c>
      <c r="AI146" s="33">
        <v>1230.4537490369337</v>
      </c>
      <c r="AJ146" s="33">
        <v>979.6460683590617</v>
      </c>
      <c r="AK146" s="33">
        <v>775.24580691121196</v>
      </c>
      <c r="AL146" s="33">
        <v>610.88672234283854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16976.574554236264</v>
      </c>
      <c r="M147" s="34">
        <v>16417.099143711352</v>
      </c>
      <c r="N147" s="34">
        <v>15755.029262407808</v>
      </c>
      <c r="O147" s="34">
        <v>14866.40473344051</v>
      </c>
      <c r="P147" s="34">
        <v>13941.403791960611</v>
      </c>
      <c r="Q147" s="34">
        <v>12862.305885023359</v>
      </c>
      <c r="R147" s="34">
        <v>11758.070873879382</v>
      </c>
      <c r="S147" s="34">
        <v>10695.414794798749</v>
      </c>
      <c r="T147" s="34">
        <v>9623.6623552964666</v>
      </c>
      <c r="U147" s="34">
        <v>8548.2790425882922</v>
      </c>
      <c r="V147" s="34">
        <v>7519.5204201683537</v>
      </c>
      <c r="W147" s="34">
        <v>6541.6967783488881</v>
      </c>
      <c r="X147" s="34">
        <v>5657.7353583943313</v>
      </c>
      <c r="Y147" s="34">
        <v>4857.555736517581</v>
      </c>
      <c r="Z147" s="34">
        <v>4138.3826994712699</v>
      </c>
      <c r="AA147" s="34">
        <v>3497.1652644802234</v>
      </c>
      <c r="AB147" s="34">
        <v>2931.6808598230609</v>
      </c>
      <c r="AC147" s="34">
        <v>2434.7011797506079</v>
      </c>
      <c r="AD147" s="34">
        <v>2000.1098390439629</v>
      </c>
      <c r="AE147" s="34">
        <v>1626.5902768006426</v>
      </c>
      <c r="AF147" s="34">
        <v>1311.3917816732337</v>
      </c>
      <c r="AG147" s="34">
        <v>1049.7861536920914</v>
      </c>
      <c r="AH147" s="34">
        <v>834.19602879668241</v>
      </c>
      <c r="AI147" s="34">
        <v>657.40168877903693</v>
      </c>
      <c r="AJ147" s="34">
        <v>513.91681868331784</v>
      </c>
      <c r="AK147" s="34">
        <v>397.75636636474201</v>
      </c>
      <c r="AL147" s="34">
        <v>304.59408186804092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38805.821839916513</v>
      </c>
      <c r="M148" s="33">
        <v>37417.888388718995</v>
      </c>
      <c r="N148" s="33">
        <v>35978.915665965447</v>
      </c>
      <c r="O148" s="33">
        <v>34410.917272127015</v>
      </c>
      <c r="P148" s="33">
        <v>32730.413817865847</v>
      </c>
      <c r="Q148" s="33">
        <v>30789.719100543491</v>
      </c>
      <c r="R148" s="33">
        <v>28658.205390981977</v>
      </c>
      <c r="S148" s="33">
        <v>26357.269972698774</v>
      </c>
      <c r="T148" s="33">
        <v>23882.183781192714</v>
      </c>
      <c r="U148" s="33">
        <v>21370.691091223678</v>
      </c>
      <c r="V148" s="33">
        <v>18963.769040074036</v>
      </c>
      <c r="W148" s="33">
        <v>16683.74642225264</v>
      </c>
      <c r="X148" s="33">
        <v>14592.315244810339</v>
      </c>
      <c r="Y148" s="33">
        <v>12668.57322459836</v>
      </c>
      <c r="Z148" s="33">
        <v>10921.03192815329</v>
      </c>
      <c r="AA148" s="33">
        <v>9338.2526049579537</v>
      </c>
      <c r="AB148" s="33">
        <v>7908.4097068003557</v>
      </c>
      <c r="AC148" s="33">
        <v>6626.9401994982027</v>
      </c>
      <c r="AD148" s="33">
        <v>5494.8489279247506</v>
      </c>
      <c r="AE148" s="33">
        <v>4509.1378210209377</v>
      </c>
      <c r="AF148" s="33">
        <v>3667.973067741023</v>
      </c>
      <c r="AG148" s="33">
        <v>2962.194691405115</v>
      </c>
      <c r="AH148" s="33">
        <v>2375.4810161173568</v>
      </c>
      <c r="AI148" s="33">
        <v>1887.8554378159706</v>
      </c>
      <c r="AJ148" s="33">
        <v>1493.5628870423795</v>
      </c>
      <c r="AK148" s="33">
        <v>1173.002173275954</v>
      </c>
      <c r="AL148" s="33">
        <v>915.48080421087946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46.6126746482255</v>
      </c>
      <c r="M160" s="33">
        <v>43.934236876865803</v>
      </c>
      <c r="N160" s="33">
        <v>41.36155213809667</v>
      </c>
      <c r="O160" s="33">
        <v>38.946671262899841</v>
      </c>
      <c r="P160" s="33">
        <v>36.474428989296008</v>
      </c>
      <c r="Q160" s="33">
        <v>33.866173564205553</v>
      </c>
      <c r="R160" s="33">
        <v>31.141342787809592</v>
      </c>
      <c r="S160" s="33">
        <v>28.323200754275174</v>
      </c>
      <c r="T160" s="33">
        <v>25.406895284036938</v>
      </c>
      <c r="U160" s="33">
        <v>22.479055990580264</v>
      </c>
      <c r="V160" s="33">
        <v>19.753119938771235</v>
      </c>
      <c r="W160" s="33">
        <v>17.272932093411299</v>
      </c>
      <c r="X160" s="33">
        <v>15.020319141155223</v>
      </c>
      <c r="Y160" s="33">
        <v>12.96191543470581</v>
      </c>
      <c r="Z160" s="33">
        <v>11.124080379908863</v>
      </c>
      <c r="AA160" s="33">
        <v>9.4801485538365018</v>
      </c>
      <c r="AB160" s="33">
        <v>7.9978474778255277</v>
      </c>
      <c r="AC160" s="33">
        <v>6.672582476160354</v>
      </c>
      <c r="AD160" s="33">
        <v>5.5147673987978587</v>
      </c>
      <c r="AE160" s="33">
        <v>4.5158649391342056</v>
      </c>
      <c r="AF160" s="33">
        <v>3.6736714954138598</v>
      </c>
      <c r="AG160" s="33">
        <v>2.9750393848819576</v>
      </c>
      <c r="AH160" s="33">
        <v>2.3987423256632106</v>
      </c>
      <c r="AI160" s="33">
        <v>1.9163158839129542</v>
      </c>
      <c r="AJ160" s="33">
        <v>1.5308453757695073</v>
      </c>
      <c r="AK160" s="33">
        <v>1.2150692936126755</v>
      </c>
      <c r="AL160" s="33">
        <v>0.96002866402485876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42.280650001887132</v>
      </c>
      <c r="M161" s="33">
        <v>40.009896314657965</v>
      </c>
      <c r="N161" s="33">
        <v>37.436561629831928</v>
      </c>
      <c r="O161" s="33">
        <v>34.736980959643986</v>
      </c>
      <c r="P161" s="33">
        <v>31.920387965636749</v>
      </c>
      <c r="Q161" s="33">
        <v>29.156032243440684</v>
      </c>
      <c r="R161" s="33">
        <v>26.325635538216744</v>
      </c>
      <c r="S161" s="33">
        <v>23.605017605185832</v>
      </c>
      <c r="T161" s="33">
        <v>20.862247904191694</v>
      </c>
      <c r="U161" s="33">
        <v>18.249294929035528</v>
      </c>
      <c r="V161" s="33">
        <v>15.765003150006809</v>
      </c>
      <c r="W161" s="33">
        <v>13.543046734780294</v>
      </c>
      <c r="X161" s="33">
        <v>11.565235159507221</v>
      </c>
      <c r="Y161" s="33">
        <v>9.8085312789686281</v>
      </c>
      <c r="Z161" s="33">
        <v>8.2550829351741939</v>
      </c>
      <c r="AA161" s="33">
        <v>6.8976756530434269</v>
      </c>
      <c r="AB161" s="33">
        <v>5.7206877409242827</v>
      </c>
      <c r="AC161" s="33">
        <v>4.7028355057969113</v>
      </c>
      <c r="AD161" s="33">
        <v>3.8254980255342872</v>
      </c>
      <c r="AE161" s="33">
        <v>3.0823008960057545</v>
      </c>
      <c r="AF161" s="33">
        <v>2.4659335891182539</v>
      </c>
      <c r="AG161" s="33">
        <v>1.961172205457631</v>
      </c>
      <c r="AH161" s="33">
        <v>1.5508147141132285</v>
      </c>
      <c r="AI161" s="33">
        <v>1.217492459018364</v>
      </c>
      <c r="AJ161" s="33">
        <v>0.95044317040630533</v>
      </c>
      <c r="AK161" s="33">
        <v>0.73504292776206515</v>
      </c>
      <c r="AL161" s="33">
        <v>0.56393436533746544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2.4483987761230486</v>
      </c>
      <c r="M163" s="33">
        <v>2.8136117007366757</v>
      </c>
      <c r="N163" s="33">
        <v>3.0937751866344474</v>
      </c>
      <c r="O163" s="33">
        <v>3.3021531116913949</v>
      </c>
      <c r="P163" s="33">
        <v>3.3689119237109089</v>
      </c>
      <c r="Q163" s="33">
        <v>3.3090372302066133</v>
      </c>
      <c r="R163" s="33">
        <v>3.2049385602156737</v>
      </c>
      <c r="S163" s="33">
        <v>3.0334594396090857</v>
      </c>
      <c r="T163" s="33">
        <v>2.8227183025191094</v>
      </c>
      <c r="U163" s="33">
        <v>2.6066743247891617</v>
      </c>
      <c r="V163" s="33">
        <v>2.3853916512708309</v>
      </c>
      <c r="W163" s="33">
        <v>2.1596070686603683</v>
      </c>
      <c r="X163" s="33">
        <v>1.9302347739133492</v>
      </c>
      <c r="Y163" s="33">
        <v>1.7019648846328028</v>
      </c>
      <c r="Z163" s="33">
        <v>1.4805942072844993</v>
      </c>
      <c r="AA163" s="33">
        <v>1.2693479412314332</v>
      </c>
      <c r="AB163" s="33">
        <v>1.0731274001950522</v>
      </c>
      <c r="AC163" s="33">
        <v>0.89442886347883255</v>
      </c>
      <c r="AD163" s="33">
        <v>0.73582204203461532</v>
      </c>
      <c r="AE163" s="33">
        <v>0.59801517769437673</v>
      </c>
      <c r="AF163" s="33">
        <v>0.48090212594649523</v>
      </c>
      <c r="AG163" s="33">
        <v>0.38284423164587644</v>
      </c>
      <c r="AH163" s="33">
        <v>0.30153882103226265</v>
      </c>
      <c r="AI163" s="33">
        <v>0.23515298170658969</v>
      </c>
      <c r="AJ163" s="33">
        <v>0.18219373524866822</v>
      </c>
      <c r="AK163" s="33">
        <v>0.1403118184397549</v>
      </c>
      <c r="AL163" s="33">
        <v>0.10815995743089872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2.6742426427136454</v>
      </c>
      <c r="M164" s="33">
        <v>3.024021933065649</v>
      </c>
      <c r="N164" s="33">
        <v>3.4752834517004954</v>
      </c>
      <c r="O164" s="33">
        <v>4.0716703420957803</v>
      </c>
      <c r="P164" s="33">
        <v>4.6866128483885063</v>
      </c>
      <c r="Q164" s="33">
        <v>5.3127585263705575</v>
      </c>
      <c r="R164" s="33">
        <v>5.7070374575078846</v>
      </c>
      <c r="S164" s="33">
        <v>5.7619365777387754</v>
      </c>
      <c r="T164" s="33">
        <v>5.5630821928180705</v>
      </c>
      <c r="U164" s="33">
        <v>5.3033862398964393</v>
      </c>
      <c r="V164" s="33">
        <v>4.9843576391344051</v>
      </c>
      <c r="W164" s="33">
        <v>4.6041184939802333</v>
      </c>
      <c r="X164" s="33">
        <v>4.2244004157373656</v>
      </c>
      <c r="Y164" s="33">
        <v>3.8482311274128347</v>
      </c>
      <c r="Z164" s="33">
        <v>3.4702040847830209</v>
      </c>
      <c r="AA164" s="33">
        <v>3.0938805018642892</v>
      </c>
      <c r="AB164" s="33">
        <v>2.7238724893156072</v>
      </c>
      <c r="AC164" s="33">
        <v>2.3685951371626142</v>
      </c>
      <c r="AD164" s="33">
        <v>2.0319421998149925</v>
      </c>
      <c r="AE164" s="33">
        <v>1.7177575629735167</v>
      </c>
      <c r="AF164" s="33">
        <v>1.430524026620305</v>
      </c>
      <c r="AG164" s="33">
        <v>1.1745246178520328</v>
      </c>
      <c r="AH164" s="33">
        <v>0.95256427325452642</v>
      </c>
      <c r="AI164" s="33">
        <v>0.76470651959798919</v>
      </c>
      <c r="AJ164" s="33">
        <v>0.60872207099280151</v>
      </c>
      <c r="AK164" s="33">
        <v>0.48195145032714221</v>
      </c>
      <c r="AL164" s="33">
        <v>0.37961291049676954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2.0645156566933638</v>
      </c>
      <c r="M165" s="33">
        <v>2.6449935668205136</v>
      </c>
      <c r="N165" s="33">
        <v>3.1535362027937577</v>
      </c>
      <c r="O165" s="33">
        <v>3.0848185418128149</v>
      </c>
      <c r="P165" s="33">
        <v>2.9387169176704879</v>
      </c>
      <c r="Q165" s="33">
        <v>2.7413798014747877</v>
      </c>
      <c r="R165" s="33">
        <v>2.5556495712829181</v>
      </c>
      <c r="S165" s="33">
        <v>2.3705561898270884</v>
      </c>
      <c r="T165" s="33">
        <v>2.1872844346516893</v>
      </c>
      <c r="U165" s="33">
        <v>2.0032260218417317</v>
      </c>
      <c r="V165" s="33">
        <v>1.8147945124752556</v>
      </c>
      <c r="W165" s="33">
        <v>1.6219444911804044</v>
      </c>
      <c r="X165" s="33">
        <v>1.4305127260103958</v>
      </c>
      <c r="Y165" s="33">
        <v>1.2416397278537403</v>
      </c>
      <c r="Z165" s="33">
        <v>1.0608797427550951</v>
      </c>
      <c r="AA165" s="33">
        <v>0.89004752700174272</v>
      </c>
      <c r="AB165" s="33">
        <v>0.73654862934604648</v>
      </c>
      <c r="AC165" s="33">
        <v>0.60133609914404351</v>
      </c>
      <c r="AD165" s="33">
        <v>0.48351754519448464</v>
      </c>
      <c r="AE165" s="33">
        <v>0.38343706886141038</v>
      </c>
      <c r="AF165" s="33">
        <v>0.29953747204242237</v>
      </c>
      <c r="AG165" s="33">
        <v>0.23231248462380966</v>
      </c>
      <c r="AH165" s="33">
        <v>0.17908833151596329</v>
      </c>
      <c r="AI165" s="33">
        <v>0.13638260080993475</v>
      </c>
      <c r="AJ165" s="33">
        <v>0.10149536161777552</v>
      </c>
      <c r="AK165" s="33">
        <v>7.3665518976041774E-2</v>
      </c>
      <c r="AL165" s="33">
        <v>5.30184700297575E-2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0.64275691014558656</v>
      </c>
      <c r="M166" s="33">
        <v>0.85042284935661683</v>
      </c>
      <c r="N166" s="33">
        <v>1.1607297127549998</v>
      </c>
      <c r="O166" s="33">
        <v>1.5741730421605507</v>
      </c>
      <c r="P166" s="33">
        <v>2.0856151653883663</v>
      </c>
      <c r="Q166" s="33">
        <v>2.1876985503964241</v>
      </c>
      <c r="R166" s="33">
        <v>2.2776027062806956</v>
      </c>
      <c r="S166" s="33">
        <v>2.3672754112037682</v>
      </c>
      <c r="T166" s="33">
        <v>2.4531729026922449</v>
      </c>
      <c r="U166" s="33">
        <v>2.4004185119817043</v>
      </c>
      <c r="V166" s="33">
        <v>2.3469314509640773</v>
      </c>
      <c r="W166" s="33">
        <v>2.1705052366638515</v>
      </c>
      <c r="X166" s="33">
        <v>1.9972508142273586</v>
      </c>
      <c r="Y166" s="33">
        <v>1.8223516949492231</v>
      </c>
      <c r="Z166" s="33">
        <v>1.6507514756695782</v>
      </c>
      <c r="AA166" s="33">
        <v>1.4797647708274233</v>
      </c>
      <c r="AB166" s="33">
        <v>1.3117179082607819</v>
      </c>
      <c r="AC166" s="33">
        <v>1.1477865213981535</v>
      </c>
      <c r="AD166" s="33">
        <v>0.99127550273772957</v>
      </c>
      <c r="AE166" s="33">
        <v>0.8447262686545377</v>
      </c>
      <c r="AF166" s="33">
        <v>0.70971716027339304</v>
      </c>
      <c r="AG166" s="33">
        <v>0.58844861720260211</v>
      </c>
      <c r="AH166" s="33">
        <v>0.48071643068201642</v>
      </c>
      <c r="AI166" s="33">
        <v>0.38823941543614893</v>
      </c>
      <c r="AJ166" s="33">
        <v>0.30994103748671126</v>
      </c>
      <c r="AK166" s="33">
        <v>0.24534592412845926</v>
      </c>
      <c r="AL166" s="33">
        <v>0.19022148158308541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51.735316067062193</v>
      </c>
      <c r="M172" s="33">
        <v>49.77187051066813</v>
      </c>
      <c r="N172" s="33">
        <v>47.930610776431614</v>
      </c>
      <c r="O172" s="33">
        <v>46.320494716687016</v>
      </c>
      <c r="P172" s="33">
        <v>44.529953761395426</v>
      </c>
      <c r="Q172" s="33">
        <v>42.487969320782724</v>
      </c>
      <c r="R172" s="33">
        <v>40.053318805533152</v>
      </c>
      <c r="S172" s="33">
        <v>37.118596771623032</v>
      </c>
      <c r="T172" s="33">
        <v>33.792695779374121</v>
      </c>
      <c r="U172" s="33">
        <v>30.389116555265865</v>
      </c>
      <c r="V172" s="33">
        <v>27.122869229176469</v>
      </c>
      <c r="W172" s="33">
        <v>24.036657656051901</v>
      </c>
      <c r="X172" s="33">
        <v>21.174954330805939</v>
      </c>
      <c r="Y172" s="33">
        <v>18.512111446751447</v>
      </c>
      <c r="Z172" s="33">
        <v>16.074878671976382</v>
      </c>
      <c r="AA172" s="33">
        <v>13.843376996932225</v>
      </c>
      <c r="AB172" s="33">
        <v>11.794847367336187</v>
      </c>
      <c r="AC172" s="33">
        <v>9.9356064768018015</v>
      </c>
      <c r="AD172" s="33">
        <v>8.2825316406474663</v>
      </c>
      <c r="AE172" s="33">
        <v>6.8316376798020988</v>
      </c>
      <c r="AF172" s="33">
        <v>5.5850976479806604</v>
      </c>
      <c r="AG172" s="33">
        <v>4.5324082343798668</v>
      </c>
      <c r="AH172" s="33">
        <v>3.6528454199499993</v>
      </c>
      <c r="AI172" s="33">
        <v>2.9161753852175334</v>
      </c>
      <c r="AJ172" s="33">
        <v>2.3217611820109769</v>
      </c>
      <c r="AK172" s="33">
        <v>1.8373325623795727</v>
      </c>
      <c r="AL172" s="33">
        <v>1.447801531952527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44.987922568726084</v>
      </c>
      <c r="M173" s="34">
        <v>43.505312730835101</v>
      </c>
      <c r="N173" s="34">
        <v>41.750827545380687</v>
      </c>
      <c r="O173" s="34">
        <v>39.395972543617354</v>
      </c>
      <c r="P173" s="34">
        <v>36.944720048695608</v>
      </c>
      <c r="Q173" s="34">
        <v>34.085110595311896</v>
      </c>
      <c r="R173" s="34">
        <v>31.158887815780357</v>
      </c>
      <c r="S173" s="34">
        <v>28.342849206216687</v>
      </c>
      <c r="T173" s="34">
        <v>25.502705241535629</v>
      </c>
      <c r="U173" s="34">
        <v>22.652939462858967</v>
      </c>
      <c r="V173" s="34">
        <v>19.926729113446143</v>
      </c>
      <c r="W173" s="34">
        <v>17.335496462624548</v>
      </c>
      <c r="X173" s="34">
        <v>14.992998699744975</v>
      </c>
      <c r="Y173" s="34">
        <v>12.872522701771592</v>
      </c>
      <c r="Z173" s="34">
        <v>10.966714153598867</v>
      </c>
      <c r="AA173" s="34">
        <v>9.2674879508725923</v>
      </c>
      <c r="AB173" s="34">
        <v>7.768954278531111</v>
      </c>
      <c r="AC173" s="34">
        <v>6.4519581263391075</v>
      </c>
      <c r="AD173" s="34">
        <v>5.300291073466501</v>
      </c>
      <c r="AE173" s="34">
        <v>4.310464233521702</v>
      </c>
      <c r="AF173" s="34">
        <v>3.4751882214340695</v>
      </c>
      <c r="AG173" s="34">
        <v>2.7819333072840426</v>
      </c>
      <c r="AH173" s="34">
        <v>2.2106194763112081</v>
      </c>
      <c r="AI173" s="34">
        <v>1.7421144752644477</v>
      </c>
      <c r="AJ173" s="34">
        <v>1.3618795695107921</v>
      </c>
      <c r="AK173" s="34">
        <v>1.0540543708665662</v>
      </c>
      <c r="AL173" s="34">
        <v>0.80717431695030828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96.723238635788277</v>
      </c>
      <c r="M174" s="33">
        <v>93.277183241503238</v>
      </c>
      <c r="N174" s="33">
        <v>89.681438321812294</v>
      </c>
      <c r="O174" s="33">
        <v>85.71646726030437</v>
      </c>
      <c r="P174" s="33">
        <v>81.474673810091033</v>
      </c>
      <c r="Q174" s="33">
        <v>76.573079916094628</v>
      </c>
      <c r="R174" s="33">
        <v>71.212206621313499</v>
      </c>
      <c r="S174" s="33">
        <v>65.461445977839716</v>
      </c>
      <c r="T174" s="33">
        <v>59.295401020909743</v>
      </c>
      <c r="U174" s="33">
        <v>53.042056018124832</v>
      </c>
      <c r="V174" s="33">
        <v>47.049598342622609</v>
      </c>
      <c r="W174" s="33">
        <v>41.372154118676448</v>
      </c>
      <c r="X174" s="33">
        <v>36.167953030550912</v>
      </c>
      <c r="Y174" s="33">
        <v>31.384634148523038</v>
      </c>
      <c r="Z174" s="33">
        <v>27.04159282557525</v>
      </c>
      <c r="AA174" s="33">
        <v>23.110864947804814</v>
      </c>
      <c r="AB174" s="33">
        <v>19.563801645867297</v>
      </c>
      <c r="AC174" s="33">
        <v>16.387564603140913</v>
      </c>
      <c r="AD174" s="33">
        <v>13.582822714113966</v>
      </c>
      <c r="AE174" s="33">
        <v>11.142101913323803</v>
      </c>
      <c r="AF174" s="33">
        <v>9.060285869414729</v>
      </c>
      <c r="AG174" s="33">
        <v>7.3143415416639099</v>
      </c>
      <c r="AH174" s="33">
        <v>5.8634648962612079</v>
      </c>
      <c r="AI174" s="33">
        <v>4.6582898604819807</v>
      </c>
      <c r="AJ174" s="33">
        <v>3.6836407515217697</v>
      </c>
      <c r="AK174" s="33">
        <v>2.8913869332461388</v>
      </c>
      <c r="AL174" s="33">
        <v>2.2549758489028355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2.3700000000000006</v>
      </c>
      <c r="N175" s="30">
        <v>2.370000000000001</v>
      </c>
      <c r="O175" s="30">
        <v>2.37</v>
      </c>
      <c r="P175" s="30">
        <v>2.37</v>
      </c>
      <c r="Q175" s="30">
        <v>2.37</v>
      </c>
      <c r="R175" s="30">
        <v>2.3699999999999997</v>
      </c>
      <c r="S175" s="30">
        <v>2.3699999999999997</v>
      </c>
      <c r="T175" s="30">
        <v>2.370000000000001</v>
      </c>
      <c r="U175" s="30">
        <v>2.37</v>
      </c>
      <c r="V175" s="30">
        <v>2.37</v>
      </c>
      <c r="W175" s="30">
        <v>2.3700000000000006</v>
      </c>
      <c r="X175" s="30">
        <v>2.3700000000000006</v>
      </c>
      <c r="Y175" s="30">
        <v>2.3700000000000006</v>
      </c>
      <c r="Z175" s="30">
        <v>2.3699999999999997</v>
      </c>
      <c r="AA175" s="30">
        <v>2.37</v>
      </c>
      <c r="AB175" s="30">
        <v>2.3699999999999997</v>
      </c>
      <c r="AC175" s="30">
        <v>2.37</v>
      </c>
      <c r="AD175" s="30">
        <v>2.37</v>
      </c>
      <c r="AE175" s="30">
        <v>2.37</v>
      </c>
      <c r="AF175" s="30">
        <v>2.3699999999999997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34306.282435685738</v>
      </c>
      <c r="M182" s="33">
        <v>43820.299495386869</v>
      </c>
      <c r="N182" s="33">
        <v>54341.924250136566</v>
      </c>
      <c r="O182" s="33">
        <v>67922.869875616845</v>
      </c>
      <c r="P182" s="33">
        <v>84922.307021674438</v>
      </c>
      <c r="Q182" s="33">
        <v>107168.67496851998</v>
      </c>
      <c r="R182" s="33">
        <v>133784.78037808873</v>
      </c>
      <c r="S182" s="33">
        <v>165502.47665371894</v>
      </c>
      <c r="T182" s="33">
        <v>201457.42736979981</v>
      </c>
      <c r="U182" s="33">
        <v>238711.09456302176</v>
      </c>
      <c r="V182" s="33">
        <v>275002.20598881639</v>
      </c>
      <c r="W182" s="33">
        <v>309864.22288783739</v>
      </c>
      <c r="X182" s="33">
        <v>342304.86763959529</v>
      </c>
      <c r="Y182" s="33">
        <v>372374.94395391736</v>
      </c>
      <c r="Z182" s="33">
        <v>400095.63119363575</v>
      </c>
      <c r="AA182" s="33">
        <v>425499.13564670517</v>
      </c>
      <c r="AB182" s="33">
        <v>448552.08506697358</v>
      </c>
      <c r="AC182" s="33">
        <v>469249.60270626051</v>
      </c>
      <c r="AD182" s="33">
        <v>487598.12292772462</v>
      </c>
      <c r="AE182" s="33">
        <v>503637.53211797192</v>
      </c>
      <c r="AF182" s="33">
        <v>517446.63317291078</v>
      </c>
      <c r="AG182" s="33">
        <v>529144.92467064899</v>
      </c>
      <c r="AH182" s="33">
        <v>538907.32583639212</v>
      </c>
      <c r="AI182" s="33">
        <v>546941.55070820241</v>
      </c>
      <c r="AJ182" s="33">
        <v>553469.39616583672</v>
      </c>
      <c r="AK182" s="33">
        <v>558714.18979274447</v>
      </c>
      <c r="AL182" s="33">
        <v>562886.14902070328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1662.1934882001005</v>
      </c>
      <c r="M184" s="33">
        <v>1892.8565239781599</v>
      </c>
      <c r="N184" s="33">
        <v>2192.5093473270313</v>
      </c>
      <c r="O184" s="33">
        <v>2591.1197625168161</v>
      </c>
      <c r="P184" s="33">
        <v>3006.3557275694602</v>
      </c>
      <c r="Q184" s="33">
        <v>3433.9891598013301</v>
      </c>
      <c r="R184" s="33">
        <v>3710.7036801552827</v>
      </c>
      <c r="S184" s="33">
        <v>3760.980375715385</v>
      </c>
      <c r="T184" s="33">
        <v>3639.6873513722912</v>
      </c>
      <c r="U184" s="33">
        <v>3477.3211164681716</v>
      </c>
      <c r="V184" s="33">
        <v>3274.2719398070685</v>
      </c>
      <c r="W184" s="33">
        <v>3028.4029804464444</v>
      </c>
      <c r="X184" s="33">
        <v>2782.4686836138922</v>
      </c>
      <c r="Y184" s="33">
        <v>2538.4335341514843</v>
      </c>
      <c r="Z184" s="33">
        <v>2292.5255574580187</v>
      </c>
      <c r="AA184" s="33">
        <v>2046.9816967478607</v>
      </c>
      <c r="AB184" s="33">
        <v>1804.7885385823131</v>
      </c>
      <c r="AC184" s="33">
        <v>1571.4876900937372</v>
      </c>
      <c r="AD184" s="33">
        <v>1349.758680420779</v>
      </c>
      <c r="AE184" s="33">
        <v>1142.3648634782469</v>
      </c>
      <c r="AF184" s="33">
        <v>952.44232863723528</v>
      </c>
      <c r="AG184" s="33">
        <v>782.86358217156396</v>
      </c>
      <c r="AH184" s="33">
        <v>635.50451683098629</v>
      </c>
      <c r="AI184" s="33">
        <v>510.51551252688881</v>
      </c>
      <c r="AJ184" s="33">
        <v>406.55992148150028</v>
      </c>
      <c r="AK184" s="33">
        <v>321.976528527992</v>
      </c>
      <c r="AL184" s="33">
        <v>253.62420463406895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396.76455606904324</v>
      </c>
      <c r="M186" s="33">
        <v>526.97518005024699</v>
      </c>
      <c r="N186" s="33">
        <v>721.9302730980412</v>
      </c>
      <c r="O186" s="33">
        <v>982.21203147781262</v>
      </c>
      <c r="P186" s="33">
        <v>1304.9086575292804</v>
      </c>
      <c r="Q186" s="33">
        <v>1370.1667296448097</v>
      </c>
      <c r="R186" s="33">
        <v>1428.0780067866287</v>
      </c>
      <c r="S186" s="33">
        <v>1486.1371524024316</v>
      </c>
      <c r="T186" s="33">
        <v>1542.1054506666819</v>
      </c>
      <c r="U186" s="33">
        <v>1510.1521288193901</v>
      </c>
      <c r="V186" s="33">
        <v>1477.863779569074</v>
      </c>
      <c r="W186" s="33">
        <v>1367.0333499580765</v>
      </c>
      <c r="X186" s="33">
        <v>1258.1918322416825</v>
      </c>
      <c r="Y186" s="33">
        <v>1148.32584107918</v>
      </c>
      <c r="Z186" s="33">
        <v>1040.5289717883795</v>
      </c>
      <c r="AA186" s="33">
        <v>933.06405514365758</v>
      </c>
      <c r="AB186" s="33">
        <v>827.39574879471093</v>
      </c>
      <c r="AC186" s="33">
        <v>724.24352258129477</v>
      </c>
      <c r="AD186" s="33">
        <v>625.71277171210966</v>
      </c>
      <c r="AE186" s="33">
        <v>533.4020139430512</v>
      </c>
      <c r="AF186" s="33">
        <v>448.31854021780975</v>
      </c>
      <c r="AG186" s="33">
        <v>371.8399859214245</v>
      </c>
      <c r="AH186" s="33">
        <v>303.8592154684282</v>
      </c>
      <c r="AI186" s="33">
        <v>245.47266341327546</v>
      </c>
      <c r="AJ186" s="33">
        <v>196.01513734102014</v>
      </c>
      <c r="AK186" s="33">
        <v>155.19449593654292</v>
      </c>
      <c r="AL186" s="33">
        <v>120.34836242544145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2058.958044269144</v>
      </c>
      <c r="M192" s="33">
        <v>2419.8317040284069</v>
      </c>
      <c r="N192" s="33">
        <v>2914.4396204250725</v>
      </c>
      <c r="O192" s="33">
        <v>3573.3317939946287</v>
      </c>
      <c r="P192" s="33">
        <v>4311.2643850987406</v>
      </c>
      <c r="Q192" s="33">
        <v>4804.1558894461396</v>
      </c>
      <c r="R192" s="33">
        <v>5138.7816869419112</v>
      </c>
      <c r="S192" s="33">
        <v>5247.1175281178166</v>
      </c>
      <c r="T192" s="33">
        <v>5181.7928020389736</v>
      </c>
      <c r="U192" s="33">
        <v>4987.4732452875614</v>
      </c>
      <c r="V192" s="33">
        <v>4752.1357193761423</v>
      </c>
      <c r="W192" s="33">
        <v>4395.436330404521</v>
      </c>
      <c r="X192" s="33">
        <v>4040.6605158555749</v>
      </c>
      <c r="Y192" s="33">
        <v>3686.7593752306643</v>
      </c>
      <c r="Z192" s="33">
        <v>3333.0545292463985</v>
      </c>
      <c r="AA192" s="33">
        <v>2980.0457518915182</v>
      </c>
      <c r="AB192" s="33">
        <v>2632.1842873770238</v>
      </c>
      <c r="AC192" s="33">
        <v>2295.7312126750321</v>
      </c>
      <c r="AD192" s="33">
        <v>1975.4714521328888</v>
      </c>
      <c r="AE192" s="33">
        <v>1675.766877421298</v>
      </c>
      <c r="AF192" s="33">
        <v>1400.7608688550449</v>
      </c>
      <c r="AG192" s="33">
        <v>1154.7035680929885</v>
      </c>
      <c r="AH192" s="33">
        <v>939.36373229941455</v>
      </c>
      <c r="AI192" s="33">
        <v>755.9881759401643</v>
      </c>
      <c r="AJ192" s="33">
        <v>602.57505882252042</v>
      </c>
      <c r="AK192" s="33">
        <v>477.17102446453492</v>
      </c>
      <c r="AL192" s="33">
        <v>373.97256705951042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34306.282435685738</v>
      </c>
      <c r="M193" s="34">
        <v>43820.299495386869</v>
      </c>
      <c r="N193" s="34">
        <v>54341.924250136566</v>
      </c>
      <c r="O193" s="34">
        <v>67922.869875616845</v>
      </c>
      <c r="P193" s="34">
        <v>84922.307021674438</v>
      </c>
      <c r="Q193" s="34">
        <v>107168.67496851998</v>
      </c>
      <c r="R193" s="34">
        <v>133784.78037808873</v>
      </c>
      <c r="S193" s="34">
        <v>165502.47665371894</v>
      </c>
      <c r="T193" s="34">
        <v>201457.42736979981</v>
      </c>
      <c r="U193" s="34">
        <v>238711.09456302176</v>
      </c>
      <c r="V193" s="34">
        <v>275002.20598881639</v>
      </c>
      <c r="W193" s="34">
        <v>309864.22288783739</v>
      </c>
      <c r="X193" s="34">
        <v>342304.86763959529</v>
      </c>
      <c r="Y193" s="34">
        <v>372374.94395391736</v>
      </c>
      <c r="Z193" s="34">
        <v>400095.63119363575</v>
      </c>
      <c r="AA193" s="34">
        <v>425499.13564670517</v>
      </c>
      <c r="AB193" s="34">
        <v>448552.08506697358</v>
      </c>
      <c r="AC193" s="34">
        <v>469249.60270626051</v>
      </c>
      <c r="AD193" s="34">
        <v>487598.12292772462</v>
      </c>
      <c r="AE193" s="34">
        <v>503637.53211797192</v>
      </c>
      <c r="AF193" s="34">
        <v>517446.63317291078</v>
      </c>
      <c r="AG193" s="34">
        <v>529144.92467064899</v>
      </c>
      <c r="AH193" s="34">
        <v>538907.32583639212</v>
      </c>
      <c r="AI193" s="34">
        <v>546941.55070820241</v>
      </c>
      <c r="AJ193" s="34">
        <v>553469.39616583672</v>
      </c>
      <c r="AK193" s="34">
        <v>558714.18979274447</v>
      </c>
      <c r="AL193" s="34">
        <v>562886.14902070328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36365.240479954882</v>
      </c>
      <c r="M194" s="33">
        <v>46240.131199415278</v>
      </c>
      <c r="N194" s="33">
        <v>57256.363870561639</v>
      </c>
      <c r="O194" s="33">
        <v>71496.201669611473</v>
      </c>
      <c r="P194" s="33">
        <v>89233.571406773175</v>
      </c>
      <c r="Q194" s="33">
        <v>111972.83085796612</v>
      </c>
      <c r="R194" s="33">
        <v>138923.56206503062</v>
      </c>
      <c r="S194" s="33">
        <v>170749.59418183676</v>
      </c>
      <c r="T194" s="33">
        <v>206639.2201718388</v>
      </c>
      <c r="U194" s="33">
        <v>243698.56780830931</v>
      </c>
      <c r="V194" s="33">
        <v>279754.34170819254</v>
      </c>
      <c r="W194" s="33">
        <v>314259.65921824193</v>
      </c>
      <c r="X194" s="33">
        <v>346345.52815545083</v>
      </c>
      <c r="Y194" s="33">
        <v>376061.703329148</v>
      </c>
      <c r="Z194" s="33">
        <v>403428.6857228821</v>
      </c>
      <c r="AA194" s="33">
        <v>428479.18139859673</v>
      </c>
      <c r="AB194" s="33">
        <v>451184.26935435063</v>
      </c>
      <c r="AC194" s="33">
        <v>471545.33391893556</v>
      </c>
      <c r="AD194" s="33">
        <v>489573.59437985747</v>
      </c>
      <c r="AE194" s="33">
        <v>505313.29899539321</v>
      </c>
      <c r="AF194" s="33">
        <v>518847.39404176583</v>
      </c>
      <c r="AG194" s="33">
        <v>530299.62823874201</v>
      </c>
      <c r="AH194" s="33">
        <v>539846.68956869154</v>
      </c>
      <c r="AI194" s="33">
        <v>547697.53888414253</v>
      </c>
      <c r="AJ194" s="33">
        <v>554071.97122465924</v>
      </c>
      <c r="AK194" s="33">
        <v>559191.360817209</v>
      </c>
      <c r="AL194" s="33">
        <v>563260.12158776284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5.8178567439220839</v>
      </c>
      <c r="M202" s="33">
        <v>7.4046042330751094</v>
      </c>
      <c r="N202" s="33">
        <v>9.1546107593695822</v>
      </c>
      <c r="O202" s="33">
        <v>11.409025284059698</v>
      </c>
      <c r="P202" s="33">
        <v>14.224844612016335</v>
      </c>
      <c r="Q202" s="33">
        <v>17.901763696826421</v>
      </c>
      <c r="R202" s="33">
        <v>22.289888209022756</v>
      </c>
      <c r="S202" s="33">
        <v>27.506354216238986</v>
      </c>
      <c r="T202" s="33">
        <v>33.404116678872526</v>
      </c>
      <c r="U202" s="33">
        <v>39.496735619468708</v>
      </c>
      <c r="V202" s="33">
        <v>45.411802757966811</v>
      </c>
      <c r="W202" s="33">
        <v>51.073424601854946</v>
      </c>
      <c r="X202" s="33">
        <v>56.264979108409726</v>
      </c>
      <c r="Y202" s="33">
        <v>61.052850878728542</v>
      </c>
      <c r="Z202" s="33">
        <v>65.442885107634254</v>
      </c>
      <c r="AA202" s="33">
        <v>69.440477708657568</v>
      </c>
      <c r="AB202" s="33">
        <v>73.040181973177852</v>
      </c>
      <c r="AC202" s="33">
        <v>76.243036516663153</v>
      </c>
      <c r="AD202" s="33">
        <v>79.050943347245877</v>
      </c>
      <c r="AE202" s="33">
        <v>81.471259402361412</v>
      </c>
      <c r="AF202" s="33">
        <v>83.518008963580357</v>
      </c>
      <c r="AG202" s="33">
        <v>85.212797531324853</v>
      </c>
      <c r="AH202" s="33">
        <v>86.585500197591927</v>
      </c>
      <c r="AI202" s="33">
        <v>87.67153762935564</v>
      </c>
      <c r="AJ202" s="33">
        <v>88.508306638722289</v>
      </c>
      <c r="AK202" s="33">
        <v>89.133613481201664</v>
      </c>
      <c r="AL202" s="33">
        <v>89.582719203284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0.28436293464725587</v>
      </c>
      <c r="M204" s="33">
        <v>0.32262379573980965</v>
      </c>
      <c r="N204" s="33">
        <v>0.37224498050548921</v>
      </c>
      <c r="O204" s="33">
        <v>0.43818213195105354</v>
      </c>
      <c r="P204" s="33">
        <v>0.50667310044993941</v>
      </c>
      <c r="Q204" s="33">
        <v>0.57697408836676622</v>
      </c>
      <c r="R204" s="33">
        <v>0.62203962064840312</v>
      </c>
      <c r="S204" s="33">
        <v>0.62954260519307259</v>
      </c>
      <c r="T204" s="33">
        <v>0.60868461426780263</v>
      </c>
      <c r="U204" s="33">
        <v>0.58103442348814105</v>
      </c>
      <c r="V204" s="33">
        <v>0.54668570548826689</v>
      </c>
      <c r="W204" s="33">
        <v>0.50534277334732058</v>
      </c>
      <c r="X204" s="33">
        <v>0.46402999250499788</v>
      </c>
      <c r="Y204" s="33">
        <v>0.42306977404950374</v>
      </c>
      <c r="Z204" s="33">
        <v>0.38185197853056851</v>
      </c>
      <c r="AA204" s="33">
        <v>0.34074858343097458</v>
      </c>
      <c r="AB204" s="33">
        <v>0.30026750748681452</v>
      </c>
      <c r="AC204" s="33">
        <v>0.26132616101809258</v>
      </c>
      <c r="AD204" s="33">
        <v>0.22435890719968873</v>
      </c>
      <c r="AE204" s="33">
        <v>0.18980528655576581</v>
      </c>
      <c r="AF204" s="33">
        <v>0.15818081077635496</v>
      </c>
      <c r="AG204" s="33">
        <v>0.12996368020874893</v>
      </c>
      <c r="AH204" s="33">
        <v>0.10546805641375151</v>
      </c>
      <c r="AI204" s="33">
        <v>8.4706985176200192E-2</v>
      </c>
      <c r="AJ204" s="33">
        <v>6.7452128069138875E-2</v>
      </c>
      <c r="AK204" s="33">
        <v>5.3416734416336716E-2</v>
      </c>
      <c r="AL204" s="33">
        <v>4.2080801583571303E-2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6.7234575717611059E-2</v>
      </c>
      <c r="M206" s="33">
        <v>8.8957144691144657E-2</v>
      </c>
      <c r="N206" s="33">
        <v>0.12141630611521609</v>
      </c>
      <c r="O206" s="33">
        <v>0.16466389536254517</v>
      </c>
      <c r="P206" s="33">
        <v>0.21816249431428211</v>
      </c>
      <c r="Q206" s="33">
        <v>0.22884076625581545</v>
      </c>
      <c r="R206" s="33">
        <v>0.23824504908921176</v>
      </c>
      <c r="S206" s="33">
        <v>0.24762512135881626</v>
      </c>
      <c r="T206" s="33">
        <v>0.25661029336439872</v>
      </c>
      <c r="U206" s="33">
        <v>0.25109200329131209</v>
      </c>
      <c r="V206" s="33">
        <v>0.24549707339302809</v>
      </c>
      <c r="W206" s="33">
        <v>0.22704228671286117</v>
      </c>
      <c r="X206" s="33">
        <v>0.20891928033230145</v>
      </c>
      <c r="Y206" s="33">
        <v>0.19062423302524759</v>
      </c>
      <c r="Z206" s="33">
        <v>0.1726742619643333</v>
      </c>
      <c r="AA206" s="33">
        <v>0.15478846661627432</v>
      </c>
      <c r="AB206" s="33">
        <v>0.13721018884593553</v>
      </c>
      <c r="AC206" s="33">
        <v>0.12006240393917833</v>
      </c>
      <c r="AD206" s="33">
        <v>0.10369081497814915</v>
      </c>
      <c r="AE206" s="33">
        <v>8.8361262825854894E-2</v>
      </c>
      <c r="AF206" s="33">
        <v>7.4238847373389066E-2</v>
      </c>
      <c r="AG206" s="33">
        <v>6.1553742145332165E-2</v>
      </c>
      <c r="AH206" s="33">
        <v>5.0284586205489402E-2</v>
      </c>
      <c r="AI206" s="33">
        <v>4.0611173464926834E-2</v>
      </c>
      <c r="AJ206" s="33">
        <v>3.2420894779917914E-2</v>
      </c>
      <c r="AK206" s="33">
        <v>2.5664024536252463E-2</v>
      </c>
      <c r="AL206" s="33">
        <v>1.9897818918379669E-2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0.35159751036486692</v>
      </c>
      <c r="M212" s="33">
        <v>0.41158094043095428</v>
      </c>
      <c r="N212" s="33">
        <v>0.4936612866207053</v>
      </c>
      <c r="O212" s="33">
        <v>0.60284602731359871</v>
      </c>
      <c r="P212" s="33">
        <v>0.72483559476422155</v>
      </c>
      <c r="Q212" s="33">
        <v>0.80581485462258162</v>
      </c>
      <c r="R212" s="33">
        <v>0.86028466973761486</v>
      </c>
      <c r="S212" s="33">
        <v>0.8771677265518889</v>
      </c>
      <c r="T212" s="33">
        <v>0.8652949076322014</v>
      </c>
      <c r="U212" s="33">
        <v>0.83212642677945314</v>
      </c>
      <c r="V212" s="33">
        <v>0.79218277888129496</v>
      </c>
      <c r="W212" s="33">
        <v>0.73238506006018178</v>
      </c>
      <c r="X212" s="33">
        <v>0.67294927283729933</v>
      </c>
      <c r="Y212" s="33">
        <v>0.6136940070747513</v>
      </c>
      <c r="Z212" s="33">
        <v>0.55452624049490185</v>
      </c>
      <c r="AA212" s="33">
        <v>0.49553705004724891</v>
      </c>
      <c r="AB212" s="33">
        <v>0.43747769633275002</v>
      </c>
      <c r="AC212" s="33">
        <v>0.38138856495727091</v>
      </c>
      <c r="AD212" s="33">
        <v>0.3280497221778379</v>
      </c>
      <c r="AE212" s="33">
        <v>0.27816654938162072</v>
      </c>
      <c r="AF212" s="33">
        <v>0.23241965814974402</v>
      </c>
      <c r="AG212" s="33">
        <v>0.19151742235408109</v>
      </c>
      <c r="AH212" s="33">
        <v>0.15575264261924091</v>
      </c>
      <c r="AI212" s="33">
        <v>0.12531815864112703</v>
      </c>
      <c r="AJ212" s="33">
        <v>9.9873022849056789E-2</v>
      </c>
      <c r="AK212" s="33">
        <v>7.9080758952589175E-2</v>
      </c>
      <c r="AL212" s="33">
        <v>6.1978620501950972E-2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5.8178567439220839</v>
      </c>
      <c r="M213" s="34">
        <v>7.4046042330751094</v>
      </c>
      <c r="N213" s="34">
        <v>9.1546107593695822</v>
      </c>
      <c r="O213" s="34">
        <v>11.409025284059698</v>
      </c>
      <c r="P213" s="34">
        <v>14.224844612016335</v>
      </c>
      <c r="Q213" s="34">
        <v>17.901763696826421</v>
      </c>
      <c r="R213" s="34">
        <v>22.289888209022756</v>
      </c>
      <c r="S213" s="34">
        <v>27.506354216238986</v>
      </c>
      <c r="T213" s="34">
        <v>33.404116678872526</v>
      </c>
      <c r="U213" s="34">
        <v>39.496735619468708</v>
      </c>
      <c r="V213" s="34">
        <v>45.411802757966811</v>
      </c>
      <c r="W213" s="34">
        <v>51.073424601854946</v>
      </c>
      <c r="X213" s="34">
        <v>56.264979108409726</v>
      </c>
      <c r="Y213" s="34">
        <v>61.052850878728542</v>
      </c>
      <c r="Z213" s="34">
        <v>65.442885107634254</v>
      </c>
      <c r="AA213" s="34">
        <v>69.440477708657568</v>
      </c>
      <c r="AB213" s="34">
        <v>73.040181973177852</v>
      </c>
      <c r="AC213" s="34">
        <v>76.243036516663153</v>
      </c>
      <c r="AD213" s="34">
        <v>79.050943347245877</v>
      </c>
      <c r="AE213" s="34">
        <v>81.471259402361412</v>
      </c>
      <c r="AF213" s="34">
        <v>83.518008963580357</v>
      </c>
      <c r="AG213" s="34">
        <v>85.212797531324853</v>
      </c>
      <c r="AH213" s="34">
        <v>86.585500197591927</v>
      </c>
      <c r="AI213" s="34">
        <v>87.67153762935564</v>
      </c>
      <c r="AJ213" s="34">
        <v>88.508306638722289</v>
      </c>
      <c r="AK213" s="34">
        <v>89.133613481201664</v>
      </c>
      <c r="AL213" s="34">
        <v>89.582719203284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6.1694542542869515</v>
      </c>
      <c r="M214" s="33">
        <v>7.8161851735060637</v>
      </c>
      <c r="N214" s="33">
        <v>9.6482720459902875</v>
      </c>
      <c r="O214" s="33">
        <v>12.011871311373298</v>
      </c>
      <c r="P214" s="33">
        <v>14.949680206780556</v>
      </c>
      <c r="Q214" s="33">
        <v>18.707578551449004</v>
      </c>
      <c r="R214" s="33">
        <v>23.150172878760372</v>
      </c>
      <c r="S214" s="33">
        <v>28.383521942790875</v>
      </c>
      <c r="T214" s="33">
        <v>34.269411586504724</v>
      </c>
      <c r="U214" s="33">
        <v>40.328862046248162</v>
      </c>
      <c r="V214" s="33">
        <v>46.203985536848101</v>
      </c>
      <c r="W214" s="33">
        <v>51.805809661915127</v>
      </c>
      <c r="X214" s="33">
        <v>56.937928381247026</v>
      </c>
      <c r="Y214" s="33">
        <v>61.66654488580329</v>
      </c>
      <c r="Z214" s="33">
        <v>65.997411348129148</v>
      </c>
      <c r="AA214" s="33">
        <v>69.936014758704815</v>
      </c>
      <c r="AB214" s="33">
        <v>73.477659669510601</v>
      </c>
      <c r="AC214" s="33">
        <v>76.624425081620416</v>
      </c>
      <c r="AD214" s="33">
        <v>79.378993069423714</v>
      </c>
      <c r="AE214" s="33">
        <v>81.749425951743035</v>
      </c>
      <c r="AF214" s="33">
        <v>83.750428621730109</v>
      </c>
      <c r="AG214" s="33">
        <v>85.404314953678934</v>
      </c>
      <c r="AH214" s="33">
        <v>86.741252840211175</v>
      </c>
      <c r="AI214" s="33">
        <v>87.796855787996762</v>
      </c>
      <c r="AJ214" s="33">
        <v>88.608179661571342</v>
      </c>
      <c r="AK214" s="33">
        <v>89.212694240154249</v>
      </c>
      <c r="AL214" s="33">
        <v>89.644697823785947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0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0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0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0</v>
      </c>
      <c r="C233" s="34">
        <v>0</v>
      </c>
      <c r="D233" s="34">
        <v>0</v>
      </c>
      <c r="E233" s="34">
        <v>0</v>
      </c>
      <c r="F233" s="34">
        <v>0</v>
      </c>
      <c r="G233" s="34">
        <v>0</v>
      </c>
      <c r="H233" s="34">
        <v>0</v>
      </c>
      <c r="I233" s="34">
        <v>0</v>
      </c>
      <c r="J233" s="34">
        <v>0</v>
      </c>
      <c r="K233" s="34">
        <v>0</v>
      </c>
      <c r="L233" s="34">
        <v>0</v>
      </c>
      <c r="M233" s="34">
        <v>0</v>
      </c>
      <c r="N233" s="34">
        <v>0</v>
      </c>
      <c r="O233" s="34">
        <v>0</v>
      </c>
      <c r="P233" s="34">
        <v>0</v>
      </c>
      <c r="Q233" s="34">
        <v>0</v>
      </c>
      <c r="R233" s="34">
        <v>0</v>
      </c>
      <c r="S233" s="34">
        <v>0</v>
      </c>
      <c r="T233" s="34">
        <v>0</v>
      </c>
      <c r="U233" s="34">
        <v>0</v>
      </c>
      <c r="V233" s="34">
        <v>0</v>
      </c>
      <c r="W233" s="34">
        <v>0</v>
      </c>
      <c r="X233" s="34">
        <v>0</v>
      </c>
      <c r="Y233" s="34">
        <v>0</v>
      </c>
      <c r="Z233" s="34">
        <v>0</v>
      </c>
      <c r="AA233" s="34">
        <v>0</v>
      </c>
      <c r="AB233" s="34">
        <v>0</v>
      </c>
      <c r="AC233" s="34">
        <v>0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0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247841.00359537656</v>
      </c>
      <c r="M241" s="33">
        <v>235503.42508208958</v>
      </c>
      <c r="N241" s="33">
        <v>223485.72467043111</v>
      </c>
      <c r="O241" s="33">
        <v>212156.07888988921</v>
      </c>
      <c r="P241" s="33">
        <v>200281.25687903614</v>
      </c>
      <c r="Q241" s="33">
        <v>187283.05972770319</v>
      </c>
      <c r="R241" s="33">
        <v>173233.135238691</v>
      </c>
      <c r="S241" s="33">
        <v>158355.3917058215</v>
      </c>
      <c r="T241" s="33">
        <v>142681.84994353729</v>
      </c>
      <c r="U241" s="33">
        <v>126720.38413092047</v>
      </c>
      <c r="V241" s="33">
        <v>111795.40179118807</v>
      </c>
      <c r="W241" s="33">
        <v>98173.114165083898</v>
      </c>
      <c r="X241" s="33">
        <v>85602.958844387103</v>
      </c>
      <c r="Y241" s="33">
        <v>74065.410883337769</v>
      </c>
      <c r="Z241" s="33">
        <v>63700.56986609054</v>
      </c>
      <c r="AA241" s="33">
        <v>54378.913154359427</v>
      </c>
      <c r="AB241" s="33">
        <v>45937.207893663057</v>
      </c>
      <c r="AC241" s="33">
        <v>38358.259436411623</v>
      </c>
      <c r="AD241" s="33">
        <v>31705.104529915734</v>
      </c>
      <c r="AE241" s="33">
        <v>25941.849351306682</v>
      </c>
      <c r="AF241" s="33">
        <v>21064.23455662507</v>
      </c>
      <c r="AG241" s="33">
        <v>17000.719989949641</v>
      </c>
      <c r="AH241" s="33">
        <v>13636.597193762667</v>
      </c>
      <c r="AI241" s="33">
        <v>10817.349898646775</v>
      </c>
      <c r="AJ241" s="33">
        <v>8557.1527615016621</v>
      </c>
      <c r="AK241" s="33">
        <v>6707.8850301069933</v>
      </c>
      <c r="AL241" s="33">
        <v>5212.7852487979253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232216.61013992666</v>
      </c>
      <c r="M242" s="33">
        <v>220020.33876087537</v>
      </c>
      <c r="N242" s="33">
        <v>206104.83211950629</v>
      </c>
      <c r="O242" s="33">
        <v>191438.64432377261</v>
      </c>
      <c r="P242" s="33">
        <v>176097.71235434679</v>
      </c>
      <c r="Q242" s="33">
        <v>161024.18939172861</v>
      </c>
      <c r="R242" s="33">
        <v>145548.50589290209</v>
      </c>
      <c r="S242" s="33">
        <v>130654.01440002485</v>
      </c>
      <c r="T242" s="33">
        <v>115592.81463930682</v>
      </c>
      <c r="U242" s="33">
        <v>101220.43173898809</v>
      </c>
      <c r="V242" s="33">
        <v>87526.403052491965</v>
      </c>
      <c r="W242" s="33">
        <v>75274.104489469581</v>
      </c>
      <c r="X242" s="33">
        <v>64345.255171896773</v>
      </c>
      <c r="Y242" s="33">
        <v>54629.511352330512</v>
      </c>
      <c r="Z242" s="33">
        <v>46025.060565569402</v>
      </c>
      <c r="AA242" s="33">
        <v>38494.511888425921</v>
      </c>
      <c r="AB242" s="33">
        <v>31954.580622370602</v>
      </c>
      <c r="AC242" s="33">
        <v>26293.104950526165</v>
      </c>
      <c r="AD242" s="33">
        <v>21405.608714157541</v>
      </c>
      <c r="AE242" s="33">
        <v>17259.324539808829</v>
      </c>
      <c r="AF242" s="33">
        <v>13815.953394888269</v>
      </c>
      <c r="AG242" s="33">
        <v>10991.770645924114</v>
      </c>
      <c r="AH242" s="33">
        <v>8689.3196600241426</v>
      </c>
      <c r="AI242" s="33">
        <v>6815.5123915200811</v>
      </c>
      <c r="AJ242" s="33">
        <v>5312.996011305132</v>
      </c>
      <c r="AK242" s="33">
        <v>4100.6970357274995</v>
      </c>
      <c r="AL242" s="33">
        <v>3137.3257911167598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34306.282435685738</v>
      </c>
      <c r="M243" s="33">
        <v>43820.299495386869</v>
      </c>
      <c r="N243" s="33">
        <v>54341.924250136566</v>
      </c>
      <c r="O243" s="33">
        <v>67922.869875616845</v>
      </c>
      <c r="P243" s="33">
        <v>84922.307021674438</v>
      </c>
      <c r="Q243" s="33">
        <v>107168.67496851998</v>
      </c>
      <c r="R243" s="33">
        <v>133784.78037808873</v>
      </c>
      <c r="S243" s="33">
        <v>165502.47665371894</v>
      </c>
      <c r="T243" s="33">
        <v>201457.42736979981</v>
      </c>
      <c r="U243" s="33">
        <v>238711.09456302176</v>
      </c>
      <c r="V243" s="33">
        <v>275002.20598881639</v>
      </c>
      <c r="W243" s="33">
        <v>309864.22288783739</v>
      </c>
      <c r="X243" s="33">
        <v>342304.86763959529</v>
      </c>
      <c r="Y243" s="33">
        <v>372374.94395391736</v>
      </c>
      <c r="Z243" s="33">
        <v>400095.63119363575</v>
      </c>
      <c r="AA243" s="33">
        <v>425499.13564670517</v>
      </c>
      <c r="AB243" s="33">
        <v>448552.08506697358</v>
      </c>
      <c r="AC243" s="33">
        <v>469249.60270626051</v>
      </c>
      <c r="AD243" s="33">
        <v>487598.12292772462</v>
      </c>
      <c r="AE243" s="33">
        <v>503637.53211797192</v>
      </c>
      <c r="AF243" s="33">
        <v>517446.63317291078</v>
      </c>
      <c r="AG243" s="33">
        <v>529144.92467064899</v>
      </c>
      <c r="AH243" s="33">
        <v>538907.32583639212</v>
      </c>
      <c r="AI243" s="33">
        <v>546941.55070820241</v>
      </c>
      <c r="AJ243" s="33">
        <v>553469.39616583672</v>
      </c>
      <c r="AK243" s="33">
        <v>558714.18979274447</v>
      </c>
      <c r="AL243" s="33">
        <v>562886.14902070328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22533.554515315165</v>
      </c>
      <c r="M244" s="33">
        <v>26104.976110303825</v>
      </c>
      <c r="N244" s="33">
        <v>29060.93210969993</v>
      </c>
      <c r="O244" s="33">
        <v>31481.83463161391</v>
      </c>
      <c r="P244" s="33">
        <v>32539.128968502959</v>
      </c>
      <c r="Q244" s="33">
        <v>32265.515552637695</v>
      </c>
      <c r="R244" s="33">
        <v>31537.62866864201</v>
      </c>
      <c r="S244" s="33">
        <v>29969.952044425696</v>
      </c>
      <c r="T244" s="33">
        <v>27931.875879577001</v>
      </c>
      <c r="U244" s="33">
        <v>25848.151459710814</v>
      </c>
      <c r="V244" s="33">
        <v>23719.274444340354</v>
      </c>
      <c r="W244" s="33">
        <v>21542.543714803491</v>
      </c>
      <c r="X244" s="33">
        <v>19324.076400088423</v>
      </c>
      <c r="Y244" s="33">
        <v>17106.736594019723</v>
      </c>
      <c r="Z244" s="33">
        <v>14944.677343840882</v>
      </c>
      <c r="AA244" s="33">
        <v>12867.262682371376</v>
      </c>
      <c r="AB244" s="33">
        <v>10923.833721678075</v>
      </c>
      <c r="AC244" s="33">
        <v>9141.6920313204228</v>
      </c>
      <c r="AD244" s="33">
        <v>7549.5091907730121</v>
      </c>
      <c r="AE244" s="33">
        <v>6157.1102997989456</v>
      </c>
      <c r="AF244" s="33">
        <v>4966.3872104705151</v>
      </c>
      <c r="AG244" s="33">
        <v>3964.3762062254727</v>
      </c>
      <c r="AH244" s="33">
        <v>3129.7757486752212</v>
      </c>
      <c r="AI244" s="33">
        <v>2446.6395417295812</v>
      </c>
      <c r="AJ244" s="33">
        <v>1899.8836367141612</v>
      </c>
      <c r="AK244" s="33">
        <v>1466.1188137525126</v>
      </c>
      <c r="AL244" s="33">
        <v>1130.8212062887153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16621.934882001005</v>
      </c>
      <c r="M245" s="33">
        <v>18928.565239781601</v>
      </c>
      <c r="N245" s="33">
        <v>21925.09347327031</v>
      </c>
      <c r="O245" s="33">
        <v>25911.197625168166</v>
      </c>
      <c r="P245" s="33">
        <v>30063.557275694599</v>
      </c>
      <c r="Q245" s="33">
        <v>34339.891598013295</v>
      </c>
      <c r="R245" s="33">
        <v>37107.036801552822</v>
      </c>
      <c r="S245" s="33">
        <v>37609.803757153844</v>
      </c>
      <c r="T245" s="33">
        <v>36396.873513722916</v>
      </c>
      <c r="U245" s="33">
        <v>34773.211164681721</v>
      </c>
      <c r="V245" s="33">
        <v>32742.719398070687</v>
      </c>
      <c r="W245" s="33">
        <v>30284.029804464444</v>
      </c>
      <c r="X245" s="33">
        <v>27824.686836138921</v>
      </c>
      <c r="Y245" s="33">
        <v>25384.335341514841</v>
      </c>
      <c r="Z245" s="33">
        <v>22925.255574580195</v>
      </c>
      <c r="AA245" s="33">
        <v>20469.816967478608</v>
      </c>
      <c r="AB245" s="33">
        <v>18047.88538582313</v>
      </c>
      <c r="AC245" s="33">
        <v>15714.876900937372</v>
      </c>
      <c r="AD245" s="33">
        <v>13497.586804207793</v>
      </c>
      <c r="AE245" s="33">
        <v>11423.648634782468</v>
      </c>
      <c r="AF245" s="33">
        <v>9524.4232863723519</v>
      </c>
      <c r="AG245" s="33">
        <v>7828.6358217156394</v>
      </c>
      <c r="AH245" s="33">
        <v>6355.0451683098627</v>
      </c>
      <c r="AI245" s="33">
        <v>5105.1551252688878</v>
      </c>
      <c r="AJ245" s="33">
        <v>4065.5992148150017</v>
      </c>
      <c r="AK245" s="33">
        <v>3219.7652852799197</v>
      </c>
      <c r="AL245" s="33">
        <v>2536.2420463406893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19202.287905878504</v>
      </c>
      <c r="M246" s="33">
        <v>24871.301046616507</v>
      </c>
      <c r="N246" s="33">
        <v>30162.747469906775</v>
      </c>
      <c r="O246" s="33">
        <v>29665.336416939226</v>
      </c>
      <c r="P246" s="33">
        <v>28367.241016264601</v>
      </c>
      <c r="Q246" s="33">
        <v>26462.695426728693</v>
      </c>
      <c r="R246" s="33">
        <v>24678.656541299006</v>
      </c>
      <c r="S246" s="33">
        <v>22903.117063178968</v>
      </c>
      <c r="T246" s="33">
        <v>21149.547254918023</v>
      </c>
      <c r="U246" s="33">
        <v>19390.18079221484</v>
      </c>
      <c r="V246" s="33">
        <v>17590.284045426499</v>
      </c>
      <c r="W246" s="33">
        <v>15743.327499399189</v>
      </c>
      <c r="X246" s="33">
        <v>13907.183395528102</v>
      </c>
      <c r="Y246" s="33">
        <v>12090.368069636568</v>
      </c>
      <c r="Z246" s="33">
        <v>10348.007731698373</v>
      </c>
      <c r="AA246" s="33">
        <v>8695.3682998289314</v>
      </c>
      <c r="AB246" s="33">
        <v>7205.6698181801212</v>
      </c>
      <c r="AC246" s="33">
        <v>5890.7811126258639</v>
      </c>
      <c r="AD246" s="33">
        <v>4742.2400759775765</v>
      </c>
      <c r="AE246" s="33">
        <v>3765.5934853034037</v>
      </c>
      <c r="AF246" s="33">
        <v>2944.4688322042307</v>
      </c>
      <c r="AG246" s="33">
        <v>2285.8601151790972</v>
      </c>
      <c r="AH246" s="33">
        <v>1764.1515802474626</v>
      </c>
      <c r="AI246" s="33">
        <v>1346.0692821967432</v>
      </c>
      <c r="AJ246" s="33">
        <v>1003.5746434412106</v>
      </c>
      <c r="AK246" s="33">
        <v>729.09603514142418</v>
      </c>
      <c r="AL246" s="33">
        <v>524.03078526690422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3967.6455606904319</v>
      </c>
      <c r="M247" s="33">
        <v>5269.7518005024695</v>
      </c>
      <c r="N247" s="33">
        <v>7219.3027309804129</v>
      </c>
      <c r="O247" s="33">
        <v>9822.1203147781271</v>
      </c>
      <c r="P247" s="33">
        <v>13049.086575292804</v>
      </c>
      <c r="Q247" s="33">
        <v>13701.667296448099</v>
      </c>
      <c r="R247" s="33">
        <v>14280.780067866286</v>
      </c>
      <c r="S247" s="33">
        <v>14861.371524024318</v>
      </c>
      <c r="T247" s="33">
        <v>15421.054506666818</v>
      </c>
      <c r="U247" s="33">
        <v>15101.521288193902</v>
      </c>
      <c r="V247" s="33">
        <v>14778.637795690738</v>
      </c>
      <c r="W247" s="33">
        <v>13670.333499580764</v>
      </c>
      <c r="X247" s="33">
        <v>12581.918322416823</v>
      </c>
      <c r="Y247" s="33">
        <v>11483.258410791797</v>
      </c>
      <c r="Z247" s="33">
        <v>10405.289717883794</v>
      </c>
      <c r="AA247" s="33">
        <v>9330.6405514365742</v>
      </c>
      <c r="AB247" s="33">
        <v>8273.9574879471074</v>
      </c>
      <c r="AC247" s="33">
        <v>7242.4352258129484</v>
      </c>
      <c r="AD247" s="33">
        <v>6257.1277171210968</v>
      </c>
      <c r="AE247" s="33">
        <v>5334.0201394305122</v>
      </c>
      <c r="AF247" s="33">
        <v>4483.1854021780973</v>
      </c>
      <c r="AG247" s="33">
        <v>3718.3998592142448</v>
      </c>
      <c r="AH247" s="33">
        <v>3038.5921546842819</v>
      </c>
      <c r="AI247" s="33">
        <v>2454.7266341327545</v>
      </c>
      <c r="AJ247" s="33">
        <v>1960.1513734102016</v>
      </c>
      <c r="AK247" s="33">
        <v>1551.944959365429</v>
      </c>
      <c r="AL247" s="33">
        <v>1203.4836242544143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576689.31903487397</v>
      </c>
      <c r="M253" s="33">
        <v>574518.65753555624</v>
      </c>
      <c r="N253" s="33">
        <v>572300.5568239314</v>
      </c>
      <c r="O253" s="33">
        <v>568398.08207777806</v>
      </c>
      <c r="P253" s="33">
        <v>565320.29009081237</v>
      </c>
      <c r="Q253" s="33">
        <v>562245.69396177959</v>
      </c>
      <c r="R253" s="33">
        <v>560170.52358904202</v>
      </c>
      <c r="S253" s="33">
        <v>559856.12714834814</v>
      </c>
      <c r="T253" s="33">
        <v>560631.44310752873</v>
      </c>
      <c r="U253" s="33">
        <v>561764.97513773153</v>
      </c>
      <c r="V253" s="33">
        <v>563154.92651602463</v>
      </c>
      <c r="W253" s="33">
        <v>564551.67606063874</v>
      </c>
      <c r="X253" s="33">
        <v>565890.94661005144</v>
      </c>
      <c r="Y253" s="33">
        <v>567134.56460554851</v>
      </c>
      <c r="Z253" s="33">
        <v>568444.49199329887</v>
      </c>
      <c r="AA253" s="33">
        <v>569735.64919060608</v>
      </c>
      <c r="AB253" s="33">
        <v>570895.21999663569</v>
      </c>
      <c r="AC253" s="33">
        <v>571890.75236389495</v>
      </c>
      <c r="AD253" s="33">
        <v>572755.29995987739</v>
      </c>
      <c r="AE253" s="33">
        <v>573519.07856840279</v>
      </c>
      <c r="AF253" s="33">
        <v>574245.28585564927</v>
      </c>
      <c r="AG253" s="33">
        <v>574934.68730885722</v>
      </c>
      <c r="AH253" s="33">
        <v>575520.80734209577</v>
      </c>
      <c r="AI253" s="33">
        <v>575927.00358169724</v>
      </c>
      <c r="AJ253" s="33">
        <v>576268.7538070241</v>
      </c>
      <c r="AK253" s="33">
        <v>576489.69695211831</v>
      </c>
      <c r="AL253" s="33">
        <v>576630.83772276877</v>
      </c>
    </row>
    <row r="254" spans="1:38">
      <c r="A254" s="10"/>
      <c r="AL254">
        <v>0.93469926342998899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9824.1032666428782</v>
      </c>
      <c r="M259" s="33">
        <v>9805.7451871599969</v>
      </c>
      <c r="N259" s="33">
        <v>9786.6014431771855</v>
      </c>
      <c r="O259" s="33">
        <v>9773.628648773134</v>
      </c>
      <c r="P259" s="33">
        <v>9747.968644670771</v>
      </c>
      <c r="Q259" s="33">
        <v>9699.6156485319862</v>
      </c>
      <c r="R259" s="33">
        <v>9625.6357907528673</v>
      </c>
      <c r="S259" s="33">
        <v>9525.5591920905426</v>
      </c>
      <c r="T259" s="33">
        <v>9394.9111652170832</v>
      </c>
      <c r="U259" s="33">
        <v>9236.0402529583171</v>
      </c>
      <c r="V259" s="33">
        <v>9067.0565437917558</v>
      </c>
      <c r="W259" s="33">
        <v>8890.9347008489531</v>
      </c>
      <c r="X259" s="33">
        <v>8686.313445378888</v>
      </c>
      <c r="Y259" s="33">
        <v>8475.9461254089492</v>
      </c>
      <c r="Z259" s="33">
        <v>8239.8333868970149</v>
      </c>
      <c r="AA259" s="33">
        <v>7977.7324909785748</v>
      </c>
      <c r="AB259" s="33">
        <v>7693.3976108259176</v>
      </c>
      <c r="AC259" s="33">
        <v>7375.2055021244323</v>
      </c>
      <c r="AD259" s="33">
        <v>7012.9421102760734</v>
      </c>
      <c r="AE259" s="33">
        <v>6610.0889549839376</v>
      </c>
      <c r="AF259" s="33">
        <v>6169.0954593119441</v>
      </c>
      <c r="AG259" s="33">
        <v>5699.9492692302747</v>
      </c>
      <c r="AH259" s="33">
        <v>5209.8150794399608</v>
      </c>
      <c r="AI259" s="33">
        <v>4702.0384977639305</v>
      </c>
      <c r="AJ259" s="33">
        <v>4198.5993608261342</v>
      </c>
      <c r="AK259" s="33">
        <v>3691.240708516299</v>
      </c>
      <c r="AL259" s="33">
        <v>3193.3200617726902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18092.256595910902</v>
      </c>
      <c r="M260" s="33">
        <v>17950.128120320936</v>
      </c>
      <c r="N260" s="33">
        <v>17778.73593300259</v>
      </c>
      <c r="O260" s="33">
        <v>17591.287318807732</v>
      </c>
      <c r="P260" s="33">
        <v>17385.228835365746</v>
      </c>
      <c r="Q260" s="33">
        <v>17179.530857134996</v>
      </c>
      <c r="R260" s="33">
        <v>16945.055764172477</v>
      </c>
      <c r="S260" s="33">
        <v>16698.466830058012</v>
      </c>
      <c r="T260" s="33">
        <v>16398.428070308066</v>
      </c>
      <c r="U260" s="33">
        <v>16063.904889612795</v>
      </c>
      <c r="V260" s="33">
        <v>15689.671790860066</v>
      </c>
      <c r="W260" s="33">
        <v>15313.558787161801</v>
      </c>
      <c r="X260" s="33">
        <v>14923.888394921647</v>
      </c>
      <c r="Y260" s="33">
        <v>14520.004016713574</v>
      </c>
      <c r="Z260" s="33">
        <v>14095.559518883249</v>
      </c>
      <c r="AA260" s="33">
        <v>13651.087983140424</v>
      </c>
      <c r="AB260" s="33">
        <v>13171.416403325811</v>
      </c>
      <c r="AC260" s="33">
        <v>12649.040417559627</v>
      </c>
      <c r="AD260" s="33">
        <v>12096.420914180602</v>
      </c>
      <c r="AE260" s="33">
        <v>11518.602697306391</v>
      </c>
      <c r="AF260" s="33">
        <v>10901.140926985361</v>
      </c>
      <c r="AG260" s="33">
        <v>10244.238330694972</v>
      </c>
      <c r="AH260" s="33">
        <v>9558.5976472613893</v>
      </c>
      <c r="AI260" s="33">
        <v>8868.6374314506284</v>
      </c>
      <c r="AJ260" s="33">
        <v>8149.4168419952694</v>
      </c>
      <c r="AK260" s="33">
        <v>7387.2191050148876</v>
      </c>
      <c r="AL260" s="33">
        <v>6620.1715771902318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15894.083450286684</v>
      </c>
      <c r="M261" s="33">
        <v>15718.49363745656</v>
      </c>
      <c r="N261" s="33">
        <v>15561.967671582679</v>
      </c>
      <c r="O261" s="33">
        <v>15463.564008667799</v>
      </c>
      <c r="P261" s="33">
        <v>15395.838708074481</v>
      </c>
      <c r="Q261" s="33">
        <v>15364.235220721856</v>
      </c>
      <c r="R261" s="33">
        <v>15329.245647492968</v>
      </c>
      <c r="S261" s="33">
        <v>15293.81913049045</v>
      </c>
      <c r="T261" s="33">
        <v>15246.478860720948</v>
      </c>
      <c r="U261" s="33">
        <v>15172.314689500761</v>
      </c>
      <c r="V261" s="33">
        <v>15073.575504486129</v>
      </c>
      <c r="W261" s="33">
        <v>14962.55731602814</v>
      </c>
      <c r="X261" s="33">
        <v>14843.170352014689</v>
      </c>
      <c r="Y261" s="33">
        <v>14722.964627829191</v>
      </c>
      <c r="Z261" s="33">
        <v>14606.312543879589</v>
      </c>
      <c r="AA261" s="33">
        <v>14495.492493847583</v>
      </c>
      <c r="AB261" s="33">
        <v>14391.809392142386</v>
      </c>
      <c r="AC261" s="33">
        <v>14295.771357710404</v>
      </c>
      <c r="AD261" s="33">
        <v>14207.573415433511</v>
      </c>
      <c r="AE261" s="33">
        <v>14127.200352053329</v>
      </c>
      <c r="AF261" s="33">
        <v>14054.448043044529</v>
      </c>
      <c r="AG261" s="33">
        <v>13988.936504150113</v>
      </c>
      <c r="AH261" s="33">
        <v>13930.029702079568</v>
      </c>
      <c r="AI261" s="33">
        <v>13876.92910138861</v>
      </c>
      <c r="AJ261" s="33">
        <v>13829.119899273383</v>
      </c>
      <c r="AK261" s="33">
        <v>13785.979080011832</v>
      </c>
      <c r="AL261" s="33">
        <v>13746.897659160113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12104.401866843127</v>
      </c>
      <c r="M262" s="33">
        <v>11979.111727886382</v>
      </c>
      <c r="N262" s="33">
        <v>11846.992040715464</v>
      </c>
      <c r="O262" s="33">
        <v>11714.223331086096</v>
      </c>
      <c r="P262" s="33">
        <v>11553.471910713828</v>
      </c>
      <c r="Q262" s="33">
        <v>11367.945812648992</v>
      </c>
      <c r="R262" s="33">
        <v>11192.248117737538</v>
      </c>
      <c r="S262" s="33">
        <v>10999.657216963245</v>
      </c>
      <c r="T262" s="33">
        <v>10805.033453346512</v>
      </c>
      <c r="U262" s="33">
        <v>10628.911167903087</v>
      </c>
      <c r="V262" s="33">
        <v>10467.32587138756</v>
      </c>
      <c r="W262" s="33">
        <v>10315.042677305846</v>
      </c>
      <c r="X262" s="33">
        <v>10167.853314977752</v>
      </c>
      <c r="Y262" s="33">
        <v>10021.685530881423</v>
      </c>
      <c r="Z262" s="33">
        <v>9872.0322780748829</v>
      </c>
      <c r="AA262" s="33">
        <v>9714.1622016592155</v>
      </c>
      <c r="AB262" s="33">
        <v>9543.5417367501614</v>
      </c>
      <c r="AC262" s="33">
        <v>9355.7995029453268</v>
      </c>
      <c r="AD262" s="33">
        <v>9145.9204613877901</v>
      </c>
      <c r="AE262" s="33">
        <v>8908.1656478218938</v>
      </c>
      <c r="AF262" s="33">
        <v>8638.6524517536272</v>
      </c>
      <c r="AG262" s="33">
        <v>8332.7753584823204</v>
      </c>
      <c r="AH262" s="33">
        <v>7986.7501006076518</v>
      </c>
      <c r="AI262" s="33">
        <v>7598.1414628020721</v>
      </c>
      <c r="AJ262" s="33">
        <v>7173.4597325803052</v>
      </c>
      <c r="AK262" s="33">
        <v>6720.5064896336216</v>
      </c>
      <c r="AL262" s="33">
        <v>6233.8888653670383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11865.293119288712</v>
      </c>
      <c r="M263" s="33">
        <v>11782.508924561702</v>
      </c>
      <c r="N263" s="33">
        <v>11738.741683609633</v>
      </c>
      <c r="O263" s="33">
        <v>11731.695541105973</v>
      </c>
      <c r="P263" s="33">
        <v>11707.074767539103</v>
      </c>
      <c r="Q263" s="33">
        <v>11672.882115760172</v>
      </c>
      <c r="R263" s="33">
        <v>11583.655845718986</v>
      </c>
      <c r="S263" s="33">
        <v>11433.160276705763</v>
      </c>
      <c r="T263" s="33">
        <v>11243.107526307862</v>
      </c>
      <c r="U263" s="33">
        <v>11062.134430435946</v>
      </c>
      <c r="V263" s="33">
        <v>10884.423734606564</v>
      </c>
      <c r="W263" s="33">
        <v>10702.379091035315</v>
      </c>
      <c r="X263" s="33">
        <v>10535.017100858986</v>
      </c>
      <c r="Y263" s="33">
        <v>10378.987220454006</v>
      </c>
      <c r="Z263" s="33">
        <v>10230.113895298438</v>
      </c>
      <c r="AA263" s="33">
        <v>10083.628842036649</v>
      </c>
      <c r="AB263" s="33">
        <v>9936.0688448327946</v>
      </c>
      <c r="AC263" s="33">
        <v>9782.4298967700433</v>
      </c>
      <c r="AD263" s="33">
        <v>9617.8376548002598</v>
      </c>
      <c r="AE263" s="33">
        <v>9438.3408323928052</v>
      </c>
      <c r="AF263" s="33">
        <v>9242.5172672053232</v>
      </c>
      <c r="AG263" s="33">
        <v>9024.6553453202396</v>
      </c>
      <c r="AH263" s="33">
        <v>8776.9593242408955</v>
      </c>
      <c r="AI263" s="33">
        <v>8488.6717923088618</v>
      </c>
      <c r="AJ263" s="33">
        <v>8166.1659522374839</v>
      </c>
      <c r="AK263" s="33">
        <v>7812.4802193475371</v>
      </c>
      <c r="AL263" s="33">
        <v>7445.1487752803823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22895.190562914337</v>
      </c>
      <c r="M264" s="33">
        <v>22676.551052956147</v>
      </c>
      <c r="N264" s="33">
        <v>22381.138833457331</v>
      </c>
      <c r="O264" s="33">
        <v>21605.037173453184</v>
      </c>
      <c r="P264" s="33">
        <v>20856.363843491185</v>
      </c>
      <c r="Q264" s="33">
        <v>20111.074956456046</v>
      </c>
      <c r="R264" s="33">
        <v>19462.263818958767</v>
      </c>
      <c r="S264" s="33">
        <v>18892.0979609036</v>
      </c>
      <c r="T264" s="33">
        <v>18391.406424797558</v>
      </c>
      <c r="U264" s="33">
        <v>17946.277169952013</v>
      </c>
      <c r="V264" s="33">
        <v>17544.475420104605</v>
      </c>
      <c r="W264" s="33">
        <v>17171.928957052191</v>
      </c>
      <c r="X264" s="33">
        <v>16819.353545875099</v>
      </c>
      <c r="Y264" s="33">
        <v>16474.89878211631</v>
      </c>
      <c r="Z264" s="33">
        <v>16128.089056190129</v>
      </c>
      <c r="AA264" s="33">
        <v>15764.702160060575</v>
      </c>
      <c r="AB264" s="33">
        <v>15372.325172173496</v>
      </c>
      <c r="AC264" s="33">
        <v>14939.656135798085</v>
      </c>
      <c r="AD264" s="33">
        <v>14452.673322659182</v>
      </c>
      <c r="AE264" s="33">
        <v>13905.595280979493</v>
      </c>
      <c r="AF264" s="33">
        <v>13277.308310994111</v>
      </c>
      <c r="AG264" s="33">
        <v>12561.810611582727</v>
      </c>
      <c r="AH264" s="33">
        <v>11749.496028874786</v>
      </c>
      <c r="AI264" s="33">
        <v>10857.323736443104</v>
      </c>
      <c r="AJ264" s="33">
        <v>9860.7186778797404</v>
      </c>
      <c r="AK264" s="33">
        <v>8784.9246348100369</v>
      </c>
      <c r="AL264" s="33">
        <v>7657.6862471782824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23532.89181904171</v>
      </c>
      <c r="M265" s="33">
        <v>23143.398333344176</v>
      </c>
      <c r="N265" s="33">
        <v>22957.631545243661</v>
      </c>
      <c r="O265" s="33">
        <v>22822.502299830674</v>
      </c>
      <c r="P265" s="33">
        <v>22677.93269707774</v>
      </c>
      <c r="Q265" s="33">
        <v>22036.233607838316</v>
      </c>
      <c r="R265" s="33">
        <v>21500.204854845841</v>
      </c>
      <c r="S265" s="33">
        <v>21055.857371808892</v>
      </c>
      <c r="T265" s="33">
        <v>20682.384168015873</v>
      </c>
      <c r="U265" s="33">
        <v>20179.190920270699</v>
      </c>
      <c r="V265" s="33">
        <v>19755.952457945536</v>
      </c>
      <c r="W265" s="33">
        <v>19164.699540143618</v>
      </c>
      <c r="X265" s="33">
        <v>18639.961840447915</v>
      </c>
      <c r="Y265" s="33">
        <v>18175.809624101435</v>
      </c>
      <c r="Z265" s="33">
        <v>17759.528037910623</v>
      </c>
      <c r="AA265" s="33">
        <v>17374.135638249103</v>
      </c>
      <c r="AB265" s="33">
        <v>17012.841919880713</v>
      </c>
      <c r="AC265" s="33">
        <v>16661.648133701456</v>
      </c>
      <c r="AD265" s="33">
        <v>16314.359099224574</v>
      </c>
      <c r="AE265" s="33">
        <v>15958.509645469052</v>
      </c>
      <c r="AF265" s="33">
        <v>15586.206976053574</v>
      </c>
      <c r="AG265" s="33">
        <v>15178.505250325519</v>
      </c>
      <c r="AH265" s="33">
        <v>14726.070701820199</v>
      </c>
      <c r="AI265" s="33">
        <v>14215.795096786782</v>
      </c>
      <c r="AJ265" s="33">
        <v>13653.5020855521</v>
      </c>
      <c r="AK265" s="33">
        <v>13012.031184417112</v>
      </c>
      <c r="AL265" s="33">
        <v>12293.365723713845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12886.154249762874</v>
      </c>
      <c r="M271" s="33">
        <v>12938.686502599156</v>
      </c>
      <c r="N271" s="33">
        <v>12975.119938666519</v>
      </c>
      <c r="O271" s="33">
        <v>12958.910495708225</v>
      </c>
      <c r="P271" s="33">
        <v>12945.405464052254</v>
      </c>
      <c r="Q271" s="33">
        <v>12921.024826592762</v>
      </c>
      <c r="R271" s="33">
        <v>12910.10104216045</v>
      </c>
      <c r="S271" s="33">
        <v>12926.797609256639</v>
      </c>
      <c r="T271" s="33">
        <v>12959.322356240868</v>
      </c>
      <c r="U271" s="33">
        <v>12991.832700315459</v>
      </c>
      <c r="V271" s="33">
        <v>13021.718911424452</v>
      </c>
      <c r="W271" s="33">
        <v>13045.606548554741</v>
      </c>
      <c r="X271" s="33">
        <v>13062.209626867509</v>
      </c>
      <c r="Y271" s="33">
        <v>13081.28060597371</v>
      </c>
      <c r="Z271" s="33">
        <v>13095.619567685297</v>
      </c>
      <c r="AA271" s="33">
        <v>13108.041492870543</v>
      </c>
      <c r="AB271" s="33">
        <v>13122.015400227252</v>
      </c>
      <c r="AC271" s="33">
        <v>13135.156523547988</v>
      </c>
      <c r="AD271" s="33">
        <v>13145.64909228905</v>
      </c>
      <c r="AE271" s="33">
        <v>13155.130751649367</v>
      </c>
      <c r="AF271" s="33">
        <v>13162.072846388703</v>
      </c>
      <c r="AG271" s="33">
        <v>13166.998848062623</v>
      </c>
      <c r="AH271" s="33">
        <v>13170.648876263785</v>
      </c>
      <c r="AI271" s="33">
        <v>13175.114699373427</v>
      </c>
      <c r="AJ271" s="33">
        <v>13177.953727782271</v>
      </c>
      <c r="AK271" s="33">
        <v>13179.426964097051</v>
      </c>
      <c r="AL271" s="33">
        <v>13180.254842639322</v>
      </c>
    </row>
    <row r="272" spans="1:38">
      <c r="A272" s="10"/>
    </row>
    <row r="273" spans="1:40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40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40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174.82484631308202</v>
      </c>
      <c r="M276" s="33">
        <v>164.77913502809486</v>
      </c>
      <c r="N276" s="33">
        <v>155.13005958967335</v>
      </c>
      <c r="O276" s="33">
        <v>146.07284111729899</v>
      </c>
      <c r="P276" s="33">
        <v>136.80048378545152</v>
      </c>
      <c r="Q276" s="33">
        <v>127.01799742786892</v>
      </c>
      <c r="R276" s="33">
        <v>116.79828518634636</v>
      </c>
      <c r="S276" s="33">
        <v>106.22860104744558</v>
      </c>
      <c r="T276" s="33">
        <v>95.290746494278224</v>
      </c>
      <c r="U276" s="33">
        <v>84.309633344886123</v>
      </c>
      <c r="V276" s="33">
        <v>74.085775672840995</v>
      </c>
      <c r="W276" s="33">
        <v>64.783617790572137</v>
      </c>
      <c r="X276" s="33">
        <v>56.334999122945035</v>
      </c>
      <c r="Y276" s="33">
        <v>48.614778939356057</v>
      </c>
      <c r="Z276" s="33">
        <v>41.721820459104983</v>
      </c>
      <c r="AA276" s="33">
        <v>35.556112719499303</v>
      </c>
      <c r="AB276" s="33">
        <v>29.996615012941504</v>
      </c>
      <c r="AC276" s="33">
        <v>25.026094612884592</v>
      </c>
      <c r="AD276" s="33">
        <v>20.683609559485642</v>
      </c>
      <c r="AE276" s="33">
        <v>16.937139949870438</v>
      </c>
      <c r="AF276" s="33">
        <v>13.778420986081052</v>
      </c>
      <c r="AG276" s="33">
        <v>11.158141152862473</v>
      </c>
      <c r="AH276" s="33">
        <v>8.996689453964219</v>
      </c>
      <c r="AI276" s="33">
        <v>7.1873075814831848</v>
      </c>
      <c r="AJ276" s="33">
        <v>5.7415672790229983</v>
      </c>
      <c r="AK276" s="33">
        <v>4.5572219169720602</v>
      </c>
      <c r="AL276" s="33">
        <v>3.6006700947955328</v>
      </c>
      <c r="AM276" s="103">
        <f>AL276/$AL$288</f>
        <v>3.6696319152696409E-2</v>
      </c>
      <c r="AN276" s="33">
        <f t="shared" ref="AN276:AN286" si="0">MAX(B276:AL276)</f>
        <v>232.23448403744675</v>
      </c>
    </row>
    <row r="277" spans="1:40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159.54962264863076</v>
      </c>
      <c r="M277" s="33">
        <v>150.98074081003003</v>
      </c>
      <c r="N277" s="33">
        <v>141.27004388615825</v>
      </c>
      <c r="O277" s="33">
        <v>131.08294701752448</v>
      </c>
      <c r="P277" s="33">
        <v>120.45429420995004</v>
      </c>
      <c r="Q277" s="33">
        <v>110.02276318279506</v>
      </c>
      <c r="R277" s="33">
        <v>99.342020898931111</v>
      </c>
      <c r="S277" s="33">
        <v>89.075538132776728</v>
      </c>
      <c r="T277" s="33">
        <v>78.725463789402653</v>
      </c>
      <c r="U277" s="33">
        <v>68.865263883152977</v>
      </c>
      <c r="V277" s="33">
        <v>59.490577924553982</v>
      </c>
      <c r="W277" s="33">
        <v>51.105836735019984</v>
      </c>
      <c r="X277" s="33">
        <v>43.642396828329147</v>
      </c>
      <c r="Y277" s="33">
        <v>37.013325581013682</v>
      </c>
      <c r="Z277" s="33">
        <v>31.151256359147897</v>
      </c>
      <c r="AA277" s="33">
        <v>26.028964728465755</v>
      </c>
      <c r="AB277" s="33">
        <v>21.58750090914824</v>
      </c>
      <c r="AC277" s="33">
        <v>17.746549078478921</v>
      </c>
      <c r="AD277" s="33">
        <v>14.435841605789765</v>
      </c>
      <c r="AE277" s="33">
        <v>11.631324135870774</v>
      </c>
      <c r="AF277" s="33">
        <v>9.3054097702575618</v>
      </c>
      <c r="AG277" s="33">
        <v>7.4006498319155876</v>
      </c>
      <c r="AH277" s="33">
        <v>5.8521309966536927</v>
      </c>
      <c r="AI277" s="33">
        <v>4.594311166107035</v>
      </c>
      <c r="AJ277" s="33">
        <v>3.5865780015332285</v>
      </c>
      <c r="AK277" s="33">
        <v>2.7737468972153403</v>
      </c>
      <c r="AL277" s="33">
        <v>2.1280542088206249</v>
      </c>
      <c r="AM277" s="103">
        <f t="shared" ref="AM277:AM287" si="1">AL277/$AL$288</f>
        <v>2.1688117590666137E-2</v>
      </c>
      <c r="AN277" s="33">
        <f t="shared" si="0"/>
        <v>204.67748296060128</v>
      </c>
    </row>
    <row r="278" spans="1:40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5.8178567439220839</v>
      </c>
      <c r="M278" s="33">
        <v>7.4046042330751094</v>
      </c>
      <c r="N278" s="33">
        <v>9.1546107593695822</v>
      </c>
      <c r="O278" s="33">
        <v>11.409025284059698</v>
      </c>
      <c r="P278" s="33">
        <v>14.224844612016335</v>
      </c>
      <c r="Q278" s="33">
        <v>17.901763696826421</v>
      </c>
      <c r="R278" s="33">
        <v>22.289888209022756</v>
      </c>
      <c r="S278" s="33">
        <v>27.506354216238986</v>
      </c>
      <c r="T278" s="33">
        <v>33.404116678872526</v>
      </c>
      <c r="U278" s="33">
        <v>39.496735619468708</v>
      </c>
      <c r="V278" s="33">
        <v>45.411802757966811</v>
      </c>
      <c r="W278" s="33">
        <v>51.073424601854946</v>
      </c>
      <c r="X278" s="33">
        <v>56.264979108409726</v>
      </c>
      <c r="Y278" s="33">
        <v>61.052850878728542</v>
      </c>
      <c r="Z278" s="33">
        <v>65.442885107634254</v>
      </c>
      <c r="AA278" s="33">
        <v>69.440477708657568</v>
      </c>
      <c r="AB278" s="33">
        <v>73.040181973177852</v>
      </c>
      <c r="AC278" s="33">
        <v>76.243036516663153</v>
      </c>
      <c r="AD278" s="33">
        <v>79.050943347245877</v>
      </c>
      <c r="AE278" s="33">
        <v>81.471259402361412</v>
      </c>
      <c r="AF278" s="33">
        <v>83.518008963580357</v>
      </c>
      <c r="AG278" s="33">
        <v>85.212797531324853</v>
      </c>
      <c r="AH278" s="33">
        <v>86.585500197591927</v>
      </c>
      <c r="AI278" s="33">
        <v>87.67153762935564</v>
      </c>
      <c r="AJ278" s="33">
        <v>88.508306638722289</v>
      </c>
      <c r="AK278" s="33">
        <v>89.133613481201664</v>
      </c>
      <c r="AL278" s="33">
        <v>89.582719203284</v>
      </c>
      <c r="AM278" s="103">
        <f t="shared" si="1"/>
        <v>0.91298451896542621</v>
      </c>
      <c r="AN278" s="33">
        <f t="shared" si="0"/>
        <v>89.582719203284</v>
      </c>
    </row>
    <row r="279" spans="1:40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9.1829302433119508</v>
      </c>
      <c r="M279" s="33">
        <v>10.552692736002532</v>
      </c>
      <c r="N279" s="33">
        <v>11.603469992065437</v>
      </c>
      <c r="O279" s="33">
        <v>12.385009326550003</v>
      </c>
      <c r="P279" s="33">
        <v>12.635393994227506</v>
      </c>
      <c r="Q279" s="33">
        <v>12.410828805275623</v>
      </c>
      <c r="R279" s="33">
        <v>12.020397787963148</v>
      </c>
      <c r="S279" s="33">
        <v>11.377250593939376</v>
      </c>
      <c r="T279" s="33">
        <v>10.586847829420007</v>
      </c>
      <c r="U279" s="33">
        <v>9.7765563048819946</v>
      </c>
      <c r="V279" s="33">
        <v>8.946616601109536</v>
      </c>
      <c r="W279" s="33">
        <v>8.0997920999920048</v>
      </c>
      <c r="X279" s="33">
        <v>7.2395115758587885</v>
      </c>
      <c r="Y279" s="33">
        <v>6.3833657182664894</v>
      </c>
      <c r="Z279" s="33">
        <v>5.5530959485588332</v>
      </c>
      <c r="AA279" s="33">
        <v>4.7607986544076253</v>
      </c>
      <c r="AB279" s="33">
        <v>4.0248566345805985</v>
      </c>
      <c r="AC279" s="33">
        <v>3.3546323993580209</v>
      </c>
      <c r="AD279" s="33">
        <v>2.7597638707346097</v>
      </c>
      <c r="AE279" s="33">
        <v>2.2429073706305735</v>
      </c>
      <c r="AF279" s="33">
        <v>1.8036647949235642</v>
      </c>
      <c r="AG279" s="33">
        <v>1.4358902265199303</v>
      </c>
      <c r="AH279" s="33">
        <v>1.1309472893849513</v>
      </c>
      <c r="AI279" s="33">
        <v>0.88196148788219308</v>
      </c>
      <c r="AJ279" s="33">
        <v>0.68333327800719457</v>
      </c>
      <c r="AK279" s="33">
        <v>0.52625154595313595</v>
      </c>
      <c r="AL279" s="33">
        <v>0.40566322524481463</v>
      </c>
      <c r="AM279" s="103">
        <f t="shared" si="1"/>
        <v>4.1343268864350718E-3</v>
      </c>
      <c r="AN279" s="33">
        <f t="shared" si="0"/>
        <v>12.635393994227506</v>
      </c>
    </row>
    <row r="280" spans="1:40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10.314340028744379</v>
      </c>
      <c r="M280" s="33">
        <v>11.664478209488141</v>
      </c>
      <c r="N280" s="33">
        <v>13.406594541501251</v>
      </c>
      <c r="O280" s="33">
        <v>15.709332031982107</v>
      </c>
      <c r="P280" s="33">
        <v>18.084217773261962</v>
      </c>
      <c r="Q280" s="33">
        <v>20.502931993178983</v>
      </c>
      <c r="R280" s="33">
        <v>22.026774576139768</v>
      </c>
      <c r="S280" s="33">
        <v>22.24018143403049</v>
      </c>
      <c r="T280" s="33">
        <v>21.473502965202901</v>
      </c>
      <c r="U280" s="33">
        <v>20.471840761590116</v>
      </c>
      <c r="V280" s="33">
        <v>19.240947830699351</v>
      </c>
      <c r="W280" s="33">
        <v>17.773485273038766</v>
      </c>
      <c r="X280" s="33">
        <v>16.308007172954564</v>
      </c>
      <c r="Y280" s="33">
        <v>14.856191677144988</v>
      </c>
      <c r="Z280" s="33">
        <v>13.397150936929146</v>
      </c>
      <c r="AA280" s="33">
        <v>11.944613569326107</v>
      </c>
      <c r="AB280" s="33">
        <v>10.516385610873998</v>
      </c>
      <c r="AC280" s="33">
        <v>9.1449459909763249</v>
      </c>
      <c r="AD280" s="33">
        <v>7.8453329336975512</v>
      </c>
      <c r="AE280" s="33">
        <v>6.6324028035684863</v>
      </c>
      <c r="AF280" s="33">
        <v>5.5234842392632002</v>
      </c>
      <c r="AG280" s="33">
        <v>4.5351193027198891</v>
      </c>
      <c r="AH280" s="33">
        <v>3.6781423114705785</v>
      </c>
      <c r="AI280" s="33">
        <v>2.9528045739169011</v>
      </c>
      <c r="AJ280" s="33">
        <v>2.3505166231194958</v>
      </c>
      <c r="AK280" s="33">
        <v>1.8610171107019142</v>
      </c>
      <c r="AL280" s="33">
        <v>1.4658516801462329</v>
      </c>
      <c r="AM280" s="103">
        <f t="shared" si="1"/>
        <v>1.4939263989476106E-2</v>
      </c>
      <c r="AN280" s="33">
        <f t="shared" si="0"/>
        <v>22.24018143403049</v>
      </c>
    </row>
    <row r="281" spans="1:40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7.7906251195975988</v>
      </c>
      <c r="M281" s="33">
        <v>9.9811077993226931</v>
      </c>
      <c r="N281" s="33">
        <v>11.900136614316068</v>
      </c>
      <c r="O281" s="33">
        <v>11.640824686086095</v>
      </c>
      <c r="P281" s="33">
        <v>11.089497802530143</v>
      </c>
      <c r="Q281" s="33">
        <v>10.344829439527503</v>
      </c>
      <c r="R281" s="33">
        <v>9.6439606463506369</v>
      </c>
      <c r="S281" s="33">
        <v>8.9454950559512767</v>
      </c>
      <c r="T281" s="33">
        <v>8.2539035269875054</v>
      </c>
      <c r="U281" s="33">
        <v>7.5593434786480449</v>
      </c>
      <c r="V281" s="33">
        <v>6.8482811791519058</v>
      </c>
      <c r="W281" s="33">
        <v>6.1205452497373756</v>
      </c>
      <c r="X281" s="33">
        <v>5.3981612302279069</v>
      </c>
      <c r="Y281" s="33">
        <v>4.6854329352971336</v>
      </c>
      <c r="Z281" s="33">
        <v>4.0033197839814907</v>
      </c>
      <c r="AA281" s="33">
        <v>3.3586699132141238</v>
      </c>
      <c r="AB281" s="33">
        <v>2.7794287899850811</v>
      </c>
      <c r="AC281" s="33">
        <v>2.2691928269586548</v>
      </c>
      <c r="AD281" s="33">
        <v>1.8245945101678664</v>
      </c>
      <c r="AE281" s="33">
        <v>1.4469323353260768</v>
      </c>
      <c r="AF281" s="33">
        <v>1.1303300831789522</v>
      </c>
      <c r="AG281" s="33">
        <v>0.87665088537286662</v>
      </c>
      <c r="AH281" s="33">
        <v>0.67580502458854075</v>
      </c>
      <c r="AI281" s="33">
        <v>0.51465132381107448</v>
      </c>
      <c r="AJ281" s="33">
        <v>0.38300136459537942</v>
      </c>
      <c r="AK281" s="33">
        <v>0.27798309047562941</v>
      </c>
      <c r="AL281" s="33">
        <v>0.20006969822550003</v>
      </c>
      <c r="AM281" s="103">
        <f t="shared" si="1"/>
        <v>2.0390153236972742E-3</v>
      </c>
      <c r="AN281" s="33">
        <f t="shared" si="0"/>
        <v>11.900136614316068</v>
      </c>
    </row>
    <row r="282" spans="1:40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2.4927323498518996</v>
      </c>
      <c r="M282" s="33">
        <v>3.2980999724519631</v>
      </c>
      <c r="N282" s="33">
        <v>4.5015284297189879</v>
      </c>
      <c r="O282" s="33">
        <v>6.104939526157076</v>
      </c>
      <c r="P282" s="33">
        <v>8.0884084014401925</v>
      </c>
      <c r="Q282" s="33">
        <v>8.4843069941668521</v>
      </c>
      <c r="R282" s="33">
        <v>8.8329722426012705</v>
      </c>
      <c r="S282" s="33">
        <v>9.1807398806183187</v>
      </c>
      <c r="T282" s="33">
        <v>9.5138665299389054</v>
      </c>
      <c r="U282" s="33">
        <v>9.3092750673732141</v>
      </c>
      <c r="V282" s="33">
        <v>9.101842171370679</v>
      </c>
      <c r="W282" s="33">
        <v>8.4176280854443739</v>
      </c>
      <c r="X282" s="33">
        <v>7.7457148057185607</v>
      </c>
      <c r="Y282" s="33">
        <v>7.0674230818902393</v>
      </c>
      <c r="Z282" s="33">
        <v>6.401925113547648</v>
      </c>
      <c r="AA282" s="33">
        <v>5.738806469738627</v>
      </c>
      <c r="AB282" s="33">
        <v>5.0870890879432267</v>
      </c>
      <c r="AC282" s="33">
        <v>4.4513322960076822</v>
      </c>
      <c r="AD282" s="33">
        <v>3.8443530894601472</v>
      </c>
      <c r="AE282" s="33">
        <v>3.2760075596354308</v>
      </c>
      <c r="AF282" s="33">
        <v>2.7524168106692124</v>
      </c>
      <c r="AG282" s="33">
        <v>2.2821145617777927</v>
      </c>
      <c r="AH282" s="33">
        <v>1.8643088529300793</v>
      </c>
      <c r="AI282" s="33">
        <v>1.5056655713371869</v>
      </c>
      <c r="AJ282" s="33">
        <v>1.2020097154844884</v>
      </c>
      <c r="AK282" s="33">
        <v>0.95149770049270266</v>
      </c>
      <c r="AL282" s="33">
        <v>0.73771473055266412</v>
      </c>
      <c r="AM282" s="103">
        <f t="shared" si="1"/>
        <v>7.5184380916028561E-3</v>
      </c>
      <c r="AN282" s="33">
        <f t="shared" si="0"/>
        <v>9.5138665299389054</v>
      </c>
    </row>
    <row r="283" spans="1:40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  <c r="AM283" s="103">
        <f t="shared" si="1"/>
        <v>0</v>
      </c>
      <c r="AN283" s="33">
        <f t="shared" si="0"/>
        <v>0</v>
      </c>
    </row>
    <row r="284" spans="1:40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103">
        <f t="shared" si="1"/>
        <v>0</v>
      </c>
      <c r="AN284" s="33">
        <f t="shared" si="0"/>
        <v>0</v>
      </c>
    </row>
    <row r="285" spans="1:40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103">
        <f t="shared" si="1"/>
        <v>0</v>
      </c>
      <c r="AN285" s="33">
        <f t="shared" si="0"/>
        <v>0</v>
      </c>
    </row>
    <row r="286" spans="1:40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103">
        <f t="shared" si="1"/>
        <v>0</v>
      </c>
      <c r="AN286" s="33">
        <f t="shared" si="0"/>
        <v>0</v>
      </c>
    </row>
    <row r="287" spans="1:40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  <c r="AM287" s="103">
        <f t="shared" si="1"/>
        <v>0</v>
      </c>
      <c r="AN287" s="33">
        <f>MAX(B287:AL287)</f>
        <v>0</v>
      </c>
    </row>
    <row r="288" spans="1:40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369.9729534471407</v>
      </c>
      <c r="M288" s="33">
        <v>358.66085878846536</v>
      </c>
      <c r="N288" s="33">
        <v>346.96644381280288</v>
      </c>
      <c r="O288" s="33">
        <v>334.40491898965843</v>
      </c>
      <c r="P288" s="33">
        <v>321.37714057887774</v>
      </c>
      <c r="Q288" s="33">
        <v>306.68542153963938</v>
      </c>
      <c r="R288" s="33">
        <v>290.95429954735505</v>
      </c>
      <c r="S288" s="33">
        <v>274.55416036100075</v>
      </c>
      <c r="T288" s="33">
        <v>257.24844781410275</v>
      </c>
      <c r="U288" s="33">
        <v>239.78864846000118</v>
      </c>
      <c r="V288" s="33">
        <v>223.12584413769326</v>
      </c>
      <c r="W288" s="33">
        <v>207.37432983565961</v>
      </c>
      <c r="X288" s="33">
        <v>192.93376984444373</v>
      </c>
      <c r="Y288" s="33">
        <v>179.67336881169712</v>
      </c>
      <c r="Z288" s="33">
        <v>167.67145370890427</v>
      </c>
      <c r="AA288" s="33">
        <v>156.82844376330911</v>
      </c>
      <c r="AB288" s="33">
        <v>147.0320580186505</v>
      </c>
      <c r="AC288" s="33">
        <v>138.23578372132735</v>
      </c>
      <c r="AD288" s="33">
        <v>130.44443891658145</v>
      </c>
      <c r="AE288" s="33">
        <v>123.63797355726319</v>
      </c>
      <c r="AF288" s="33">
        <v>117.81173564795391</v>
      </c>
      <c r="AG288" s="33">
        <v>112.9013634924934</v>
      </c>
      <c r="AH288" s="33">
        <v>108.783524126584</v>
      </c>
      <c r="AI288" s="33">
        <v>105.30823933389321</v>
      </c>
      <c r="AJ288" s="33">
        <v>102.45531290048507</v>
      </c>
      <c r="AK288" s="33">
        <v>100.08133174301244</v>
      </c>
      <c r="AL288" s="33">
        <v>98.120742841069358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19667.795210221728</v>
      </c>
      <c r="M294" s="33">
        <v>18537.65269066067</v>
      </c>
      <c r="N294" s="33">
        <v>17452.131703838251</v>
      </c>
      <c r="O294" s="33">
        <v>16433.194625696135</v>
      </c>
      <c r="P294" s="33">
        <v>15390.054425863294</v>
      </c>
      <c r="Q294" s="33">
        <v>14289.524710635253</v>
      </c>
      <c r="R294" s="33">
        <v>13139.807083463964</v>
      </c>
      <c r="S294" s="33">
        <v>11950.717617837628</v>
      </c>
      <c r="T294" s="33">
        <v>10720.2089806063</v>
      </c>
      <c r="U294" s="33">
        <v>9484.8337512996895</v>
      </c>
      <c r="V294" s="33">
        <v>8334.6497631946131</v>
      </c>
      <c r="W294" s="33">
        <v>7288.1570014393656</v>
      </c>
      <c r="X294" s="33">
        <v>6337.6874013313163</v>
      </c>
      <c r="Y294" s="33">
        <v>5469.1626306775561</v>
      </c>
      <c r="Z294" s="33">
        <v>4693.70480164931</v>
      </c>
      <c r="AA294" s="33">
        <v>4000.0626809436712</v>
      </c>
      <c r="AB294" s="33">
        <v>3374.6191889559191</v>
      </c>
      <c r="AC294" s="33">
        <v>2815.4356439495164</v>
      </c>
      <c r="AD294" s="33">
        <v>2326.9060754421344</v>
      </c>
      <c r="AE294" s="33">
        <v>1905.4282443604241</v>
      </c>
      <c r="AF294" s="33">
        <v>1550.0723609341183</v>
      </c>
      <c r="AG294" s="33">
        <v>1255.2908796970282</v>
      </c>
      <c r="AH294" s="33">
        <v>1012.1275635709746</v>
      </c>
      <c r="AI294" s="33">
        <v>808.57210291685817</v>
      </c>
      <c r="AJ294" s="33">
        <v>645.92631889008726</v>
      </c>
      <c r="AK294" s="33">
        <v>512.68746565935669</v>
      </c>
      <c r="AL294" s="33">
        <v>405.07538566449745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19727.865616109601</v>
      </c>
      <c r="I295" s="33">
        <v>18760.335247396655</v>
      </c>
      <c r="J295" s="33">
        <v>17734.683999847868</v>
      </c>
      <c r="K295" s="33">
        <v>16845.108017494073</v>
      </c>
      <c r="L295" s="33">
        <v>15954.962264863076</v>
      </c>
      <c r="M295" s="33">
        <v>15098.074081003002</v>
      </c>
      <c r="N295" s="33">
        <v>14127.004388615824</v>
      </c>
      <c r="O295" s="33">
        <v>13108.294701752448</v>
      </c>
      <c r="P295" s="33">
        <v>12045.429420995004</v>
      </c>
      <c r="Q295" s="33">
        <v>11002.276318279506</v>
      </c>
      <c r="R295" s="33">
        <v>9934.2020898931114</v>
      </c>
      <c r="S295" s="33">
        <v>8907.5538132776728</v>
      </c>
      <c r="T295" s="33">
        <v>7872.5463789402656</v>
      </c>
      <c r="U295" s="33">
        <v>6886.5263883152975</v>
      </c>
      <c r="V295" s="33">
        <v>5949.0577924553982</v>
      </c>
      <c r="W295" s="33">
        <v>5110.5836735019984</v>
      </c>
      <c r="X295" s="33">
        <v>4364.2396828329147</v>
      </c>
      <c r="Y295" s="33">
        <v>3701.3325581013682</v>
      </c>
      <c r="Z295" s="33">
        <v>3115.1256359147897</v>
      </c>
      <c r="AA295" s="33">
        <v>2602.8964728465753</v>
      </c>
      <c r="AB295" s="33">
        <v>2158.7500909148239</v>
      </c>
      <c r="AC295" s="33">
        <v>1774.6549078478922</v>
      </c>
      <c r="AD295" s="33">
        <v>1443.5841605789765</v>
      </c>
      <c r="AE295" s="33">
        <v>1163.1324135870773</v>
      </c>
      <c r="AF295" s="33">
        <v>930.54097702575621</v>
      </c>
      <c r="AG295" s="33">
        <v>740.06498319155867</v>
      </c>
      <c r="AH295" s="33">
        <v>585.21309966536933</v>
      </c>
      <c r="AI295" s="33">
        <v>459.4311166107035</v>
      </c>
      <c r="AJ295" s="33">
        <v>358.65780015332285</v>
      </c>
      <c r="AK295" s="33">
        <v>277.37468972153403</v>
      </c>
      <c r="AL295" s="33">
        <v>212.80542088206249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1033.0796523725944</v>
      </c>
      <c r="M297" s="33">
        <v>1187.1779328002849</v>
      </c>
      <c r="N297" s="33">
        <v>1305.3903741073616</v>
      </c>
      <c r="O297" s="33">
        <v>1393.3135492368754</v>
      </c>
      <c r="P297" s="33">
        <v>1421.4818243505945</v>
      </c>
      <c r="Q297" s="33">
        <v>1396.2182405935075</v>
      </c>
      <c r="R297" s="33">
        <v>1352.294751145854</v>
      </c>
      <c r="S297" s="33">
        <v>1279.9406918181796</v>
      </c>
      <c r="T297" s="33">
        <v>1191.0203808097508</v>
      </c>
      <c r="U297" s="33">
        <v>1099.8625842992244</v>
      </c>
      <c r="V297" s="33">
        <v>1006.4943676248228</v>
      </c>
      <c r="W297" s="33">
        <v>911.22661124910053</v>
      </c>
      <c r="X297" s="33">
        <v>814.44505228411367</v>
      </c>
      <c r="Y297" s="33">
        <v>718.12864330497996</v>
      </c>
      <c r="Z297" s="33">
        <v>624.72329421286861</v>
      </c>
      <c r="AA297" s="33">
        <v>535.58984862085788</v>
      </c>
      <c r="AB297" s="33">
        <v>452.79637139031735</v>
      </c>
      <c r="AC297" s="33">
        <v>377.39614492777736</v>
      </c>
      <c r="AD297" s="33">
        <v>310.47343545764357</v>
      </c>
      <c r="AE297" s="33">
        <v>252.32707919593952</v>
      </c>
      <c r="AF297" s="33">
        <v>202.91228942890095</v>
      </c>
      <c r="AG297" s="33">
        <v>161.53765048349217</v>
      </c>
      <c r="AH297" s="33">
        <v>127.23157005580701</v>
      </c>
      <c r="AI297" s="33">
        <v>99.220667386746712</v>
      </c>
      <c r="AJ297" s="33">
        <v>76.874993775809386</v>
      </c>
      <c r="AK297" s="33">
        <v>59.203298919727793</v>
      </c>
      <c r="AL297" s="33">
        <v>45.637112840041645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1128.3724230859264</v>
      </c>
      <c r="M298" s="33">
        <v>1275.9586215466873</v>
      </c>
      <c r="N298" s="33">
        <v>1466.3643256120233</v>
      </c>
      <c r="O298" s="33">
        <v>1718.0043637534934</v>
      </c>
      <c r="P298" s="33">
        <v>1977.4737756913523</v>
      </c>
      <c r="Q298" s="33">
        <v>2241.6702642913742</v>
      </c>
      <c r="R298" s="33">
        <v>2408.0326824927783</v>
      </c>
      <c r="S298" s="33">
        <v>2431.1968682442089</v>
      </c>
      <c r="T298" s="33">
        <v>2347.2920644801989</v>
      </c>
      <c r="U298" s="33">
        <v>2237.7157130364722</v>
      </c>
      <c r="V298" s="33">
        <v>2103.1044890862472</v>
      </c>
      <c r="W298" s="33">
        <v>1942.6660312152876</v>
      </c>
      <c r="X298" s="33">
        <v>1782.4474328005761</v>
      </c>
      <c r="Y298" s="33">
        <v>1623.7262140982421</v>
      </c>
      <c r="Z298" s="33">
        <v>1464.22113281984</v>
      </c>
      <c r="AA298" s="33">
        <v>1305.4348109132022</v>
      </c>
      <c r="AB298" s="33">
        <v>1149.3132866310582</v>
      </c>
      <c r="AC298" s="33">
        <v>999.40723087030108</v>
      </c>
      <c r="AD298" s="33">
        <v>857.35957798100947</v>
      </c>
      <c r="AE298" s="33">
        <v>724.79222066393106</v>
      </c>
      <c r="AF298" s="33">
        <v>603.59663570477005</v>
      </c>
      <c r="AG298" s="33">
        <v>495.5800075325032</v>
      </c>
      <c r="AH298" s="33">
        <v>401.92585369389303</v>
      </c>
      <c r="AI298" s="33">
        <v>322.66097873332882</v>
      </c>
      <c r="AJ298" s="33">
        <v>256.84475569316515</v>
      </c>
      <c r="AK298" s="33">
        <v>203.35504233212745</v>
      </c>
      <c r="AL298" s="33">
        <v>160.17422383829941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779.06251195975995</v>
      </c>
      <c r="M299" s="33">
        <v>998.11077993226934</v>
      </c>
      <c r="N299" s="33">
        <v>1190.0136614316068</v>
      </c>
      <c r="O299" s="33">
        <v>1164.0824686086094</v>
      </c>
      <c r="P299" s="33">
        <v>1108.9497802530143</v>
      </c>
      <c r="Q299" s="33">
        <v>1034.4829439527502</v>
      </c>
      <c r="R299" s="33">
        <v>964.39606463506368</v>
      </c>
      <c r="S299" s="33">
        <v>894.54950559512758</v>
      </c>
      <c r="T299" s="33">
        <v>825.39035269875058</v>
      </c>
      <c r="U299" s="33">
        <v>755.93434786480452</v>
      </c>
      <c r="V299" s="33">
        <v>684.82811791519066</v>
      </c>
      <c r="W299" s="33">
        <v>612.05452497373756</v>
      </c>
      <c r="X299" s="33">
        <v>539.81612302279075</v>
      </c>
      <c r="Y299" s="33">
        <v>468.54329352971337</v>
      </c>
      <c r="Z299" s="33">
        <v>400.33197839814909</v>
      </c>
      <c r="AA299" s="33">
        <v>335.8669913214124</v>
      </c>
      <c r="AB299" s="33">
        <v>277.94287899850809</v>
      </c>
      <c r="AC299" s="33">
        <v>226.91928269586546</v>
      </c>
      <c r="AD299" s="33">
        <v>182.45945101678666</v>
      </c>
      <c r="AE299" s="33">
        <v>144.69323353260768</v>
      </c>
      <c r="AF299" s="33">
        <v>113.03300831789522</v>
      </c>
      <c r="AG299" s="33">
        <v>87.665088537286664</v>
      </c>
      <c r="AH299" s="33">
        <v>67.58050245885407</v>
      </c>
      <c r="AI299" s="33">
        <v>51.465132381107445</v>
      </c>
      <c r="AJ299" s="33">
        <v>38.300136459537939</v>
      </c>
      <c r="AK299" s="33">
        <v>27.798309047562942</v>
      </c>
      <c r="AL299" s="33">
        <v>20.006969822550001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242.54977741342887</v>
      </c>
      <c r="M300" s="33">
        <v>320.91428277608185</v>
      </c>
      <c r="N300" s="33">
        <v>438.01121236037727</v>
      </c>
      <c r="O300" s="33">
        <v>594.0275630794531</v>
      </c>
      <c r="P300" s="33">
        <v>787.02459071259113</v>
      </c>
      <c r="Q300" s="33">
        <v>825.54662279110357</v>
      </c>
      <c r="R300" s="33">
        <v>859.47271935120591</v>
      </c>
      <c r="S300" s="33">
        <v>893.31147592595028</v>
      </c>
      <c r="T300" s="33">
        <v>925.72562365745068</v>
      </c>
      <c r="U300" s="33">
        <v>905.81830640819021</v>
      </c>
      <c r="V300" s="33">
        <v>885.63450979776496</v>
      </c>
      <c r="W300" s="33">
        <v>819.05857987315142</v>
      </c>
      <c r="X300" s="33">
        <v>753.6795525386259</v>
      </c>
      <c r="Y300" s="33">
        <v>687.67988488649917</v>
      </c>
      <c r="Z300" s="33">
        <v>622.9250851583314</v>
      </c>
      <c r="AA300" s="33">
        <v>558.40180031223531</v>
      </c>
      <c r="AB300" s="33">
        <v>494.98788990972906</v>
      </c>
      <c r="AC300" s="33">
        <v>433.12698920685045</v>
      </c>
      <c r="AD300" s="33">
        <v>374.06622744819981</v>
      </c>
      <c r="AE300" s="33">
        <v>318.76462968095763</v>
      </c>
      <c r="AF300" s="33">
        <v>267.81779632958234</v>
      </c>
      <c r="AG300" s="33">
        <v>222.05608196324607</v>
      </c>
      <c r="AH300" s="33">
        <v>181.40242667245897</v>
      </c>
      <c r="AI300" s="33">
        <v>146.50543978722601</v>
      </c>
      <c r="AJ300" s="33">
        <v>116.95888207045707</v>
      </c>
      <c r="AK300" s="33">
        <v>92.583367595645015</v>
      </c>
      <c r="AL300" s="33">
        <v>71.781691163428448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21829.247285680249</v>
      </c>
      <c r="M304" s="33">
        <v>21000.789245007643</v>
      </c>
      <c r="N304" s="33">
        <v>20223.886403557637</v>
      </c>
      <c r="O304" s="33">
        <v>19544.512538686504</v>
      </c>
      <c r="P304" s="33">
        <v>18789.010025905241</v>
      </c>
      <c r="Q304" s="33">
        <v>17927.413215520133</v>
      </c>
      <c r="R304" s="33">
        <v>16900.134517102597</v>
      </c>
      <c r="S304" s="33">
        <v>15661.855177900017</v>
      </c>
      <c r="T304" s="33">
        <v>14258.521425896248</v>
      </c>
      <c r="U304" s="33">
        <v>12822.412048635386</v>
      </c>
      <c r="V304" s="33">
        <v>11444.248619905682</v>
      </c>
      <c r="W304" s="33">
        <v>10142.049643903752</v>
      </c>
      <c r="X304" s="33">
        <v>8934.579886416006</v>
      </c>
      <c r="Y304" s="33">
        <v>7811.0174880807781</v>
      </c>
      <c r="Z304" s="33">
        <v>6782.6492286820185</v>
      </c>
      <c r="AA304" s="33">
        <v>5841.0873404777312</v>
      </c>
      <c r="AB304" s="33">
        <v>4976.7288469772948</v>
      </c>
      <c r="AC304" s="33">
        <v>4192.2390197475943</v>
      </c>
      <c r="AD304" s="33">
        <v>3494.7390888807872</v>
      </c>
      <c r="AE304" s="33">
        <v>2882.5475442202946</v>
      </c>
      <c r="AF304" s="33">
        <v>2356.5812860677893</v>
      </c>
      <c r="AG304" s="33">
        <v>1912.4085377130236</v>
      </c>
      <c r="AH304" s="33">
        <v>1541.2849873206746</v>
      </c>
      <c r="AI304" s="33">
        <v>1230.4537490369337</v>
      </c>
      <c r="AJ304" s="33">
        <v>979.6460683590617</v>
      </c>
      <c r="AK304" s="33">
        <v>775.24580691121196</v>
      </c>
      <c r="AL304" s="33">
        <v>610.88672234283854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16976.574554236264</v>
      </c>
      <c r="M305" s="34">
        <v>16417.099143711352</v>
      </c>
      <c r="N305" s="34">
        <v>15755.029262407808</v>
      </c>
      <c r="O305" s="34">
        <v>14866.40473344051</v>
      </c>
      <c r="P305" s="34">
        <v>13941.403791960611</v>
      </c>
      <c r="Q305" s="34">
        <v>12862.305885023359</v>
      </c>
      <c r="R305" s="34">
        <v>11758.070873879382</v>
      </c>
      <c r="S305" s="34">
        <v>10695.414794798749</v>
      </c>
      <c r="T305" s="34">
        <v>9623.6623552964666</v>
      </c>
      <c r="U305" s="34">
        <v>8548.2790425882922</v>
      </c>
      <c r="V305" s="34">
        <v>7519.5204201683537</v>
      </c>
      <c r="W305" s="34">
        <v>6541.6967783488881</v>
      </c>
      <c r="X305" s="34">
        <v>5657.7353583943313</v>
      </c>
      <c r="Y305" s="34">
        <v>4857.555736517581</v>
      </c>
      <c r="Z305" s="34">
        <v>4138.3826994712699</v>
      </c>
      <c r="AA305" s="34">
        <v>3497.1652644802234</v>
      </c>
      <c r="AB305" s="34">
        <v>2931.6808598230609</v>
      </c>
      <c r="AC305" s="34">
        <v>2434.7011797506079</v>
      </c>
      <c r="AD305" s="34">
        <v>2000.1098390439629</v>
      </c>
      <c r="AE305" s="34">
        <v>1626.5902768006426</v>
      </c>
      <c r="AF305" s="34">
        <v>1311.3917816732337</v>
      </c>
      <c r="AG305" s="34">
        <v>1049.7861536920914</v>
      </c>
      <c r="AH305" s="34">
        <v>834.19602879668241</v>
      </c>
      <c r="AI305" s="34">
        <v>657.40168877903693</v>
      </c>
      <c r="AJ305" s="34">
        <v>513.91681868331784</v>
      </c>
      <c r="AK305" s="34">
        <v>397.75636636474201</v>
      </c>
      <c r="AL305" s="34">
        <v>304.59408186804092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38805.821839916513</v>
      </c>
      <c r="M306" s="33">
        <v>37417.888388718995</v>
      </c>
      <c r="N306" s="33">
        <v>35978.915665965447</v>
      </c>
      <c r="O306" s="33">
        <v>34410.917272127015</v>
      </c>
      <c r="P306" s="33">
        <v>32730.413817865847</v>
      </c>
      <c r="Q306" s="33">
        <v>30789.719100543491</v>
      </c>
      <c r="R306" s="33">
        <v>28658.205390981977</v>
      </c>
      <c r="S306" s="33">
        <v>26357.269972698774</v>
      </c>
      <c r="T306" s="33">
        <v>23882.183781192714</v>
      </c>
      <c r="U306" s="33">
        <v>21370.691091223678</v>
      </c>
      <c r="V306" s="33">
        <v>18963.769040074036</v>
      </c>
      <c r="W306" s="33">
        <v>16683.74642225264</v>
      </c>
      <c r="X306" s="33">
        <v>14592.315244810339</v>
      </c>
      <c r="Y306" s="33">
        <v>12668.57322459836</v>
      </c>
      <c r="Z306" s="33">
        <v>10921.03192815329</v>
      </c>
      <c r="AA306" s="33">
        <v>9338.2526049579537</v>
      </c>
      <c r="AB306" s="33">
        <v>7908.4097068003557</v>
      </c>
      <c r="AC306" s="33">
        <v>6626.9401994982027</v>
      </c>
      <c r="AD306" s="33">
        <v>5494.8489279247506</v>
      </c>
      <c r="AE306" s="33">
        <v>4509.1378210209377</v>
      </c>
      <c r="AF306" s="33">
        <v>3667.973067741023</v>
      </c>
      <c r="AG306" s="33">
        <v>2962.194691405115</v>
      </c>
      <c r="AH306" s="33">
        <v>2375.4810161173568</v>
      </c>
      <c r="AI306" s="33">
        <v>1887.8554378159706</v>
      </c>
      <c r="AJ306" s="33">
        <v>1493.5628870423795</v>
      </c>
      <c r="AK306" s="33">
        <v>1173.002173275954</v>
      </c>
      <c r="AL306" s="33">
        <v>915.48080421087946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46.6126746482255</v>
      </c>
      <c r="M312" s="33">
        <v>43.934236876865803</v>
      </c>
      <c r="N312" s="33">
        <v>41.36155213809667</v>
      </c>
      <c r="O312" s="33">
        <v>38.946671262899841</v>
      </c>
      <c r="P312" s="33">
        <v>36.474428989296008</v>
      </c>
      <c r="Q312" s="33">
        <v>33.866173564205553</v>
      </c>
      <c r="R312" s="33">
        <v>31.141342787809592</v>
      </c>
      <c r="S312" s="33">
        <v>28.323200754275174</v>
      </c>
      <c r="T312" s="33">
        <v>25.406895284036938</v>
      </c>
      <c r="U312" s="33">
        <v>22.479055990580264</v>
      </c>
      <c r="V312" s="33">
        <v>19.753119938771235</v>
      </c>
      <c r="W312" s="33">
        <v>17.272932093411299</v>
      </c>
      <c r="X312" s="33">
        <v>15.020319141155223</v>
      </c>
      <c r="Y312" s="33">
        <v>12.96191543470581</v>
      </c>
      <c r="Z312" s="33">
        <v>11.124080379908863</v>
      </c>
      <c r="AA312" s="33">
        <v>9.4801485538365018</v>
      </c>
      <c r="AB312" s="33">
        <v>7.9978474778255277</v>
      </c>
      <c r="AC312" s="33">
        <v>6.672582476160354</v>
      </c>
      <c r="AD312" s="33">
        <v>5.5147673987978587</v>
      </c>
      <c r="AE312" s="33">
        <v>4.5158649391342056</v>
      </c>
      <c r="AF312" s="33">
        <v>3.6736714954138598</v>
      </c>
      <c r="AG312" s="33">
        <v>2.9750393848819576</v>
      </c>
      <c r="AH312" s="33">
        <v>2.3987423256632106</v>
      </c>
      <c r="AI312" s="33">
        <v>1.9163158839129542</v>
      </c>
      <c r="AJ312" s="33">
        <v>1.5308453757695073</v>
      </c>
      <c r="AK312" s="33">
        <v>1.2150692936126755</v>
      </c>
      <c r="AL312" s="33">
        <v>0.96002866402485876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42.280650001887132</v>
      </c>
      <c r="M313" s="33">
        <v>40.009896314657965</v>
      </c>
      <c r="N313" s="33">
        <v>37.436561629831928</v>
      </c>
      <c r="O313" s="33">
        <v>34.736980959643986</v>
      </c>
      <c r="P313" s="33">
        <v>31.920387965636749</v>
      </c>
      <c r="Q313" s="33">
        <v>29.156032243440684</v>
      </c>
      <c r="R313" s="33">
        <v>26.325635538216744</v>
      </c>
      <c r="S313" s="33">
        <v>23.605017605185832</v>
      </c>
      <c r="T313" s="33">
        <v>20.862247904191694</v>
      </c>
      <c r="U313" s="33">
        <v>18.249294929035528</v>
      </c>
      <c r="V313" s="33">
        <v>15.765003150006809</v>
      </c>
      <c r="W313" s="33">
        <v>13.543046734780294</v>
      </c>
      <c r="X313" s="33">
        <v>11.565235159507221</v>
      </c>
      <c r="Y313" s="33">
        <v>9.8085312789686281</v>
      </c>
      <c r="Z313" s="33">
        <v>8.2550829351741939</v>
      </c>
      <c r="AA313" s="33">
        <v>6.8976756530434269</v>
      </c>
      <c r="AB313" s="33">
        <v>5.7206877409242827</v>
      </c>
      <c r="AC313" s="33">
        <v>4.7028355057969113</v>
      </c>
      <c r="AD313" s="33">
        <v>3.8254980255342872</v>
      </c>
      <c r="AE313" s="33">
        <v>3.0823008960057545</v>
      </c>
      <c r="AF313" s="33">
        <v>2.4659335891182539</v>
      </c>
      <c r="AG313" s="33">
        <v>1.961172205457631</v>
      </c>
      <c r="AH313" s="33">
        <v>1.5508147141132285</v>
      </c>
      <c r="AI313" s="33">
        <v>1.217492459018364</v>
      </c>
      <c r="AJ313" s="33">
        <v>0.95044317040630533</v>
      </c>
      <c r="AK313" s="33">
        <v>0.73504292776206515</v>
      </c>
      <c r="AL313" s="33">
        <v>0.56393436533746544</v>
      </c>
      <c r="AN313" s="33"/>
    </row>
    <row r="314" spans="1:40">
      <c r="A314" s="8" t="s">
        <v>31</v>
      </c>
      <c r="B314" s="33">
        <v>0</v>
      </c>
      <c r="C314" s="33">
        <v>0</v>
      </c>
      <c r="D314" s="33">
        <v>0</v>
      </c>
      <c r="E314" s="33">
        <v>0</v>
      </c>
      <c r="F314" s="33">
        <v>0</v>
      </c>
      <c r="G314" s="33">
        <v>0</v>
      </c>
      <c r="H314" s="33">
        <v>0</v>
      </c>
      <c r="I314" s="33">
        <v>0</v>
      </c>
      <c r="J314" s="33">
        <v>0</v>
      </c>
      <c r="K314" s="33">
        <v>0</v>
      </c>
      <c r="L314" s="33">
        <v>0</v>
      </c>
      <c r="M314" s="33">
        <v>0</v>
      </c>
      <c r="N314" s="33">
        <v>0</v>
      </c>
      <c r="O314" s="33">
        <v>0</v>
      </c>
      <c r="P314" s="33">
        <v>0</v>
      </c>
      <c r="Q314" s="33">
        <v>0</v>
      </c>
      <c r="R314" s="33">
        <v>0</v>
      </c>
      <c r="S314" s="33">
        <v>0</v>
      </c>
      <c r="T314" s="33">
        <v>0</v>
      </c>
      <c r="U314" s="33">
        <v>0</v>
      </c>
      <c r="V314" s="33">
        <v>0</v>
      </c>
      <c r="W314" s="33">
        <v>0</v>
      </c>
      <c r="X314" s="33">
        <v>0</v>
      </c>
      <c r="Y314" s="33">
        <v>0</v>
      </c>
      <c r="Z314" s="33">
        <v>0</v>
      </c>
      <c r="AA314" s="33">
        <v>0</v>
      </c>
      <c r="AB314" s="33">
        <v>0</v>
      </c>
      <c r="AC314" s="33">
        <v>0</v>
      </c>
      <c r="AD314" s="33">
        <v>0</v>
      </c>
      <c r="AE314" s="33">
        <v>0</v>
      </c>
      <c r="AF314" s="33">
        <v>0</v>
      </c>
      <c r="AG314" s="33">
        <v>0</v>
      </c>
      <c r="AH314" s="33">
        <v>0</v>
      </c>
      <c r="AI314" s="33">
        <v>0</v>
      </c>
      <c r="AJ314" s="33">
        <v>0</v>
      </c>
      <c r="AK314" s="33">
        <v>0</v>
      </c>
      <c r="AL314" s="33">
        <v>0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2.4483987761230486</v>
      </c>
      <c r="M315" s="33">
        <v>2.8136117007366757</v>
      </c>
      <c r="N315" s="33">
        <v>3.0937751866344474</v>
      </c>
      <c r="O315" s="33">
        <v>3.3021531116913949</v>
      </c>
      <c r="P315" s="33">
        <v>3.3689119237109089</v>
      </c>
      <c r="Q315" s="33">
        <v>3.3090372302066133</v>
      </c>
      <c r="R315" s="33">
        <v>3.2049385602156737</v>
      </c>
      <c r="S315" s="33">
        <v>3.0334594396090857</v>
      </c>
      <c r="T315" s="33">
        <v>2.8227183025191094</v>
      </c>
      <c r="U315" s="33">
        <v>2.6066743247891617</v>
      </c>
      <c r="V315" s="33">
        <v>2.3853916512708309</v>
      </c>
      <c r="W315" s="33">
        <v>2.1596070686603683</v>
      </c>
      <c r="X315" s="33">
        <v>1.9302347739133492</v>
      </c>
      <c r="Y315" s="33">
        <v>1.7019648846328028</v>
      </c>
      <c r="Z315" s="33">
        <v>1.4805942072844993</v>
      </c>
      <c r="AA315" s="33">
        <v>1.2693479412314332</v>
      </c>
      <c r="AB315" s="33">
        <v>1.0731274001950522</v>
      </c>
      <c r="AC315" s="33">
        <v>0.89442886347883255</v>
      </c>
      <c r="AD315" s="33">
        <v>0.73582204203461532</v>
      </c>
      <c r="AE315" s="33">
        <v>0.59801517769437673</v>
      </c>
      <c r="AF315" s="33">
        <v>0.48090212594649523</v>
      </c>
      <c r="AG315" s="33">
        <v>0.38284423164587644</v>
      </c>
      <c r="AH315" s="33">
        <v>0.30153882103226265</v>
      </c>
      <c r="AI315" s="33">
        <v>0.23515298170658969</v>
      </c>
      <c r="AJ315" s="33">
        <v>0.18219373524866822</v>
      </c>
      <c r="AK315" s="33">
        <v>0.1403118184397549</v>
      </c>
      <c r="AL315" s="33">
        <v>0.10815995743089872</v>
      </c>
      <c r="AN315" s="33"/>
    </row>
    <row r="316" spans="1:40">
      <c r="A316" s="8" t="s">
        <v>33</v>
      </c>
      <c r="B316" s="33">
        <v>0.19665022253406031</v>
      </c>
      <c r="C316" s="33">
        <v>0.21843754859999767</v>
      </c>
      <c r="D316" s="33">
        <v>0.26631169346518935</v>
      </c>
      <c r="E316" s="33">
        <v>0.36182044857129109</v>
      </c>
      <c r="F316" s="33">
        <v>0.49961104257604555</v>
      </c>
      <c r="G316" s="33">
        <v>0.71184735194829074</v>
      </c>
      <c r="H316" s="33">
        <v>1.0953268840444292</v>
      </c>
      <c r="I316" s="33">
        <v>1.6487651943777919</v>
      </c>
      <c r="J316" s="33">
        <v>2.2366565725860421</v>
      </c>
      <c r="K316" s="33">
        <v>2.4400888524335054</v>
      </c>
      <c r="L316" s="33">
        <v>2.6742426427136454</v>
      </c>
      <c r="M316" s="33">
        <v>3.024021933065649</v>
      </c>
      <c r="N316" s="33">
        <v>3.4752834517004954</v>
      </c>
      <c r="O316" s="33">
        <v>4.0716703420957803</v>
      </c>
      <c r="P316" s="33">
        <v>4.6866128483885063</v>
      </c>
      <c r="Q316" s="33">
        <v>5.3127585263705575</v>
      </c>
      <c r="R316" s="33">
        <v>5.7070374575078846</v>
      </c>
      <c r="S316" s="33">
        <v>5.7619365777387754</v>
      </c>
      <c r="T316" s="33">
        <v>5.5630821928180705</v>
      </c>
      <c r="U316" s="33">
        <v>5.3033862398964393</v>
      </c>
      <c r="V316" s="33">
        <v>4.9843576391344051</v>
      </c>
      <c r="W316" s="33">
        <v>4.6041184939802333</v>
      </c>
      <c r="X316" s="33">
        <v>4.2244004157373656</v>
      </c>
      <c r="Y316" s="33">
        <v>3.8482311274128347</v>
      </c>
      <c r="Z316" s="33">
        <v>3.4702040847830209</v>
      </c>
      <c r="AA316" s="33">
        <v>3.0938805018642892</v>
      </c>
      <c r="AB316" s="33">
        <v>2.7238724893156072</v>
      </c>
      <c r="AC316" s="33">
        <v>2.3685951371626142</v>
      </c>
      <c r="AD316" s="33">
        <v>2.0319421998149925</v>
      </c>
      <c r="AE316" s="33">
        <v>1.7177575629735167</v>
      </c>
      <c r="AF316" s="33">
        <v>1.430524026620305</v>
      </c>
      <c r="AG316" s="33">
        <v>1.1745246178520328</v>
      </c>
      <c r="AH316" s="33">
        <v>0.95256427325452642</v>
      </c>
      <c r="AI316" s="33">
        <v>0.76470651959798919</v>
      </c>
      <c r="AJ316" s="33">
        <v>0.60872207099280151</v>
      </c>
      <c r="AK316" s="33">
        <v>0.48195145032714221</v>
      </c>
      <c r="AL316" s="33">
        <v>0.37961291049676954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2.0645156566933638</v>
      </c>
      <c r="M317" s="33">
        <v>2.6449935668205136</v>
      </c>
      <c r="N317" s="33">
        <v>3.1535362027937577</v>
      </c>
      <c r="O317" s="33">
        <v>3.0848185418128149</v>
      </c>
      <c r="P317" s="33">
        <v>2.9387169176704879</v>
      </c>
      <c r="Q317" s="33">
        <v>2.7413798014747877</v>
      </c>
      <c r="R317" s="33">
        <v>2.5556495712829181</v>
      </c>
      <c r="S317" s="33">
        <v>2.3705561898270884</v>
      </c>
      <c r="T317" s="33">
        <v>2.1872844346516893</v>
      </c>
      <c r="U317" s="33">
        <v>2.0032260218417317</v>
      </c>
      <c r="V317" s="33">
        <v>1.8147945124752556</v>
      </c>
      <c r="W317" s="33">
        <v>1.6219444911804044</v>
      </c>
      <c r="X317" s="33">
        <v>1.4305127260103958</v>
      </c>
      <c r="Y317" s="33">
        <v>1.2416397278537403</v>
      </c>
      <c r="Z317" s="33">
        <v>1.0608797427550951</v>
      </c>
      <c r="AA317" s="33">
        <v>0.89004752700174272</v>
      </c>
      <c r="AB317" s="33">
        <v>0.73654862934604648</v>
      </c>
      <c r="AC317" s="33">
        <v>0.60133609914404351</v>
      </c>
      <c r="AD317" s="33">
        <v>0.48351754519448464</v>
      </c>
      <c r="AE317" s="33">
        <v>0.38343706886141038</v>
      </c>
      <c r="AF317" s="33">
        <v>0.29953747204242237</v>
      </c>
      <c r="AG317" s="33">
        <v>0.23231248462380966</v>
      </c>
      <c r="AH317" s="33">
        <v>0.17908833151596329</v>
      </c>
      <c r="AI317" s="33">
        <v>0.13638260080993475</v>
      </c>
      <c r="AJ317" s="33">
        <v>0.10149536161777552</v>
      </c>
      <c r="AK317" s="33">
        <v>7.3665518976041774E-2</v>
      </c>
      <c r="AL317" s="33">
        <v>5.30184700297575E-2</v>
      </c>
      <c r="AN317" s="33"/>
    </row>
    <row r="318" spans="1:40">
      <c r="A318" s="8" t="s">
        <v>35</v>
      </c>
      <c r="B318" s="33">
        <v>1.5555585088946921E-3</v>
      </c>
      <c r="C318" s="33">
        <v>2.0726065641359236E-3</v>
      </c>
      <c r="D318" s="33">
        <v>4.7458473579104956E-3</v>
      </c>
      <c r="E318" s="33">
        <v>7.3087106339159522E-3</v>
      </c>
      <c r="F318" s="33">
        <v>6.9670091704510584E-3</v>
      </c>
      <c r="G318" s="33">
        <v>3.6308198361042772E-2</v>
      </c>
      <c r="H318" s="33">
        <v>0.12193215753630526</v>
      </c>
      <c r="I318" s="33">
        <v>0.20632448468003045</v>
      </c>
      <c r="J318" s="33">
        <v>0.25602817266849992</v>
      </c>
      <c r="K318" s="33">
        <v>0.28918389141710954</v>
      </c>
      <c r="L318" s="33">
        <v>0.64275691014558656</v>
      </c>
      <c r="M318" s="33">
        <v>0.85042284935661683</v>
      </c>
      <c r="N318" s="33">
        <v>1.1607297127549998</v>
      </c>
      <c r="O318" s="33">
        <v>1.5741730421605507</v>
      </c>
      <c r="P318" s="33">
        <v>2.0856151653883663</v>
      </c>
      <c r="Q318" s="33">
        <v>2.1876985503964241</v>
      </c>
      <c r="R318" s="33">
        <v>2.2776027062806956</v>
      </c>
      <c r="S318" s="33">
        <v>2.3672754112037682</v>
      </c>
      <c r="T318" s="33">
        <v>2.4531729026922449</v>
      </c>
      <c r="U318" s="33">
        <v>2.4004185119817043</v>
      </c>
      <c r="V318" s="33">
        <v>2.3469314509640773</v>
      </c>
      <c r="W318" s="33">
        <v>2.1705052366638515</v>
      </c>
      <c r="X318" s="33">
        <v>1.9972508142273586</v>
      </c>
      <c r="Y318" s="33">
        <v>1.8223516949492231</v>
      </c>
      <c r="Z318" s="33">
        <v>1.6507514756695782</v>
      </c>
      <c r="AA318" s="33">
        <v>1.4797647708274233</v>
      </c>
      <c r="AB318" s="33">
        <v>1.3117179082607819</v>
      </c>
      <c r="AC318" s="33">
        <v>1.1477865213981535</v>
      </c>
      <c r="AD318" s="33">
        <v>0.99127550273772957</v>
      </c>
      <c r="AE318" s="33">
        <v>0.8447262686545377</v>
      </c>
      <c r="AF318" s="33">
        <v>0.70971716027339304</v>
      </c>
      <c r="AG318" s="33">
        <v>0.58844861720260211</v>
      </c>
      <c r="AH318" s="33">
        <v>0.48071643068201642</v>
      </c>
      <c r="AI318" s="33">
        <v>0.38823941543614893</v>
      </c>
      <c r="AJ318" s="33">
        <v>0.30994103748671126</v>
      </c>
      <c r="AK318" s="33">
        <v>0.24534592412845926</v>
      </c>
      <c r="AL318" s="33">
        <v>0.19022148158308541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1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1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1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1">
      <c r="A324" s="8" t="s">
        <v>14</v>
      </c>
      <c r="B324" s="33">
        <v>111.53527937959518</v>
      </c>
      <c r="C324" s="33">
        <v>113.07667971276513</v>
      </c>
      <c r="D324" s="33">
        <v>114.62107254771426</v>
      </c>
      <c r="E324" s="33">
        <v>115.54103273996411</v>
      </c>
      <c r="F324" s="33">
        <v>116.00079679371275</v>
      </c>
      <c r="G324" s="33">
        <v>116.52572867965515</v>
      </c>
      <c r="H324" s="33">
        <v>115.93028352594212</v>
      </c>
      <c r="I324" s="33">
        <v>110.17878413869659</v>
      </c>
      <c r="J324" s="33">
        <v>104.68408531137925</v>
      </c>
      <c r="K324" s="33">
        <v>100.28076420917648</v>
      </c>
      <c r="L324" s="33">
        <v>96.723238635788277</v>
      </c>
      <c r="M324" s="33">
        <v>93.277183241503238</v>
      </c>
      <c r="N324" s="33">
        <v>89.681438321812294</v>
      </c>
      <c r="O324" s="33">
        <v>85.71646726030437</v>
      </c>
      <c r="P324" s="33">
        <v>81.474673810091033</v>
      </c>
      <c r="Q324" s="33">
        <v>76.573079916094628</v>
      </c>
      <c r="R324" s="33">
        <v>71.212206621313499</v>
      </c>
      <c r="S324" s="33">
        <v>65.461445977839716</v>
      </c>
      <c r="T324" s="33">
        <v>59.295401020909743</v>
      </c>
      <c r="U324" s="33">
        <v>53.042056018124832</v>
      </c>
      <c r="V324" s="33">
        <v>47.049598342622609</v>
      </c>
      <c r="W324" s="33">
        <v>41.372154118676448</v>
      </c>
      <c r="X324" s="33">
        <v>36.167953030550912</v>
      </c>
      <c r="Y324" s="33">
        <v>31.384634148523038</v>
      </c>
      <c r="Z324" s="33">
        <v>27.04159282557525</v>
      </c>
      <c r="AA324" s="33">
        <v>23.110864947804814</v>
      </c>
      <c r="AB324" s="33">
        <v>19.563801645867297</v>
      </c>
      <c r="AC324" s="33">
        <v>16.387564603140913</v>
      </c>
      <c r="AD324" s="33">
        <v>13.582822714113966</v>
      </c>
      <c r="AE324" s="33">
        <v>11.142101913323803</v>
      </c>
      <c r="AF324" s="33">
        <v>9.060285869414729</v>
      </c>
      <c r="AG324" s="33">
        <v>7.3143415416639099</v>
      </c>
      <c r="AH324" s="33">
        <v>5.8634648962612079</v>
      </c>
      <c r="AI324" s="33">
        <v>4.6582898604819807</v>
      </c>
      <c r="AJ324" s="33">
        <v>3.6836407515217697</v>
      </c>
      <c r="AK324" s="33">
        <v>2.8913869332461388</v>
      </c>
      <c r="AL324" s="33">
        <v>2.2549758489028355</v>
      </c>
      <c r="AN324">
        <f>1- AG324/$H$324</f>
        <v>0.93690741263453259</v>
      </c>
      <c r="AO324">
        <f>1- AL324/$H$324</f>
        <v>0.98054886281375964</v>
      </c>
    </row>
    <row r="325" spans="1:41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1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1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1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188.07491081792509</v>
      </c>
      <c r="M329" s="33">
        <v>186.55455589043609</v>
      </c>
      <c r="N329" s="33">
        <v>185.07469414027014</v>
      </c>
      <c r="O329" s="33">
        <v>183.57556128812831</v>
      </c>
      <c r="P329" s="33">
        <v>182.11603800412274</v>
      </c>
      <c r="Q329" s="33">
        <v>180.82881395383362</v>
      </c>
      <c r="R329" s="33">
        <v>179.76550932303559</v>
      </c>
      <c r="S329" s="33">
        <v>178.85845533375638</v>
      </c>
      <c r="T329" s="33">
        <v>178.06676388125797</v>
      </c>
      <c r="U329" s="33">
        <v>177.39100259794156</v>
      </c>
      <c r="V329" s="33">
        <v>176.68991409562801</v>
      </c>
      <c r="W329" s="33">
        <v>175.94360981934264</v>
      </c>
      <c r="X329" s="33">
        <v>175.46495289327362</v>
      </c>
      <c r="Y329" s="33">
        <v>175.006325896476</v>
      </c>
      <c r="Z329" s="33">
        <v>174.63078279038285</v>
      </c>
      <c r="AA329" s="33">
        <v>174.33501340724206</v>
      </c>
      <c r="AB329" s="33">
        <v>174.10390932638322</v>
      </c>
      <c r="AC329" s="33">
        <v>173.95425585516523</v>
      </c>
      <c r="AD329" s="33">
        <v>173.93941702965631</v>
      </c>
      <c r="AE329" s="33">
        <v>174.07644605363276</v>
      </c>
      <c r="AF329" s="33">
        <v>174.40327515999988</v>
      </c>
      <c r="AG329" s="33">
        <v>174.9949053122879</v>
      </c>
      <c r="AH329" s="33">
        <v>175.90475773240462</v>
      </c>
      <c r="AI329" s="33">
        <v>177.15206606681744</v>
      </c>
      <c r="AJ329" s="33">
        <v>178.89658142562655</v>
      </c>
      <c r="AK329" s="33">
        <v>181.14044712440378</v>
      </c>
      <c r="AL329" s="33">
        <v>184.16808255169204</v>
      </c>
    </row>
    <row r="330" spans="1:41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182.07418485874075</v>
      </c>
      <c r="M330" s="33">
        <v>181.84635356889396</v>
      </c>
      <c r="N330" s="33">
        <v>181.6384470215865</v>
      </c>
      <c r="O330" s="33">
        <v>181.45229288656424</v>
      </c>
      <c r="P330" s="33">
        <v>181.26520520270023</v>
      </c>
      <c r="Q330" s="33">
        <v>181.06616374582012</v>
      </c>
      <c r="R330" s="33">
        <v>180.87190505128058</v>
      </c>
      <c r="S330" s="33">
        <v>180.66813877539258</v>
      </c>
      <c r="T330" s="33">
        <v>180.48049067141221</v>
      </c>
      <c r="U330" s="33">
        <v>180.29260116271831</v>
      </c>
      <c r="V330" s="33">
        <v>180.11711438149823</v>
      </c>
      <c r="W330" s="33">
        <v>179.91641118327604</v>
      </c>
      <c r="X330" s="33">
        <v>179.73718697067838</v>
      </c>
      <c r="Y330" s="33">
        <v>179.54638502455128</v>
      </c>
      <c r="Z330" s="33">
        <v>179.36060993148777</v>
      </c>
      <c r="AA330" s="33">
        <v>179.18594923442424</v>
      </c>
      <c r="AB330" s="33">
        <v>179.02559287288449</v>
      </c>
      <c r="AC330" s="33">
        <v>178.86193032910708</v>
      </c>
      <c r="AD330" s="33">
        <v>178.71475072811762</v>
      </c>
      <c r="AE330" s="33">
        <v>178.58757385877948</v>
      </c>
      <c r="AF330" s="33">
        <v>178.48450401045929</v>
      </c>
      <c r="AG330" s="33">
        <v>178.42186383181661</v>
      </c>
      <c r="AH330" s="33">
        <v>178.47366362269605</v>
      </c>
      <c r="AI330" s="33">
        <v>178.63549929616133</v>
      </c>
      <c r="AJ330" s="33">
        <v>178.89024730753184</v>
      </c>
      <c r="AK330" s="33">
        <v>179.24828909767584</v>
      </c>
      <c r="AL330" s="33">
        <v>179.75001733458095</v>
      </c>
    </row>
    <row r="331" spans="1:41">
      <c r="A331" s="8" t="s">
        <v>31</v>
      </c>
      <c r="B331" s="33">
        <v>0</v>
      </c>
      <c r="C331" s="33">
        <v>0</v>
      </c>
      <c r="D331" s="33">
        <v>0</v>
      </c>
      <c r="E331" s="33">
        <v>0</v>
      </c>
      <c r="F331" s="33">
        <v>0</v>
      </c>
      <c r="G331" s="33">
        <v>0</v>
      </c>
      <c r="H331" s="33">
        <v>0</v>
      </c>
      <c r="I331" s="33">
        <v>0</v>
      </c>
      <c r="J331" s="33">
        <v>0</v>
      </c>
      <c r="K331" s="33">
        <v>0</v>
      </c>
      <c r="L331" s="33">
        <v>0</v>
      </c>
      <c r="M331" s="33">
        <v>0</v>
      </c>
      <c r="N331" s="33">
        <v>0</v>
      </c>
      <c r="O331" s="33">
        <v>0</v>
      </c>
      <c r="P331" s="33">
        <v>0</v>
      </c>
      <c r="Q331" s="33">
        <v>0</v>
      </c>
      <c r="R331" s="33">
        <v>0</v>
      </c>
      <c r="S331" s="33">
        <v>0</v>
      </c>
      <c r="T331" s="33">
        <v>0</v>
      </c>
      <c r="U331" s="33">
        <v>0</v>
      </c>
      <c r="V331" s="33">
        <v>0</v>
      </c>
      <c r="W331" s="33">
        <v>0</v>
      </c>
      <c r="X331" s="33">
        <v>0</v>
      </c>
      <c r="Y331" s="33">
        <v>0</v>
      </c>
      <c r="Z331" s="33">
        <v>0</v>
      </c>
      <c r="AA331" s="33">
        <v>0</v>
      </c>
      <c r="AB331" s="33">
        <v>0</v>
      </c>
      <c r="AC331" s="33">
        <v>0</v>
      </c>
      <c r="AD331" s="33">
        <v>0</v>
      </c>
      <c r="AE331" s="33">
        <v>0</v>
      </c>
      <c r="AF331" s="33">
        <v>0</v>
      </c>
      <c r="AG331" s="33">
        <v>0</v>
      </c>
      <c r="AH331" s="33">
        <v>0</v>
      </c>
      <c r="AI331" s="33">
        <v>0</v>
      </c>
      <c r="AJ331" s="33">
        <v>0</v>
      </c>
      <c r="AK331" s="33">
        <v>0</v>
      </c>
      <c r="AL331" s="33">
        <v>0</v>
      </c>
    </row>
    <row r="332" spans="1:41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108.65568388063095</v>
      </c>
      <c r="M332" s="33">
        <v>107.78066560367863</v>
      </c>
      <c r="N332" s="33">
        <v>106.4582228455711</v>
      </c>
      <c r="O332" s="33">
        <v>104.89074573739703</v>
      </c>
      <c r="P332" s="33">
        <v>103.53417655930276</v>
      </c>
      <c r="Q332" s="33">
        <v>102.55646542539442</v>
      </c>
      <c r="R332" s="33">
        <v>101.62268678755665</v>
      </c>
      <c r="S332" s="33">
        <v>101.2166931436014</v>
      </c>
      <c r="T332" s="33">
        <v>101.05724064823738</v>
      </c>
      <c r="U332" s="33">
        <v>100.84567667642121</v>
      </c>
      <c r="V332" s="33">
        <v>100.56764834305496</v>
      </c>
      <c r="W332" s="33">
        <v>100.24847099074661</v>
      </c>
      <c r="X332" s="33">
        <v>99.887556535665354</v>
      </c>
      <c r="Y332" s="33">
        <v>99.490915481085153</v>
      </c>
      <c r="Z332" s="33">
        <v>99.071674364029917</v>
      </c>
      <c r="AA332" s="33">
        <v>98.649415385798164</v>
      </c>
      <c r="AB332" s="33">
        <v>98.237251457375976</v>
      </c>
      <c r="AC332" s="33">
        <v>97.840625172497909</v>
      </c>
      <c r="AD332" s="33">
        <v>97.466209185351389</v>
      </c>
      <c r="AE332" s="33">
        <v>97.125948468700372</v>
      </c>
      <c r="AF332" s="33">
        <v>96.831379746754507</v>
      </c>
      <c r="AG332" s="33">
        <v>96.571115285344405</v>
      </c>
      <c r="AH332" s="33">
        <v>96.345184206855308</v>
      </c>
      <c r="AI332" s="33">
        <v>96.112638456073938</v>
      </c>
      <c r="AJ332" s="33">
        <v>95.89731272372623</v>
      </c>
      <c r="AK332" s="33">
        <v>95.702897421136427</v>
      </c>
      <c r="AL332" s="33">
        <v>95.647266631895732</v>
      </c>
    </row>
    <row r="333" spans="1:41">
      <c r="A333" s="8" t="s">
        <v>33</v>
      </c>
      <c r="B333" s="33">
        <v>168.66198833268342</v>
      </c>
      <c r="C333" s="33">
        <v>168.00251890520798</v>
      </c>
      <c r="D333" s="33">
        <v>167.11135756629932</v>
      </c>
      <c r="E333" s="33">
        <v>166.8707467348116</v>
      </c>
      <c r="F333" s="33">
        <v>166.70723425615003</v>
      </c>
      <c r="G333" s="33">
        <v>165.88004663662855</v>
      </c>
      <c r="H333" s="33">
        <v>165.23568316048818</v>
      </c>
      <c r="I333" s="33">
        <v>164.84423933608346</v>
      </c>
      <c r="J333" s="33">
        <v>162.6744966467555</v>
      </c>
      <c r="K333" s="33">
        <v>161.80671733833313</v>
      </c>
      <c r="L333" s="33">
        <v>160.88636261049479</v>
      </c>
      <c r="M333" s="33">
        <v>159.75970152825701</v>
      </c>
      <c r="N333" s="33">
        <v>158.50712134647645</v>
      </c>
      <c r="O333" s="33">
        <v>157.13941134626944</v>
      </c>
      <c r="P333" s="33">
        <v>155.89016314371682</v>
      </c>
      <c r="Q333" s="33">
        <v>154.71098710975318</v>
      </c>
      <c r="R333" s="33">
        <v>153.799331593868</v>
      </c>
      <c r="S333" s="33">
        <v>153.20304819837793</v>
      </c>
      <c r="T333" s="33">
        <v>152.84505661511258</v>
      </c>
      <c r="U333" s="33">
        <v>152.51356036059605</v>
      </c>
      <c r="V333" s="33">
        <v>152.22796795027662</v>
      </c>
      <c r="W333" s="33">
        <v>152.03123638788318</v>
      </c>
      <c r="X333" s="33">
        <v>151.82202914322403</v>
      </c>
      <c r="Y333" s="33">
        <v>151.59865624368899</v>
      </c>
      <c r="Z333" s="33">
        <v>151.37035543589863</v>
      </c>
      <c r="AA333" s="33">
        <v>151.14353522455463</v>
      </c>
      <c r="AB333" s="33">
        <v>150.92474442769051</v>
      </c>
      <c r="AC333" s="33">
        <v>150.72311110635113</v>
      </c>
      <c r="AD333" s="33">
        <v>150.54114704278447</v>
      </c>
      <c r="AE333" s="33">
        <v>150.36855718262612</v>
      </c>
      <c r="AF333" s="33">
        <v>150.19534344584559</v>
      </c>
      <c r="AG333" s="33">
        <v>150.02928282780138</v>
      </c>
      <c r="AH333" s="33">
        <v>149.89103114555246</v>
      </c>
      <c r="AI333" s="33">
        <v>149.79104470556365</v>
      </c>
      <c r="AJ333" s="33">
        <v>149.72505621671326</v>
      </c>
      <c r="AK333" s="33">
        <v>149.68527442994724</v>
      </c>
      <c r="AL333" s="33">
        <v>149.67534784169285</v>
      </c>
    </row>
    <row r="334" spans="1:41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107.51404555606845</v>
      </c>
      <c r="M334" s="33">
        <v>106.34721367663788</v>
      </c>
      <c r="N334" s="33">
        <v>104.5506947250089</v>
      </c>
      <c r="O334" s="33">
        <v>103.98731025518896</v>
      </c>
      <c r="P334" s="33">
        <v>103.59544363110777</v>
      </c>
      <c r="Q334" s="33">
        <v>103.59412589187163</v>
      </c>
      <c r="R334" s="33">
        <v>103.55707844169368</v>
      </c>
      <c r="S334" s="33">
        <v>103.50364901370564</v>
      </c>
      <c r="T334" s="33">
        <v>103.41991761280221</v>
      </c>
      <c r="U334" s="33">
        <v>103.3113637932673</v>
      </c>
      <c r="V334" s="33">
        <v>103.17027898973042</v>
      </c>
      <c r="W334" s="33">
        <v>103.02424892338057</v>
      </c>
      <c r="X334" s="33">
        <v>102.86142674082963</v>
      </c>
      <c r="Y334" s="33">
        <v>102.69660284139418</v>
      </c>
      <c r="Z334" s="33">
        <v>102.52019231734545</v>
      </c>
      <c r="AA334" s="33">
        <v>102.35880716165329</v>
      </c>
      <c r="AB334" s="33">
        <v>102.21792670650993</v>
      </c>
      <c r="AC334" s="33">
        <v>102.08087648260845</v>
      </c>
      <c r="AD334" s="33">
        <v>101.95973578895861</v>
      </c>
      <c r="AE334" s="33">
        <v>101.82646383841293</v>
      </c>
      <c r="AF334" s="33">
        <v>101.72886490300817</v>
      </c>
      <c r="AG334" s="33">
        <v>101.63022797464926</v>
      </c>
      <c r="AH334" s="33">
        <v>101.51527426619546</v>
      </c>
      <c r="AI334" s="33">
        <v>101.31915393490192</v>
      </c>
      <c r="AJ334" s="33">
        <v>101.13384418497527</v>
      </c>
      <c r="AK334" s="33">
        <v>101.03678449129505</v>
      </c>
      <c r="AL334" s="33">
        <v>101.17434227218854</v>
      </c>
    </row>
    <row r="335" spans="1:41">
      <c r="A335" s="8" t="s">
        <v>35</v>
      </c>
      <c r="B335" s="33">
        <v>162.17438177922071</v>
      </c>
      <c r="C335" s="33">
        <v>162.18000000000004</v>
      </c>
      <c r="D335" s="33">
        <v>162.17999999999998</v>
      </c>
      <c r="E335" s="33">
        <v>165.02433169250639</v>
      </c>
      <c r="F335" s="33">
        <v>165.21157828277077</v>
      </c>
      <c r="G335" s="33">
        <v>166.63776653759993</v>
      </c>
      <c r="H335" s="33">
        <v>166.8570415427165</v>
      </c>
      <c r="I335" s="33">
        <v>166.89865634205364</v>
      </c>
      <c r="J335" s="33">
        <v>165.36289220326088</v>
      </c>
      <c r="K335" s="33">
        <v>164.47824435992297</v>
      </c>
      <c r="L335" s="33">
        <v>161.99957892250259</v>
      </c>
      <c r="M335" s="33">
        <v>161.37816002558779</v>
      </c>
      <c r="N335" s="33">
        <v>160.78141560318909</v>
      </c>
      <c r="O335" s="33">
        <v>160.26814900567726</v>
      </c>
      <c r="P335" s="33">
        <v>159.82844112148655</v>
      </c>
      <c r="Q335" s="33">
        <v>159.66659407673285</v>
      </c>
      <c r="R335" s="33">
        <v>159.48727558696982</v>
      </c>
      <c r="S335" s="33">
        <v>159.29050743243462</v>
      </c>
      <c r="T335" s="33">
        <v>159.07945216273578</v>
      </c>
      <c r="U335" s="33">
        <v>158.95209933970744</v>
      </c>
      <c r="V335" s="33">
        <v>158.80566824964157</v>
      </c>
      <c r="W335" s="33">
        <v>158.77485627767717</v>
      </c>
      <c r="X335" s="33">
        <v>158.73976948880025</v>
      </c>
      <c r="Y335" s="33">
        <v>158.69639345889874</v>
      </c>
      <c r="Z335" s="33">
        <v>158.64541213421441</v>
      </c>
      <c r="AA335" s="33">
        <v>158.59198119035827</v>
      </c>
      <c r="AB335" s="33">
        <v>158.53573216584641</v>
      </c>
      <c r="AC335" s="33">
        <v>158.48074378453512</v>
      </c>
      <c r="AD335" s="33">
        <v>158.4234088790208</v>
      </c>
      <c r="AE335" s="33">
        <v>158.36578163814826</v>
      </c>
      <c r="AF335" s="33">
        <v>158.30644878719184</v>
      </c>
      <c r="AG335" s="33">
        <v>158.25318402603168</v>
      </c>
      <c r="AH335" s="33">
        <v>158.20367005849926</v>
      </c>
      <c r="AI335" s="33">
        <v>158.15993929332683</v>
      </c>
      <c r="AJ335" s="33">
        <v>158.12097049805234</v>
      </c>
      <c r="AK335" s="33">
        <v>158.08932053155945</v>
      </c>
      <c r="AL335" s="33">
        <v>158.05905269457404</v>
      </c>
    </row>
    <row r="336" spans="1:41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200.53552770690163</v>
      </c>
      <c r="C341" s="33">
        <v>197.10321804279232</v>
      </c>
      <c r="D341" s="33">
        <v>194.3045466799818</v>
      </c>
      <c r="E341" s="33">
        <v>192.39820628657935</v>
      </c>
      <c r="F341" s="33">
        <v>190.684844657615</v>
      </c>
      <c r="G341" s="33">
        <v>188.88430108533504</v>
      </c>
      <c r="H341" s="33">
        <v>186.4985568320993</v>
      </c>
      <c r="I341" s="33">
        <v>182.24581223620413</v>
      </c>
      <c r="J341" s="33">
        <v>177.91491507345376</v>
      </c>
      <c r="K341" s="33">
        <v>172.95148901600362</v>
      </c>
      <c r="L341" s="33">
        <v>167.72157111850228</v>
      </c>
      <c r="M341" s="33">
        <v>162.3571001882222</v>
      </c>
      <c r="N341" s="33">
        <v>156.70339169249286</v>
      </c>
      <c r="O341" s="33">
        <v>150.80358284631785</v>
      </c>
      <c r="P341" s="33">
        <v>144.12126229717146</v>
      </c>
      <c r="Q341" s="33">
        <v>136.19149197308028</v>
      </c>
      <c r="R341" s="33">
        <v>127.12594401621337</v>
      </c>
      <c r="S341" s="33">
        <v>116.92547924994672</v>
      </c>
      <c r="T341" s="33">
        <v>105.76538606582744</v>
      </c>
      <c r="U341" s="33">
        <v>94.420368598309594</v>
      </c>
      <c r="V341" s="33">
        <v>83.54645609458909</v>
      </c>
      <c r="W341" s="33">
        <v>73.283201295876836</v>
      </c>
      <c r="X341" s="33">
        <v>63.913291504685994</v>
      </c>
      <c r="Y341" s="33">
        <v>55.338954998011047</v>
      </c>
      <c r="Z341" s="33">
        <v>47.571210921143091</v>
      </c>
      <c r="AA341" s="33">
        <v>40.564189691547689</v>
      </c>
      <c r="AB341" s="33">
        <v>34.268638027802339</v>
      </c>
      <c r="AC341" s="33">
        <v>28.655061365135488</v>
      </c>
      <c r="AD341" s="33">
        <v>23.714879137854279</v>
      </c>
      <c r="AE341" s="33">
        <v>19.427604642440677</v>
      </c>
      <c r="AF341" s="33">
        <v>15.77772790231012</v>
      </c>
      <c r="AG341" s="33">
        <v>12.722039047427691</v>
      </c>
      <c r="AH341" s="33">
        <v>10.188102361303335</v>
      </c>
      <c r="AI341" s="33">
        <v>8.0883338192375369</v>
      </c>
      <c r="AJ341" s="33">
        <v>6.3922271113719207</v>
      </c>
      <c r="AK341" s="33">
        <v>5.0155049579078428</v>
      </c>
      <c r="AL341" s="33">
        <v>3.9106057140616843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310.76435082532646</v>
      </c>
      <c r="M346" s="33">
        <v>295.84727765459473</v>
      </c>
      <c r="N346" s="33">
        <v>281.29942103966494</v>
      </c>
      <c r="O346" s="33">
        <v>267.39334811529932</v>
      </c>
      <c r="P346" s="33">
        <v>253.09125400344914</v>
      </c>
      <c r="Q346" s="33">
        <v>237.84549150036955</v>
      </c>
      <c r="R346" s="33">
        <v>221.69326188716434</v>
      </c>
      <c r="S346" s="33">
        <v>204.78272973638826</v>
      </c>
      <c r="T346" s="33">
        <v>187.07984725301799</v>
      </c>
      <c r="U346" s="33">
        <v>169.00969450603597</v>
      </c>
      <c r="V346" s="33">
        <v>151.88279132791328</v>
      </c>
      <c r="W346" s="33">
        <v>136.01791081547179</v>
      </c>
      <c r="X346" s="33">
        <v>121.3959595959596</v>
      </c>
      <c r="Y346" s="33">
        <v>107.64111850209412</v>
      </c>
      <c r="Z346" s="33">
        <v>95.230450849963049</v>
      </c>
      <c r="AA346" s="33">
        <v>83.96571815718157</v>
      </c>
      <c r="AB346" s="33">
        <v>73.552488297610253</v>
      </c>
      <c r="AC346" s="33">
        <v>64.067196353781725</v>
      </c>
      <c r="AD346" s="33">
        <v>55.690342448879036</v>
      </c>
      <c r="AE346" s="33">
        <v>48.344222714954419</v>
      </c>
      <c r="AF346" s="33">
        <v>42.060569105691059</v>
      </c>
      <c r="AG346" s="33">
        <v>36.74068736141907</v>
      </c>
      <c r="AH346" s="33">
        <v>32.242941611234293</v>
      </c>
      <c r="AI346" s="33">
        <v>28.339073663463907</v>
      </c>
      <c r="AJ346" s="33">
        <v>25.105900468095591</v>
      </c>
      <c r="AK346" s="33">
        <v>22.385365853658538</v>
      </c>
      <c r="AL346" s="33">
        <v>20.108438038925843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158.10714461690071</v>
      </c>
      <c r="M347" s="33">
        <v>150.98932002956394</v>
      </c>
      <c r="N347" s="33">
        <v>142.80330130574032</v>
      </c>
      <c r="O347" s="33">
        <v>134.0549765952205</v>
      </c>
      <c r="P347" s="33">
        <v>124.7740453313624</v>
      </c>
      <c r="Q347" s="33">
        <v>115.45979305247597</v>
      </c>
      <c r="R347" s="33">
        <v>105.80731707317074</v>
      </c>
      <c r="S347" s="33">
        <v>96.38226164079822</v>
      </c>
      <c r="T347" s="33">
        <v>86.831953683173197</v>
      </c>
      <c r="U347" s="33">
        <v>77.618994826311905</v>
      </c>
      <c r="V347" s="33">
        <v>68.718896279871885</v>
      </c>
      <c r="W347" s="33">
        <v>60.550874599655089</v>
      </c>
      <c r="X347" s="33">
        <v>53.111123429416111</v>
      </c>
      <c r="Y347" s="33">
        <v>46.345922641044595</v>
      </c>
      <c r="Z347" s="33">
        <v>40.221938901207196</v>
      </c>
      <c r="AA347" s="33">
        <v>34.73621581670362</v>
      </c>
      <c r="AB347" s="33">
        <v>29.88488543976349</v>
      </c>
      <c r="AC347" s="33">
        <v>25.605617147080562</v>
      </c>
      <c r="AD347" s="33">
        <v>21.798250800689825</v>
      </c>
      <c r="AE347" s="33">
        <v>18.457588075880757</v>
      </c>
      <c r="AF347" s="33">
        <v>15.612047302291204</v>
      </c>
      <c r="AG347" s="33">
        <v>13.217184035476718</v>
      </c>
      <c r="AH347" s="33">
        <v>11.198053707809805</v>
      </c>
      <c r="AI347" s="33">
        <v>9.4665681202266576</v>
      </c>
      <c r="AJ347" s="33">
        <v>8.0308943089430898</v>
      </c>
      <c r="AK347" s="33">
        <v>6.837977334318798</v>
      </c>
      <c r="AL347" s="33">
        <v>5.8376940133037696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26.588211382113823</v>
      </c>
      <c r="M348" s="33">
        <v>34.341192411924119</v>
      </c>
      <c r="N348" s="33">
        <v>43.015151515151516</v>
      </c>
      <c r="O348" s="33">
        <v>54.107489529440748</v>
      </c>
      <c r="P348" s="33">
        <v>67.946858832224692</v>
      </c>
      <c r="Q348" s="33">
        <v>85.922690317812268</v>
      </c>
      <c r="R348" s="33">
        <v>107.50703375215571</v>
      </c>
      <c r="S348" s="33">
        <v>133.30287016506529</v>
      </c>
      <c r="T348" s="33">
        <v>162.76637102734665</v>
      </c>
      <c r="U348" s="33">
        <v>193.8080068982508</v>
      </c>
      <c r="V348" s="33">
        <v>224.73507021433852</v>
      </c>
      <c r="W348" s="33">
        <v>255.10358462675535</v>
      </c>
      <c r="X348" s="33">
        <v>284.07783936930281</v>
      </c>
      <c r="Y348" s="33">
        <v>311.55601133284063</v>
      </c>
      <c r="Z348" s="33">
        <v>337.42260408967724</v>
      </c>
      <c r="AA348" s="33">
        <v>361.590206947524</v>
      </c>
      <c r="AB348" s="33">
        <v>383.92680463168267</v>
      </c>
      <c r="AC348" s="33">
        <v>404.34052722345405</v>
      </c>
      <c r="AD348" s="33">
        <v>422.75920177383591</v>
      </c>
      <c r="AE348" s="33">
        <v>439.15004927322002</v>
      </c>
      <c r="AF348" s="33">
        <v>453.52655826558265</v>
      </c>
      <c r="AG348" s="33">
        <v>465.95168760778517</v>
      </c>
      <c r="AH348" s="33">
        <v>476.55496427691548</v>
      </c>
      <c r="AI348" s="33">
        <v>485.51035969450601</v>
      </c>
      <c r="AJ348" s="33">
        <v>493.00352303523033</v>
      </c>
      <c r="AK348" s="33">
        <v>499.23271741808327</v>
      </c>
      <c r="AL348" s="33">
        <v>504.39040404040406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22.931756590293176</v>
      </c>
      <c r="M349" s="33">
        <v>26.844148805124416</v>
      </c>
      <c r="N349" s="33">
        <v>30.217073170731709</v>
      </c>
      <c r="O349" s="33">
        <v>33.105296871150529</v>
      </c>
      <c r="P349" s="33">
        <v>34.693200295639322</v>
      </c>
      <c r="Q349" s="33">
        <v>34.962909583641292</v>
      </c>
      <c r="R349" s="33">
        <v>34.710643015521065</v>
      </c>
      <c r="S349" s="33">
        <v>33.562774082286275</v>
      </c>
      <c r="T349" s="33">
        <v>31.843803892584379</v>
      </c>
      <c r="U349" s="33">
        <v>29.956541019955655</v>
      </c>
      <c r="V349" s="33">
        <v>27.913648681941364</v>
      </c>
      <c r="W349" s="33">
        <v>25.726274944567628</v>
      </c>
      <c r="X349" s="33">
        <v>23.411024882976104</v>
      </c>
      <c r="Y349" s="33">
        <v>21.027001724562702</v>
      </c>
      <c r="Z349" s="33">
        <v>18.647942843064794</v>
      </c>
      <c r="AA349" s="33">
        <v>16.316678984971666</v>
      </c>
      <c r="AB349" s="33">
        <v>14.099913771864991</v>
      </c>
      <c r="AC349" s="33">
        <v>12.036400591278641</v>
      </c>
      <c r="AD349" s="33">
        <v>10.168157181571816</v>
      </c>
      <c r="AE349" s="33">
        <v>8.5141167775314113</v>
      </c>
      <c r="AF349" s="33">
        <v>7.0818305001231829</v>
      </c>
      <c r="AG349" s="33">
        <v>5.8605198324710521</v>
      </c>
      <c r="AH349" s="33">
        <v>4.8271864991377189</v>
      </c>
      <c r="AI349" s="33">
        <v>3.9665558019216558</v>
      </c>
      <c r="AJ349" s="33">
        <v>3.2624907612712493</v>
      </c>
      <c r="AK349" s="33">
        <v>2.6873121458487312</v>
      </c>
      <c r="AL349" s="33">
        <v>2.2345282089184528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17.256553338260655</v>
      </c>
      <c r="M350" s="33">
        <v>19.789320029563932</v>
      </c>
      <c r="N350" s="33">
        <v>23.007575757575758</v>
      </c>
      <c r="O350" s="33">
        <v>27.20681202266568</v>
      </c>
      <c r="P350" s="33">
        <v>31.633185513673318</v>
      </c>
      <c r="Q350" s="33">
        <v>36.238630204483862</v>
      </c>
      <c r="R350" s="33">
        <v>39.460408967726039</v>
      </c>
      <c r="S350" s="33">
        <v>40.521520078837149</v>
      </c>
      <c r="T350" s="33">
        <v>39.877568366592755</v>
      </c>
      <c r="U350" s="33">
        <v>38.721914264597189</v>
      </c>
      <c r="V350" s="33">
        <v>37.056146834195616</v>
      </c>
      <c r="W350" s="33">
        <v>34.856541019955657</v>
      </c>
      <c r="X350" s="33">
        <v>32.534639073663463</v>
      </c>
      <c r="Y350" s="33">
        <v>30.12740822862774</v>
      </c>
      <c r="Z350" s="33">
        <v>27.604804138950481</v>
      </c>
      <c r="AA350" s="33">
        <v>25.006220744025622</v>
      </c>
      <c r="AB350" s="33">
        <v>22.374981522542498</v>
      </c>
      <c r="AC350" s="33">
        <v>19.788605567873862</v>
      </c>
      <c r="AD350" s="33">
        <v>17.287398373983741</v>
      </c>
      <c r="AE350" s="33">
        <v>14.909398866715939</v>
      </c>
      <c r="AF350" s="33">
        <v>12.694025622074403</v>
      </c>
      <c r="AG350" s="33">
        <v>10.685784676028579</v>
      </c>
      <c r="AH350" s="33">
        <v>8.9191919191919187</v>
      </c>
      <c r="AI350" s="33">
        <v>7.4083271741808323</v>
      </c>
      <c r="AJ350" s="33">
        <v>6.1327790096082779</v>
      </c>
      <c r="AK350" s="33">
        <v>5.0767553584626759</v>
      </c>
      <c r="AL350" s="33">
        <v>4.1963168268046314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10.331411677753142</v>
      </c>
      <c r="M351" s="33">
        <v>13.510532150776053</v>
      </c>
      <c r="N351" s="33">
        <v>16.601207193890122</v>
      </c>
      <c r="O351" s="33">
        <v>16.913956639566397</v>
      </c>
      <c r="P351" s="33">
        <v>16.754422271495443</v>
      </c>
      <c r="Q351" s="33">
        <v>16.208758314855874</v>
      </c>
      <c r="R351" s="33">
        <v>15.619931017491993</v>
      </c>
      <c r="S351" s="33">
        <v>14.933628972653363</v>
      </c>
      <c r="T351" s="33">
        <v>14.165668883961567</v>
      </c>
      <c r="U351" s="33">
        <v>13.30939886671594</v>
      </c>
      <c r="V351" s="33">
        <v>12.350468095590047</v>
      </c>
      <c r="W351" s="33">
        <v>11.293495934959349</v>
      </c>
      <c r="X351" s="33">
        <v>10.185464400098546</v>
      </c>
      <c r="Y351" s="33">
        <v>9.0399852180339977</v>
      </c>
      <c r="Z351" s="33">
        <v>7.90359694506036</v>
      </c>
      <c r="AA351" s="33">
        <v>6.7944321261394434</v>
      </c>
      <c r="AB351" s="33">
        <v>5.7741192411924116</v>
      </c>
      <c r="AC351" s="33">
        <v>4.8571692535107172</v>
      </c>
      <c r="AD351" s="33">
        <v>4.0419068736141908</v>
      </c>
      <c r="AE351" s="33">
        <v>3.335760039418576</v>
      </c>
      <c r="AF351" s="33">
        <v>2.7317935452081792</v>
      </c>
      <c r="AG351" s="33">
        <v>2.2415496427691548</v>
      </c>
      <c r="AH351" s="33">
        <v>1.8495565410199557</v>
      </c>
      <c r="AI351" s="33">
        <v>1.5271988174427198</v>
      </c>
      <c r="AJ351" s="33">
        <v>1.2536954915003695</v>
      </c>
      <c r="AK351" s="33">
        <v>1.0223454052722345</v>
      </c>
      <c r="AL351" s="33">
        <v>0.84296624784429663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2.0768662232076864</v>
      </c>
      <c r="M352" s="33">
        <v>2.8048780487804876</v>
      </c>
      <c r="N352" s="33">
        <v>3.8736388272973641</v>
      </c>
      <c r="O352" s="33">
        <v>5.3014289233801426</v>
      </c>
      <c r="P352" s="33">
        <v>7.0880635624538062</v>
      </c>
      <c r="Q352" s="33">
        <v>7.6592633653609266</v>
      </c>
      <c r="R352" s="33">
        <v>8.1820152746982018</v>
      </c>
      <c r="S352" s="33">
        <v>8.6943458980044355</v>
      </c>
      <c r="T352" s="33">
        <v>9.184688346883469</v>
      </c>
      <c r="U352" s="33">
        <v>9.2186622320768663</v>
      </c>
      <c r="V352" s="33">
        <v>9.2148312392214837</v>
      </c>
      <c r="W352" s="33">
        <v>8.7867455038186737</v>
      </c>
      <c r="X352" s="33">
        <v>8.3148189209164816</v>
      </c>
      <c r="Y352" s="33">
        <v>7.7825572801182554</v>
      </c>
      <c r="Z352" s="33">
        <v>7.2172825819167281</v>
      </c>
      <c r="AA352" s="33">
        <v>6.6154471544715445</v>
      </c>
      <c r="AB352" s="33">
        <v>5.9908351810790839</v>
      </c>
      <c r="AC352" s="33">
        <v>5.3544838630204481</v>
      </c>
      <c r="AD352" s="33">
        <v>4.7245011086474502</v>
      </c>
      <c r="AE352" s="33">
        <v>4.1173072185267303</v>
      </c>
      <c r="AF352" s="33">
        <v>3.5432126139443212</v>
      </c>
      <c r="AG352" s="33">
        <v>3.0177137225917714</v>
      </c>
      <c r="AH352" s="33">
        <v>2.541771372259177</v>
      </c>
      <c r="AI352" s="33">
        <v>2.1270756343927077</v>
      </c>
      <c r="AJ352" s="33">
        <v>1.7684651391968464</v>
      </c>
      <c r="AK352" s="33">
        <v>1.4692042374969205</v>
      </c>
      <c r="AL352" s="33">
        <v>1.2059251047055926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551.27657058388775</v>
      </c>
      <c r="M358" s="33">
        <v>546.97175412663216</v>
      </c>
      <c r="N358" s="33">
        <v>543.3300689825079</v>
      </c>
      <c r="O358" s="33">
        <v>540.30012318305012</v>
      </c>
      <c r="P358" s="33">
        <v>537.93508253264338</v>
      </c>
      <c r="Q358" s="33">
        <v>536.01893323478691</v>
      </c>
      <c r="R358" s="33">
        <v>534.49243656072917</v>
      </c>
      <c r="S358" s="33">
        <v>533.50247597930525</v>
      </c>
      <c r="T358" s="33">
        <v>532.90048041389514</v>
      </c>
      <c r="U358" s="33">
        <v>532.6417344173442</v>
      </c>
      <c r="V358" s="33">
        <v>532.73413402315828</v>
      </c>
      <c r="W358" s="33">
        <v>533.0775314116778</v>
      </c>
      <c r="X358" s="33">
        <v>533.66294653855641</v>
      </c>
      <c r="Y358" s="33">
        <v>534.05601133284051</v>
      </c>
      <c r="Z358" s="33">
        <v>534.70342448879023</v>
      </c>
      <c r="AA358" s="33">
        <v>535.41007637349105</v>
      </c>
      <c r="AB358" s="33">
        <v>535.92845528455291</v>
      </c>
      <c r="AC358" s="33">
        <v>536.32590539541752</v>
      </c>
      <c r="AD358" s="33">
        <v>536.70795762503076</v>
      </c>
      <c r="AE358" s="33">
        <v>537.03631436314379</v>
      </c>
      <c r="AF358" s="33">
        <v>537.43271741808326</v>
      </c>
      <c r="AG358" s="33">
        <v>537.87661985710781</v>
      </c>
      <c r="AH358" s="33">
        <v>538.27574525745251</v>
      </c>
      <c r="AI358" s="33">
        <v>538.47307218526726</v>
      </c>
      <c r="AJ358" s="33">
        <v>538.67652131066757</v>
      </c>
      <c r="AK358" s="33">
        <v>538.82281350086248</v>
      </c>
      <c r="AL358" s="33">
        <v>538.92087952697705</v>
      </c>
    </row>
    <row r="360" spans="1:38" ht="20.25">
      <c r="A360" s="6" t="s">
        <v>284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8" t="s">
        <v>28</v>
      </c>
      <c r="B362" s="8">
        <v>2014</v>
      </c>
      <c r="C362" s="8">
        <v>2015</v>
      </c>
      <c r="D362" s="8">
        <v>2016</v>
      </c>
      <c r="E362" s="8">
        <v>2017</v>
      </c>
      <c r="F362" s="8">
        <v>2018</v>
      </c>
      <c r="G362" s="8">
        <v>2019</v>
      </c>
      <c r="H362" s="8">
        <v>2020</v>
      </c>
      <c r="I362" s="8">
        <v>2021</v>
      </c>
      <c r="J362" s="8">
        <v>2022</v>
      </c>
      <c r="K362" s="8">
        <v>2023</v>
      </c>
      <c r="L362" s="8">
        <v>2024</v>
      </c>
      <c r="M362" s="8">
        <v>2025</v>
      </c>
      <c r="N362" s="8">
        <v>2026</v>
      </c>
      <c r="O362" s="8">
        <v>2027</v>
      </c>
      <c r="P362" s="8">
        <v>2028</v>
      </c>
      <c r="Q362" s="8">
        <v>2029</v>
      </c>
      <c r="R362" s="8">
        <v>2030</v>
      </c>
      <c r="S362" s="8">
        <v>2031</v>
      </c>
      <c r="T362" s="8">
        <v>2032</v>
      </c>
      <c r="U362" s="8">
        <v>2033</v>
      </c>
      <c r="V362" s="8">
        <v>2034</v>
      </c>
      <c r="W362" s="8">
        <v>2035</v>
      </c>
      <c r="X362" s="8">
        <v>2036</v>
      </c>
      <c r="Y362" s="8">
        <v>2037</v>
      </c>
      <c r="Z362" s="8">
        <v>2038</v>
      </c>
      <c r="AA362" s="8">
        <v>2039</v>
      </c>
      <c r="AB362" s="8">
        <v>2040</v>
      </c>
      <c r="AC362" s="8">
        <v>2041</v>
      </c>
      <c r="AD362" s="8">
        <v>2042</v>
      </c>
      <c r="AE362" s="8">
        <v>2043</v>
      </c>
      <c r="AF362" s="8">
        <v>2044</v>
      </c>
      <c r="AG362" s="8">
        <v>2045</v>
      </c>
      <c r="AH362" s="8">
        <v>2046</v>
      </c>
      <c r="AI362" s="8">
        <v>2047</v>
      </c>
      <c r="AJ362" s="8">
        <v>2048</v>
      </c>
      <c r="AK362" s="8">
        <v>2049</v>
      </c>
      <c r="AL362" s="8">
        <v>2050</v>
      </c>
    </row>
    <row r="363" spans="1:38">
      <c r="A363" s="8" t="s">
        <v>288</v>
      </c>
      <c r="C363" s="33">
        <f t="shared" ref="C363:AL363" si="2">B18-C371</f>
        <v>2081211</v>
      </c>
      <c r="D363" s="33">
        <f t="shared" si="2"/>
        <v>2157558</v>
      </c>
      <c r="E363" s="33">
        <f t="shared" si="2"/>
        <v>2360686</v>
      </c>
      <c r="F363" s="33">
        <f t="shared" si="2"/>
        <v>2483066</v>
      </c>
      <c r="G363" s="33">
        <f t="shared" si="2"/>
        <v>2453810</v>
      </c>
      <c r="H363" s="33">
        <f t="shared" si="2"/>
        <v>2716242</v>
      </c>
      <c r="I363" s="33">
        <f t="shared" si="2"/>
        <v>4039018</v>
      </c>
      <c r="J363" s="33">
        <f t="shared" si="2"/>
        <v>3694796</v>
      </c>
      <c r="K363" s="33">
        <f t="shared" si="2"/>
        <v>3263778</v>
      </c>
      <c r="L363" s="33">
        <f t="shared" si="2"/>
        <v>3265130</v>
      </c>
      <c r="M363" s="33">
        <f t="shared" si="2"/>
        <v>3458101</v>
      </c>
      <c r="N363" s="33">
        <f t="shared" si="2"/>
        <v>3404267.9999999995</v>
      </c>
      <c r="O363" s="33">
        <f t="shared" si="2"/>
        <v>3354607</v>
      </c>
      <c r="P363" s="33">
        <f t="shared" si="2"/>
        <v>3300630.0000000005</v>
      </c>
      <c r="Q363" s="33">
        <f t="shared" si="2"/>
        <v>3264189</v>
      </c>
      <c r="R363" s="33">
        <f t="shared" si="2"/>
        <v>3232557</v>
      </c>
      <c r="S363" s="33">
        <f t="shared" si="2"/>
        <v>3189001</v>
      </c>
      <c r="T363" s="33">
        <f t="shared" si="2"/>
        <v>3157506</v>
      </c>
      <c r="U363" s="33">
        <f t="shared" si="2"/>
        <v>3129641.0000000005</v>
      </c>
      <c r="V363" s="33">
        <f t="shared" si="2"/>
        <v>3101135</v>
      </c>
      <c r="W363" s="33">
        <f t="shared" si="2"/>
        <v>3080758.9999999995</v>
      </c>
      <c r="X363" s="33">
        <f t="shared" si="2"/>
        <v>3061112</v>
      </c>
      <c r="Y363" s="33">
        <f t="shared" si="2"/>
        <v>3076727</v>
      </c>
      <c r="Z363" s="33">
        <f t="shared" si="2"/>
        <v>3056079</v>
      </c>
      <c r="AA363" s="33">
        <f t="shared" si="2"/>
        <v>3051270</v>
      </c>
      <c r="AB363" s="33">
        <f t="shared" si="2"/>
        <v>3066554</v>
      </c>
      <c r="AC363" s="33">
        <f t="shared" si="2"/>
        <v>3076371</v>
      </c>
      <c r="AD363" s="33">
        <f t="shared" si="2"/>
        <v>3077621</v>
      </c>
      <c r="AE363" s="33">
        <f t="shared" si="2"/>
        <v>3081980</v>
      </c>
      <c r="AF363" s="33">
        <f t="shared" si="2"/>
        <v>3076456</v>
      </c>
      <c r="AG363" s="33">
        <f t="shared" si="2"/>
        <v>3072600</v>
      </c>
      <c r="AH363" s="33">
        <f t="shared" si="2"/>
        <v>3076235</v>
      </c>
      <c r="AI363" s="33">
        <f t="shared" si="2"/>
        <v>3092617</v>
      </c>
      <c r="AJ363" s="33">
        <f t="shared" si="2"/>
        <v>3092120</v>
      </c>
      <c r="AK363" s="33">
        <f t="shared" si="2"/>
        <v>3096760</v>
      </c>
      <c r="AL363" s="33">
        <f t="shared" si="2"/>
        <v>3100675</v>
      </c>
    </row>
    <row r="364" spans="1:38">
      <c r="A364" s="8" t="s">
        <v>289</v>
      </c>
      <c r="C364" s="33">
        <f t="shared" ref="C364:AL364" si="3">C363+B18</f>
        <v>4838465</v>
      </c>
      <c r="D364" s="33">
        <f t="shared" si="3"/>
        <v>5065335</v>
      </c>
      <c r="E364" s="33">
        <f t="shared" si="3"/>
        <v>5418935</v>
      </c>
      <c r="F364" s="33">
        <f t="shared" si="3"/>
        <v>5633675</v>
      </c>
      <c r="G364" s="33">
        <f t="shared" si="3"/>
        <v>5602277</v>
      </c>
      <c r="H364" s="33">
        <f t="shared" si="3"/>
        <v>5994322</v>
      </c>
      <c r="I364" s="33">
        <f t="shared" si="3"/>
        <v>6770127</v>
      </c>
      <c r="J364" s="33">
        <f t="shared" si="3"/>
        <v>6167864</v>
      </c>
      <c r="K364" s="33">
        <f t="shared" si="3"/>
        <v>5752373</v>
      </c>
      <c r="L364" s="33">
        <f t="shared" si="3"/>
        <v>6109633</v>
      </c>
      <c r="M364" s="33">
        <f t="shared" si="3"/>
        <v>6566737</v>
      </c>
      <c r="N364" s="33">
        <f t="shared" si="3"/>
        <v>6512903.9999999991</v>
      </c>
      <c r="O364" s="33">
        <f t="shared" si="3"/>
        <v>6463243</v>
      </c>
      <c r="P364" s="33">
        <f t="shared" si="3"/>
        <v>6409266.0000000009</v>
      </c>
      <c r="Q364" s="33">
        <f t="shared" si="3"/>
        <v>6372825</v>
      </c>
      <c r="R364" s="33">
        <f t="shared" si="3"/>
        <v>6341193</v>
      </c>
      <c r="S364" s="33">
        <f t="shared" si="3"/>
        <v>6297637</v>
      </c>
      <c r="T364" s="33">
        <f t="shared" si="3"/>
        <v>6266142</v>
      </c>
      <c r="U364" s="33">
        <f t="shared" si="3"/>
        <v>6238277.0000000009</v>
      </c>
      <c r="V364" s="33">
        <f t="shared" si="3"/>
        <v>6209771</v>
      </c>
      <c r="W364" s="33">
        <f t="shared" si="3"/>
        <v>6189394.9999999991</v>
      </c>
      <c r="X364" s="33">
        <f t="shared" si="3"/>
        <v>6169748</v>
      </c>
      <c r="Y364" s="33">
        <f t="shared" si="3"/>
        <v>6185363</v>
      </c>
      <c r="Z364" s="33">
        <f t="shared" si="3"/>
        <v>6164715</v>
      </c>
      <c r="AA364" s="33">
        <f t="shared" si="3"/>
        <v>6159906</v>
      </c>
      <c r="AB364" s="33">
        <f t="shared" si="3"/>
        <v>6175190</v>
      </c>
      <c r="AC364" s="33">
        <f t="shared" si="3"/>
        <v>6185007</v>
      </c>
      <c r="AD364" s="33">
        <f t="shared" si="3"/>
        <v>6186257</v>
      </c>
      <c r="AE364" s="33">
        <f t="shared" si="3"/>
        <v>6190616</v>
      </c>
      <c r="AF364" s="33">
        <f t="shared" si="3"/>
        <v>6185092</v>
      </c>
      <c r="AG364" s="33">
        <f t="shared" si="3"/>
        <v>6181236</v>
      </c>
      <c r="AH364" s="33">
        <f t="shared" si="3"/>
        <v>6184871</v>
      </c>
      <c r="AI364" s="33">
        <f t="shared" si="3"/>
        <v>6201253</v>
      </c>
      <c r="AJ364" s="33">
        <f t="shared" si="3"/>
        <v>6200756</v>
      </c>
      <c r="AK364" s="33">
        <f t="shared" si="3"/>
        <v>6205396</v>
      </c>
      <c r="AL364" s="33">
        <f t="shared" si="3"/>
        <v>6209311</v>
      </c>
    </row>
    <row r="365" spans="1:38">
      <c r="A365" s="8"/>
    </row>
    <row r="366" spans="1:38">
      <c r="A366" s="8"/>
    </row>
    <row r="367" spans="1:38">
      <c r="A367" s="8" t="s">
        <v>287</v>
      </c>
      <c r="B367" s="105"/>
      <c r="C367" s="105">
        <f t="shared" ref="C367:AL367" si="4">C364/C36</f>
        <v>0.10726815096769608</v>
      </c>
      <c r="D367" s="105">
        <f t="shared" si="4"/>
        <v>0.11046062019852462</v>
      </c>
      <c r="E367" s="105">
        <f t="shared" si="4"/>
        <v>0.11640095861925284</v>
      </c>
      <c r="F367" s="105">
        <f t="shared" si="4"/>
        <v>0.11930296535584237</v>
      </c>
      <c r="G367" s="105">
        <f t="shared" si="4"/>
        <v>0.11691812385700288</v>
      </c>
      <c r="H367" s="105">
        <f t="shared" si="4"/>
        <v>0.12365015536197299</v>
      </c>
      <c r="I367" s="105">
        <f t="shared" si="4"/>
        <v>0.14352560103132975</v>
      </c>
      <c r="J367" s="105">
        <f t="shared" si="4"/>
        <v>0.13423445347722562</v>
      </c>
      <c r="K367" s="105">
        <f t="shared" si="4"/>
        <v>0.12734022577383669</v>
      </c>
      <c r="L367" s="105">
        <f t="shared" si="4"/>
        <v>0.13652008221549963</v>
      </c>
      <c r="M367" s="105">
        <f t="shared" si="4"/>
        <v>0.1478889332375774</v>
      </c>
      <c r="N367" s="105">
        <f t="shared" si="4"/>
        <v>0.14765966858043642</v>
      </c>
      <c r="O367" s="105">
        <f t="shared" si="4"/>
        <v>0.14735550697644981</v>
      </c>
      <c r="P367" s="105">
        <f t="shared" si="4"/>
        <v>0.14676732562285363</v>
      </c>
      <c r="Q367" s="105">
        <f t="shared" si="4"/>
        <v>0.1464545321108828</v>
      </c>
      <c r="R367" s="105">
        <f t="shared" si="4"/>
        <v>0.14614378820457091</v>
      </c>
      <c r="S367" s="105">
        <f t="shared" si="4"/>
        <v>0.14540928457856273</v>
      </c>
      <c r="T367" s="105">
        <f t="shared" si="4"/>
        <v>0.14484552214529434</v>
      </c>
      <c r="U367" s="105">
        <f t="shared" si="4"/>
        <v>0.14427145640818048</v>
      </c>
      <c r="V367" s="105">
        <f t="shared" si="4"/>
        <v>0.14358729482590116</v>
      </c>
      <c r="W367" s="105">
        <f t="shared" si="4"/>
        <v>0.14302395222172568</v>
      </c>
      <c r="X367" s="105">
        <f t="shared" si="4"/>
        <v>0.14241355548047058</v>
      </c>
      <c r="Y367" s="105">
        <f t="shared" si="4"/>
        <v>0.14266890805550414</v>
      </c>
      <c r="Z367" s="105">
        <f t="shared" si="4"/>
        <v>0.1420204848851887</v>
      </c>
      <c r="AA367" s="105">
        <f t="shared" si="4"/>
        <v>0.14172239977416098</v>
      </c>
      <c r="AB367" s="105">
        <f t="shared" si="4"/>
        <v>0.14193662066360765</v>
      </c>
      <c r="AC367" s="105">
        <f t="shared" si="4"/>
        <v>0.14205691333254186</v>
      </c>
      <c r="AD367" s="105">
        <f t="shared" si="4"/>
        <v>0.14198448049701776</v>
      </c>
      <c r="AE367" s="105">
        <f t="shared" si="4"/>
        <v>0.14199765266141806</v>
      </c>
      <c r="AF367" s="105">
        <f t="shared" si="4"/>
        <v>0.14176630347833638</v>
      </c>
      <c r="AG367" s="105">
        <f t="shared" si="4"/>
        <v>0.14156099655869447</v>
      </c>
      <c r="AH367" s="105">
        <f t="shared" si="4"/>
        <v>0.14153921673515882</v>
      </c>
      <c r="AI367" s="105">
        <f t="shared" si="4"/>
        <v>0.14186210934150759</v>
      </c>
      <c r="AJ367" s="105">
        <f t="shared" si="4"/>
        <v>0.14179716513422438</v>
      </c>
      <c r="AK367" s="105">
        <f t="shared" si="4"/>
        <v>0.14186474415360231</v>
      </c>
      <c r="AL367" s="105">
        <f t="shared" si="4"/>
        <v>0.14192841593489422</v>
      </c>
    </row>
    <row r="368" spans="1:38">
      <c r="A368" s="8" t="s">
        <v>292</v>
      </c>
      <c r="B368" s="30">
        <f t="shared" ref="B368:AL368" si="5">B86</f>
        <v>9.3948905402575598</v>
      </c>
      <c r="C368" s="30">
        <f t="shared" si="5"/>
        <v>9.5483598628740189</v>
      </c>
      <c r="D368" s="30">
        <f t="shared" si="5"/>
        <v>9.6826293331991167</v>
      </c>
      <c r="E368" s="30">
        <f t="shared" si="5"/>
        <v>9.7938536850109301</v>
      </c>
      <c r="F368" s="30">
        <f t="shared" si="5"/>
        <v>9.8896229529276312</v>
      </c>
      <c r="G368" s="30">
        <f t="shared" si="5"/>
        <v>9.9728317169120189</v>
      </c>
      <c r="H368" s="30">
        <f t="shared" si="5"/>
        <v>10.183861575868136</v>
      </c>
      <c r="I368" s="30">
        <f t="shared" si="5"/>
        <v>10.319113322727134</v>
      </c>
      <c r="J368" s="30">
        <f t="shared" si="5"/>
        <v>10.416823441207312</v>
      </c>
      <c r="K368" s="30">
        <f t="shared" si="5"/>
        <v>10.412702808629625</v>
      </c>
      <c r="L368" s="30">
        <f t="shared" si="5"/>
        <v>10.348320714513749</v>
      </c>
      <c r="M368" s="30">
        <f t="shared" si="5"/>
        <v>10.288034066597008</v>
      </c>
      <c r="N368" s="30">
        <f t="shared" si="5"/>
        <v>10.225510523228655</v>
      </c>
      <c r="O368" s="30">
        <f t="shared" si="5"/>
        <v>10.16821479619002</v>
      </c>
      <c r="P368" s="30">
        <f t="shared" si="5"/>
        <v>10.121908261807247</v>
      </c>
      <c r="Q368" s="30">
        <f t="shared" si="5"/>
        <v>10.077788987547743</v>
      </c>
      <c r="R368" s="30">
        <f t="shared" si="5"/>
        <v>10.033732738689169</v>
      </c>
      <c r="S368" s="30">
        <f t="shared" si="5"/>
        <v>9.998904941086268</v>
      </c>
      <c r="T368" s="30">
        <f t="shared" si="5"/>
        <v>9.971183971025015</v>
      </c>
      <c r="U368" s="30">
        <f t="shared" si="5"/>
        <v>9.94904153807569</v>
      </c>
      <c r="V368" s="30">
        <f t="shared" si="5"/>
        <v>9.9335465398729603</v>
      </c>
      <c r="W368" s="30">
        <f t="shared" si="5"/>
        <v>9.9264074230027877</v>
      </c>
      <c r="X368" s="30">
        <f t="shared" si="5"/>
        <v>9.9285072990967365</v>
      </c>
      <c r="Y368" s="30">
        <f t="shared" si="5"/>
        <v>9.9270230402861479</v>
      </c>
      <c r="Z368" s="30">
        <f t="shared" si="5"/>
        <v>9.9380817790282734</v>
      </c>
      <c r="AA368" s="30">
        <f t="shared" si="5"/>
        <v>9.9561915215998553</v>
      </c>
      <c r="AB368" s="30">
        <f t="shared" si="5"/>
        <v>9.9722802019594834</v>
      </c>
      <c r="AC368" s="30">
        <f t="shared" si="5"/>
        <v>9.9896737054157079</v>
      </c>
      <c r="AD368" s="30">
        <f t="shared" si="5"/>
        <v>10.012128753564776</v>
      </c>
      <c r="AE368" s="30">
        <f t="shared" si="5"/>
        <v>10.035410633888491</v>
      </c>
      <c r="AF368" s="30">
        <f t="shared" si="5"/>
        <v>10.062587338452868</v>
      </c>
      <c r="AG368" s="30">
        <f t="shared" si="5"/>
        <v>10.093877781100778</v>
      </c>
      <c r="AH368" s="30">
        <f t="shared" si="5"/>
        <v>10.125811647273505</v>
      </c>
      <c r="AI368" s="30">
        <f t="shared" si="5"/>
        <v>10.151337973494444</v>
      </c>
      <c r="AJ368" s="30">
        <f t="shared" si="5"/>
        <v>10.178958402891954</v>
      </c>
      <c r="AK368" s="30">
        <f t="shared" si="5"/>
        <v>10.205474592168322</v>
      </c>
      <c r="AL368" s="30">
        <f t="shared" si="5"/>
        <v>10.230645883872302</v>
      </c>
    </row>
    <row r="369" spans="1:38">
      <c r="A369" s="8" t="s">
        <v>291</v>
      </c>
      <c r="B369" s="3">
        <f t="shared" ref="B369:AL369" si="6">B18/B36</f>
        <v>6.2058082274459345E-2</v>
      </c>
      <c r="C369" s="3">
        <f t="shared" si="6"/>
        <v>6.4465044640478836E-2</v>
      </c>
      <c r="D369" s="3">
        <f t="shared" si="6"/>
        <v>6.6691755088561316E-2</v>
      </c>
      <c r="E369" s="3">
        <f t="shared" si="6"/>
        <v>6.7676380660488741E-2</v>
      </c>
      <c r="F369" s="3">
        <f t="shared" si="6"/>
        <v>6.6674319946573579E-2</v>
      </c>
      <c r="G369" s="3">
        <f t="shared" si="6"/>
        <v>6.8412712090666711E-2</v>
      </c>
      <c r="H369" s="3">
        <f t="shared" si="6"/>
        <v>5.6336988930605111E-2</v>
      </c>
      <c r="I369" s="3">
        <f t="shared" si="6"/>
        <v>5.2428642932599141E-2</v>
      </c>
      <c r="J369" s="3">
        <f t="shared" si="6"/>
        <v>5.4160595913132374E-2</v>
      </c>
      <c r="K369" s="3">
        <f t="shared" si="6"/>
        <v>6.2968735552154875E-2</v>
      </c>
      <c r="L369" s="3">
        <f t="shared" si="6"/>
        <v>6.9462640767139691E-2</v>
      </c>
      <c r="M369" s="3">
        <f t="shared" si="6"/>
        <v>7.0009330640762618E-2</v>
      </c>
      <c r="N369" s="3">
        <f t="shared" si="6"/>
        <v>7.0478570158137382E-2</v>
      </c>
      <c r="O369" s="3">
        <f t="shared" si="6"/>
        <v>7.0873806506306994E-2</v>
      </c>
      <c r="P369" s="3">
        <f t="shared" si="6"/>
        <v>7.1185404390288254E-2</v>
      </c>
      <c r="Q369" s="3">
        <f t="shared" si="6"/>
        <v>7.1439876488534712E-2</v>
      </c>
      <c r="R369" s="3">
        <f t="shared" si="6"/>
        <v>7.1643906941344399E-2</v>
      </c>
      <c r="S369" s="3">
        <f t="shared" si="6"/>
        <v>7.1776848487006301E-2</v>
      </c>
      <c r="T369" s="3">
        <f t="shared" si="6"/>
        <v>7.1857931815088025E-2</v>
      </c>
      <c r="U369" s="3">
        <f t="shared" si="6"/>
        <v>7.1892838866068384E-2</v>
      </c>
      <c r="V369" s="3">
        <f t="shared" si="6"/>
        <v>7.1880369475526548E-2</v>
      </c>
      <c r="W369" s="3">
        <f t="shared" si="6"/>
        <v>7.1834065645953529E-2</v>
      </c>
      <c r="X369" s="3">
        <f t="shared" si="6"/>
        <v>7.1755265442703345E-2</v>
      </c>
      <c r="Y369" s="3">
        <f t="shared" si="6"/>
        <v>7.1702453625119525E-2</v>
      </c>
      <c r="Z369" s="3">
        <f t="shared" si="6"/>
        <v>7.161563706538801E-2</v>
      </c>
      <c r="AA369" s="3">
        <f t="shared" si="6"/>
        <v>7.1521116384624814E-2</v>
      </c>
      <c r="AB369" s="3">
        <f t="shared" si="6"/>
        <v>7.1451937302857829E-2</v>
      </c>
      <c r="AC369" s="3">
        <f t="shared" si="6"/>
        <v>7.1398987072192416E-2</v>
      </c>
      <c r="AD369" s="3">
        <f t="shared" si="6"/>
        <v>7.1348162146242441E-2</v>
      </c>
      <c r="AE369" s="3">
        <f t="shared" si="6"/>
        <v>7.1304538187925079E-2</v>
      </c>
      <c r="AF369" s="3">
        <f t="shared" si="6"/>
        <v>7.1251944931406297E-2</v>
      </c>
      <c r="AG369" s="3">
        <f t="shared" si="6"/>
        <v>7.1193141646465813E-2</v>
      </c>
      <c r="AH369" s="3">
        <f t="shared" si="6"/>
        <v>7.1140352734069504E-2</v>
      </c>
      <c r="AI369" s="3">
        <f t="shared" si="6"/>
        <v>7.111428289330346E-2</v>
      </c>
      <c r="AJ369" s="3">
        <f t="shared" si="6"/>
        <v>7.1087424216368905E-2</v>
      </c>
      <c r="AK369" s="3">
        <f t="shared" si="6"/>
        <v>7.106812374370268E-2</v>
      </c>
      <c r="AL369" s="3">
        <f t="shared" si="6"/>
        <v>7.1055191662679776E-2</v>
      </c>
    </row>
    <row r="370" spans="1:38">
      <c r="A370" s="8" t="s">
        <v>290</v>
      </c>
      <c r="B370" s="37"/>
      <c r="C370" s="37">
        <f>(LN(2)/C367)</f>
        <v>6.4618171778563358</v>
      </c>
      <c r="D370" s="37">
        <f t="shared" ref="D370:J370" si="7">(LN(2)/D367)</f>
        <v>6.2750614591353102</v>
      </c>
      <c r="E370" s="37">
        <f t="shared" si="7"/>
        <v>5.9548236439119666</v>
      </c>
      <c r="F370" s="37">
        <f t="shared" si="7"/>
        <v>5.809974450278836</v>
      </c>
      <c r="G370" s="37">
        <f t="shared" si="7"/>
        <v>5.9284836062516817</v>
      </c>
      <c r="H370" s="37">
        <f t="shared" si="7"/>
        <v>5.6057121685842519</v>
      </c>
      <c r="I370" s="37">
        <f t="shared" si="7"/>
        <v>4.8294323492060514</v>
      </c>
      <c r="J370" s="37">
        <f t="shared" si="7"/>
        <v>5.1637054616350451</v>
      </c>
      <c r="K370" s="37">
        <f>(LN(2)/K367)</f>
        <v>5.4432696058746837</v>
      </c>
      <c r="L370" s="37">
        <f t="shared" ref="L370:AL370" si="8">(LN(2)/L367)</f>
        <v>5.0772543446450529</v>
      </c>
      <c r="M370" s="37">
        <f t="shared" si="8"/>
        <v>4.6869442181074712</v>
      </c>
      <c r="N370" s="37">
        <f t="shared" si="8"/>
        <v>4.6942214297491729</v>
      </c>
      <c r="O370" s="37">
        <f t="shared" si="8"/>
        <v>4.7039109347350232</v>
      </c>
      <c r="P370" s="37">
        <f t="shared" si="8"/>
        <v>4.7227622198493817</v>
      </c>
      <c r="Q370" s="37">
        <f t="shared" si="8"/>
        <v>4.7328489639033755</v>
      </c>
      <c r="R370" s="37">
        <f t="shared" si="8"/>
        <v>4.7429123678502396</v>
      </c>
      <c r="S370" s="37">
        <f t="shared" si="8"/>
        <v>4.7668701662956536</v>
      </c>
      <c r="T370" s="37">
        <f t="shared" si="8"/>
        <v>4.7854236036696411</v>
      </c>
      <c r="U370" s="37">
        <f t="shared" si="8"/>
        <v>4.8044651230168247</v>
      </c>
      <c r="V370" s="37">
        <f t="shared" si="8"/>
        <v>4.8273573326970372</v>
      </c>
      <c r="W370" s="37">
        <f t="shared" si="8"/>
        <v>4.8463713230730772</v>
      </c>
      <c r="X370" s="37">
        <f t="shared" si="8"/>
        <v>4.8671432871781493</v>
      </c>
      <c r="Y370" s="37">
        <f t="shared" si="8"/>
        <v>4.8584319457346812</v>
      </c>
      <c r="Z370" s="37">
        <f t="shared" si="8"/>
        <v>4.8806140967642442</v>
      </c>
      <c r="AA370" s="37">
        <f t="shared" si="8"/>
        <v>4.8908795057414824</v>
      </c>
      <c r="AB370" s="37">
        <f t="shared" si="8"/>
        <v>4.8834978409322325</v>
      </c>
      <c r="AC370" s="37">
        <f t="shared" si="8"/>
        <v>4.879362533644195</v>
      </c>
      <c r="AD370" s="37">
        <f t="shared" si="8"/>
        <v>4.8818517216359023</v>
      </c>
      <c r="AE370" s="37">
        <f t="shared" si="8"/>
        <v>4.8813988651819393</v>
      </c>
      <c r="AF370" s="37">
        <f t="shared" si="8"/>
        <v>4.8893648458984238</v>
      </c>
      <c r="AG370" s="37">
        <f t="shared" si="8"/>
        <v>4.8964559264920853</v>
      </c>
      <c r="AH370" s="37">
        <f t="shared" si="8"/>
        <v>4.8972093851340723</v>
      </c>
      <c r="AI370" s="37">
        <f t="shared" si="8"/>
        <v>4.8860628379021049</v>
      </c>
      <c r="AJ370" s="37">
        <f t="shared" si="8"/>
        <v>4.888300692780537</v>
      </c>
      <c r="AK370" s="37">
        <f t="shared" si="8"/>
        <v>4.885972090496626</v>
      </c>
      <c r="AL370" s="37">
        <f t="shared" si="8"/>
        <v>4.8837801506775609</v>
      </c>
    </row>
    <row r="371" spans="1:38">
      <c r="A371" s="8" t="s">
        <v>286</v>
      </c>
      <c r="B371" s="33"/>
      <c r="C371" s="33">
        <f t="shared" ref="C371:AL371" si="9">C36-B36</f>
        <v>676043</v>
      </c>
      <c r="D371" s="33">
        <f t="shared" si="9"/>
        <v>750219</v>
      </c>
      <c r="E371" s="33">
        <f t="shared" si="9"/>
        <v>697563</v>
      </c>
      <c r="F371" s="33">
        <f t="shared" si="9"/>
        <v>667543</v>
      </c>
      <c r="G371" s="33">
        <f t="shared" si="9"/>
        <v>694657</v>
      </c>
      <c r="H371" s="33">
        <f t="shared" si="9"/>
        <v>561838</v>
      </c>
      <c r="I371" s="33">
        <f t="shared" si="9"/>
        <v>-1307909</v>
      </c>
      <c r="J371" s="33">
        <f t="shared" si="9"/>
        <v>-1221728</v>
      </c>
      <c r="K371" s="33">
        <f t="shared" si="9"/>
        <v>-775183</v>
      </c>
      <c r="L371" s="33">
        <f t="shared" si="9"/>
        <v>-420627</v>
      </c>
      <c r="M371" s="33">
        <f t="shared" si="9"/>
        <v>-349465</v>
      </c>
      <c r="N371" s="33">
        <f t="shared" si="9"/>
        <v>-295632</v>
      </c>
      <c r="O371" s="33">
        <f t="shared" si="9"/>
        <v>-245971</v>
      </c>
      <c r="P371" s="33">
        <f t="shared" si="9"/>
        <v>-191994</v>
      </c>
      <c r="Q371" s="33">
        <f t="shared" si="9"/>
        <v>-155553</v>
      </c>
      <c r="R371" s="33">
        <f t="shared" si="9"/>
        <v>-123921</v>
      </c>
      <c r="S371" s="33">
        <f t="shared" si="9"/>
        <v>-80365</v>
      </c>
      <c r="T371" s="33">
        <f t="shared" si="9"/>
        <v>-48870</v>
      </c>
      <c r="U371" s="33">
        <f t="shared" si="9"/>
        <v>-21005</v>
      </c>
      <c r="V371" s="33">
        <f t="shared" si="9"/>
        <v>7501</v>
      </c>
      <c r="W371" s="33">
        <f t="shared" si="9"/>
        <v>27877</v>
      </c>
      <c r="X371" s="33">
        <f t="shared" si="9"/>
        <v>47524</v>
      </c>
      <c r="Y371" s="33">
        <f t="shared" si="9"/>
        <v>31909</v>
      </c>
      <c r="Z371" s="33">
        <f t="shared" si="9"/>
        <v>52557</v>
      </c>
      <c r="AA371" s="33">
        <f t="shared" si="9"/>
        <v>57366</v>
      </c>
      <c r="AB371" s="33">
        <f t="shared" si="9"/>
        <v>42082</v>
      </c>
      <c r="AC371" s="33">
        <f t="shared" si="9"/>
        <v>32265</v>
      </c>
      <c r="AD371" s="33">
        <f t="shared" si="9"/>
        <v>31015</v>
      </c>
      <c r="AE371" s="33">
        <f t="shared" si="9"/>
        <v>26656</v>
      </c>
      <c r="AF371" s="33">
        <f t="shared" si="9"/>
        <v>32180</v>
      </c>
      <c r="AG371" s="33">
        <f t="shared" si="9"/>
        <v>36036</v>
      </c>
      <c r="AH371" s="33">
        <f t="shared" si="9"/>
        <v>32401</v>
      </c>
      <c r="AI371" s="33">
        <f t="shared" si="9"/>
        <v>16019</v>
      </c>
      <c r="AJ371" s="33">
        <f t="shared" si="9"/>
        <v>16516</v>
      </c>
      <c r="AK371" s="33">
        <f t="shared" si="9"/>
        <v>11876</v>
      </c>
      <c r="AL371" s="33">
        <f t="shared" si="9"/>
        <v>7961</v>
      </c>
    </row>
    <row r="372" spans="1:38">
      <c r="A372" s="8" t="s">
        <v>294</v>
      </c>
      <c r="B372" s="3"/>
      <c r="C372" s="3">
        <f>(B8+B15)/B18</f>
        <v>2.867708234352004E-3</v>
      </c>
      <c r="D372" s="3">
        <f t="shared" ref="D372:AL372" si="10">C8/C18</f>
        <v>2.775659894139062E-3</v>
      </c>
      <c r="E372" s="3">
        <f t="shared" si="10"/>
        <v>3.2430322056837099E-3</v>
      </c>
      <c r="F372" s="3">
        <f t="shared" si="10"/>
        <v>6.8151903330435481E-3</v>
      </c>
      <c r="G372" s="3">
        <f t="shared" si="10"/>
        <v>9.9724723174802205E-3</v>
      </c>
      <c r="H372" s="3">
        <f t="shared" si="10"/>
        <v>1.7818357087075361E-2</v>
      </c>
      <c r="I372" s="3">
        <f t="shared" si="10"/>
        <v>6.8192444900587998E-2</v>
      </c>
      <c r="J372" s="3">
        <f t="shared" si="10"/>
        <v>0.13757284474183484</v>
      </c>
      <c r="K372" s="3">
        <f t="shared" si="10"/>
        <v>0.18117853648343743</v>
      </c>
      <c r="L372" s="3">
        <f t="shared" si="10"/>
        <v>0.1842919483649692</v>
      </c>
      <c r="M372" s="3">
        <f t="shared" si="10"/>
        <v>0.2</v>
      </c>
      <c r="N372" s="3">
        <f t="shared" si="10"/>
        <v>0.22000000000000006</v>
      </c>
      <c r="O372" s="3">
        <f t="shared" si="10"/>
        <v>0.25</v>
      </c>
      <c r="P372" s="3">
        <f t="shared" si="10"/>
        <v>0.31999999999999995</v>
      </c>
      <c r="Q372" s="3">
        <f t="shared" si="10"/>
        <v>0.4</v>
      </c>
      <c r="R372" s="3">
        <f t="shared" si="10"/>
        <v>0.52</v>
      </c>
      <c r="S372" s="3">
        <f t="shared" si="10"/>
        <v>0.63</v>
      </c>
      <c r="T372" s="3">
        <f t="shared" si="10"/>
        <v>0.76</v>
      </c>
      <c r="U372" s="3">
        <f t="shared" si="10"/>
        <v>0.87999999999999989</v>
      </c>
      <c r="V372" s="3">
        <f t="shared" si="10"/>
        <v>0.95</v>
      </c>
      <c r="W372" s="3">
        <f t="shared" si="10"/>
        <v>0.98000000000000009</v>
      </c>
      <c r="X372" s="3">
        <f t="shared" si="10"/>
        <v>1</v>
      </c>
      <c r="Y372" s="3">
        <f t="shared" si="10"/>
        <v>1</v>
      </c>
      <c r="Z372" s="3">
        <f t="shared" si="10"/>
        <v>1</v>
      </c>
      <c r="AA372" s="3">
        <f t="shared" si="10"/>
        <v>1</v>
      </c>
      <c r="AB372" s="3">
        <f t="shared" si="10"/>
        <v>1</v>
      </c>
      <c r="AC372" s="3">
        <f t="shared" si="10"/>
        <v>1</v>
      </c>
      <c r="AD372" s="3">
        <f t="shared" si="10"/>
        <v>1</v>
      </c>
      <c r="AE372" s="3">
        <f t="shared" si="10"/>
        <v>1</v>
      </c>
      <c r="AF372" s="3">
        <f t="shared" si="10"/>
        <v>1</v>
      </c>
      <c r="AG372" s="3">
        <f t="shared" si="10"/>
        <v>1</v>
      </c>
      <c r="AH372" s="3">
        <f t="shared" si="10"/>
        <v>1</v>
      </c>
      <c r="AI372" s="3">
        <f t="shared" si="10"/>
        <v>1</v>
      </c>
      <c r="AJ372" s="3">
        <f t="shared" si="10"/>
        <v>1</v>
      </c>
      <c r="AK372" s="3">
        <f t="shared" si="10"/>
        <v>1</v>
      </c>
      <c r="AL372" s="3">
        <f t="shared" si="10"/>
        <v>1</v>
      </c>
    </row>
    <row r="373" spans="1:38">
      <c r="A373" s="8" t="s">
        <v>293</v>
      </c>
      <c r="B373" s="30"/>
      <c r="C373" s="30">
        <f>1/C367</f>
        <v>9.3224315976244529</v>
      </c>
      <c r="D373" s="30">
        <f t="shared" ref="D373:AL373" si="11">1/D367</f>
        <v>9.0530000483679753</v>
      </c>
      <c r="E373" s="30">
        <f t="shared" si="11"/>
        <v>8.5909945404401409</v>
      </c>
      <c r="F373" s="30">
        <f t="shared" si="11"/>
        <v>8.3820213271088591</v>
      </c>
      <c r="G373" s="30">
        <f t="shared" si="11"/>
        <v>8.5529938987308203</v>
      </c>
      <c r="H373" s="30">
        <f t="shared" si="11"/>
        <v>8.087333146267417</v>
      </c>
      <c r="I373" s="30">
        <f t="shared" si="11"/>
        <v>6.9673981005083068</v>
      </c>
      <c r="J373" s="30">
        <f t="shared" si="11"/>
        <v>7.449652262112135</v>
      </c>
      <c r="K373" s="30">
        <f t="shared" si="11"/>
        <v>7.8529780666170286</v>
      </c>
      <c r="L373" s="30">
        <f t="shared" si="11"/>
        <v>7.3249296643513615</v>
      </c>
      <c r="M373" s="30">
        <f t="shared" si="11"/>
        <v>6.7618311803868494</v>
      </c>
      <c r="N373" s="30">
        <f t="shared" si="11"/>
        <v>6.7723299775338317</v>
      </c>
      <c r="O373" s="30">
        <f t="shared" si="11"/>
        <v>6.7863089783255868</v>
      </c>
      <c r="P373" s="30">
        <f t="shared" si="11"/>
        <v>6.8135056338744562</v>
      </c>
      <c r="Q373" s="30">
        <f t="shared" si="11"/>
        <v>6.8280577294998688</v>
      </c>
      <c r="R373" s="30">
        <f t="shared" si="11"/>
        <v>6.842576152468471</v>
      </c>
      <c r="S373" s="30">
        <f t="shared" si="11"/>
        <v>6.8771399494762875</v>
      </c>
      <c r="T373" s="30">
        <f t="shared" si="11"/>
        <v>6.9039069015671846</v>
      </c>
      <c r="U373" s="30">
        <f t="shared" si="11"/>
        <v>6.9313780071003563</v>
      </c>
      <c r="V373" s="30">
        <f t="shared" si="11"/>
        <v>6.9644044844809896</v>
      </c>
      <c r="W373" s="30">
        <f t="shared" si="11"/>
        <v>6.9918358741040132</v>
      </c>
      <c r="X373" s="30">
        <f t="shared" si="11"/>
        <v>7.0218034837079237</v>
      </c>
      <c r="Y373" s="30">
        <f t="shared" si="11"/>
        <v>7.0092356746079423</v>
      </c>
      <c r="Z373" s="30">
        <f t="shared" si="11"/>
        <v>7.041237753894543</v>
      </c>
      <c r="AA373" s="30">
        <f t="shared" si="11"/>
        <v>7.0560476085187016</v>
      </c>
      <c r="AB373" s="30">
        <f t="shared" si="11"/>
        <v>7.0453981173048916</v>
      </c>
      <c r="AC373" s="30">
        <f t="shared" si="11"/>
        <v>7.0394321299878886</v>
      </c>
      <c r="AD373" s="30">
        <f t="shared" si="11"/>
        <v>7.0430232691593639</v>
      </c>
      <c r="AE373" s="30">
        <f t="shared" si="11"/>
        <v>7.0423699353989972</v>
      </c>
      <c r="AF373" s="30">
        <f t="shared" si="11"/>
        <v>7.0538624162744865</v>
      </c>
      <c r="AG373" s="30">
        <f t="shared" si="11"/>
        <v>7.0640926830815065</v>
      </c>
      <c r="AH373" s="30">
        <f t="shared" si="11"/>
        <v>7.0651796941278153</v>
      </c>
      <c r="AI373" s="30">
        <f t="shared" si="11"/>
        <v>7.0490986257132224</v>
      </c>
      <c r="AJ373" s="30">
        <f t="shared" si="11"/>
        <v>7.0523271678485653</v>
      </c>
      <c r="AK373" s="30">
        <f t="shared" si="11"/>
        <v>7.0489677048813641</v>
      </c>
      <c r="AL373" s="30">
        <f t="shared" si="11"/>
        <v>7.0458054041744722</v>
      </c>
    </row>
    <row r="374" spans="1:38">
      <c r="A374" s="8"/>
    </row>
    <row r="375" spans="1:38">
      <c r="A375" s="8" t="s">
        <v>295</v>
      </c>
      <c r="C375" s="37">
        <f>(C368*C373)/C367/100</f>
        <v>8.2982628942632264</v>
      </c>
      <c r="D375" s="37">
        <f t="shared" ref="D375:AL375" si="12">(D368*D373)/D367/100</f>
        <v>7.9355741135836544</v>
      </c>
      <c r="E375" s="37">
        <f t="shared" si="12"/>
        <v>7.2283720457162781</v>
      </c>
      <c r="F375" s="37">
        <f t="shared" si="12"/>
        <v>6.948279136336259</v>
      </c>
      <c r="G375" s="37">
        <f t="shared" si="12"/>
        <v>7.2954958576089712</v>
      </c>
      <c r="H375" s="37">
        <f t="shared" si="12"/>
        <v>6.6607503272774977</v>
      </c>
      <c r="I375" s="37">
        <f t="shared" si="12"/>
        <v>5.009376030970583</v>
      </c>
      <c r="J375" s="37">
        <f t="shared" si="12"/>
        <v>5.7810577167492063</v>
      </c>
      <c r="K375" s="37">
        <f t="shared" si="12"/>
        <v>6.4214372381904932</v>
      </c>
      <c r="L375" s="37">
        <f t="shared" si="12"/>
        <v>5.5523495260067683</v>
      </c>
      <c r="M375" s="37">
        <f t="shared" si="12"/>
        <v>4.7039320666843256</v>
      </c>
      <c r="N375" s="37">
        <f t="shared" si="12"/>
        <v>4.6898745011286147</v>
      </c>
      <c r="O375" s="37">
        <f t="shared" si="12"/>
        <v>4.6828685795879794</v>
      </c>
      <c r="P375" s="37">
        <f t="shared" si="12"/>
        <v>4.6989804218824851</v>
      </c>
      <c r="Q375" s="37">
        <f t="shared" si="12"/>
        <v>4.6985043071658374</v>
      </c>
      <c r="R375" s="37">
        <f t="shared" si="12"/>
        <v>4.6978787946766332</v>
      </c>
      <c r="S375" s="37">
        <f t="shared" si="12"/>
        <v>4.7289874797649532</v>
      </c>
      <c r="T375" s="37">
        <f t="shared" si="12"/>
        <v>4.7526581985256167</v>
      </c>
      <c r="U375" s="37">
        <f t="shared" si="12"/>
        <v>4.7799176237355532</v>
      </c>
      <c r="V375" s="37">
        <f t="shared" si="12"/>
        <v>4.8180611072152137</v>
      </c>
      <c r="W375" s="37">
        <f t="shared" si="12"/>
        <v>4.8526005919294306</v>
      </c>
      <c r="X375" s="37">
        <f t="shared" si="12"/>
        <v>4.8953224224766512</v>
      </c>
      <c r="Y375" s="37">
        <f>(Y368*Y373)/Y367/100</f>
        <v>4.8770853429086891</v>
      </c>
      <c r="Z375" s="37">
        <f t="shared" si="12"/>
        <v>4.9272044578889584</v>
      </c>
      <c r="AA375" s="37">
        <f t="shared" si="12"/>
        <v>4.9569695043187627</v>
      </c>
      <c r="AB375" s="37">
        <f t="shared" si="12"/>
        <v>4.9500040110604395</v>
      </c>
      <c r="AC375" s="37">
        <f t="shared" si="12"/>
        <v>4.9502434200708123</v>
      </c>
      <c r="AD375" s="37">
        <f t="shared" si="12"/>
        <v>4.9664340453502849</v>
      </c>
      <c r="AE375" s="37">
        <f t="shared" si="12"/>
        <v>4.9770593254801154</v>
      </c>
      <c r="AF375" s="37">
        <f t="shared" si="12"/>
        <v>5.0068390651124535</v>
      </c>
      <c r="AG375" s="37">
        <f t="shared" si="12"/>
        <v>5.0369868756772043</v>
      </c>
      <c r="AH375" s="37">
        <f t="shared" si="12"/>
        <v>5.0544775142244198</v>
      </c>
      <c r="AI375" s="37">
        <f t="shared" si="12"/>
        <v>5.0441786668945978</v>
      </c>
      <c r="AJ375" s="37">
        <f t="shared" si="12"/>
        <v>5.0625373798667814</v>
      </c>
      <c r="AK375" s="37">
        <f t="shared" si="12"/>
        <v>5.0708906742391013</v>
      </c>
      <c r="AL375" s="37">
        <f t="shared" si="12"/>
        <v>5.0788377776194551</v>
      </c>
    </row>
    <row r="376" spans="1:38">
      <c r="A376" s="8" t="s">
        <v>296</v>
      </c>
      <c r="B376" s="37"/>
      <c r="C376" s="30">
        <f>C36*C378/1000000</f>
        <v>0</v>
      </c>
      <c r="D376" s="30">
        <f t="shared" ref="D376:AL376" si="13">D36*D378/1000000</f>
        <v>0.14639539504916588</v>
      </c>
      <c r="E376" s="30">
        <f t="shared" si="13"/>
        <v>0.42516910185568713</v>
      </c>
      <c r="F376" s="30">
        <f t="shared" si="13"/>
        <v>0.56830299855425837</v>
      </c>
      <c r="G376" s="30">
        <f t="shared" si="13"/>
        <v>0.46239042660749102</v>
      </c>
      <c r="H376" s="30">
        <f t="shared" si="13"/>
        <v>0.79416810320410303</v>
      </c>
      <c r="I376" s="30">
        <f t="shared" si="13"/>
        <v>1.7102700832681108</v>
      </c>
      <c r="J376" s="30">
        <f t="shared" si="13"/>
        <v>1.2390595868135725</v>
      </c>
      <c r="K376" s="30">
        <f t="shared" si="13"/>
        <v>0.90672103388516445</v>
      </c>
      <c r="L376" s="30">
        <f t="shared" si="13"/>
        <v>1.3091009144222532</v>
      </c>
      <c r="M376" s="30">
        <f t="shared" si="13"/>
        <v>1.8036913788001794</v>
      </c>
      <c r="N376" s="30">
        <f t="shared" si="13"/>
        <v>1.7815702768070607</v>
      </c>
      <c r="O376" s="30">
        <f t="shared" si="13"/>
        <v>1.7582941311687361</v>
      </c>
      <c r="P376" s="30">
        <f t="shared" si="13"/>
        <v>1.7249119725456283</v>
      </c>
      <c r="Q376" s="30">
        <f t="shared" si="13"/>
        <v>1.7051568552331062</v>
      </c>
      <c r="R376" s="30">
        <f t="shared" si="13"/>
        <v>1.6868176317691737</v>
      </c>
      <c r="S376" s="30">
        <f t="shared" si="13"/>
        <v>1.651882236721693</v>
      </c>
      <c r="T376" s="30">
        <f t="shared" si="13"/>
        <v>1.6256294312594843</v>
      </c>
      <c r="U376" s="30">
        <f t="shared" si="13"/>
        <v>1.600017598770562</v>
      </c>
      <c r="V376" s="30">
        <f t="shared" si="13"/>
        <v>1.5707069803701523</v>
      </c>
      <c r="W376" s="30">
        <f t="shared" si="13"/>
        <v>1.5473406661256239</v>
      </c>
      <c r="X376" s="30">
        <f t="shared" si="13"/>
        <v>1.5225958545190372</v>
      </c>
      <c r="Y376" s="30">
        <f t="shared" si="13"/>
        <v>1.534788035089808</v>
      </c>
      <c r="Z376" s="30">
        <f t="shared" si="13"/>
        <v>1.5085023428793995</v>
      </c>
      <c r="AA376" s="30">
        <f t="shared" si="13"/>
        <v>1.4975397981309864</v>
      </c>
      <c r="AB376" s="30">
        <f t="shared" si="13"/>
        <v>1.5083097398019645</v>
      </c>
      <c r="AC376" s="30">
        <f t="shared" si="13"/>
        <v>1.5146657329109914</v>
      </c>
      <c r="AD376" s="30">
        <f t="shared" si="13"/>
        <v>1.512588811208728</v>
      </c>
      <c r="AE376" s="30">
        <f t="shared" si="13"/>
        <v>1.5140884713765332</v>
      </c>
      <c r="AF376" s="30">
        <f t="shared" si="13"/>
        <v>1.5051125822783933</v>
      </c>
      <c r="AG376" s="30">
        <f t="shared" si="13"/>
        <v>1.4973910671901207</v>
      </c>
      <c r="AH376" s="30">
        <f t="shared" si="13"/>
        <v>1.497550471830617</v>
      </c>
      <c r="AI376" s="30">
        <f t="shared" si="13"/>
        <v>1.5122141433202654</v>
      </c>
      <c r="AJ376" s="30">
        <f t="shared" si="13"/>
        <v>1.5099455025388826</v>
      </c>
      <c r="AK376" s="30">
        <f t="shared" si="13"/>
        <v>1.5133115859779906</v>
      </c>
      <c r="AL376" s="30">
        <f t="shared" si="13"/>
        <v>1.5163726242281366</v>
      </c>
    </row>
    <row r="377" spans="1:38">
      <c r="A377" s="8" t="s">
        <v>298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</row>
    <row r="378" spans="1:38">
      <c r="A378" s="8" t="s">
        <v>297</v>
      </c>
      <c r="C378" s="106"/>
      <c r="D378" s="106">
        <f>D367-$C$367</f>
        <v>3.1924692308285402E-3</v>
      </c>
      <c r="E378" s="106">
        <f t="shared" ref="E378:AL378" si="14">E367-$C$367</f>
        <v>9.1328076515567597E-3</v>
      </c>
      <c r="F378" s="106">
        <f t="shared" si="14"/>
        <v>1.2034814388146284E-2</v>
      </c>
      <c r="G378" s="106">
        <f t="shared" si="14"/>
        <v>9.6499728893068015E-3</v>
      </c>
      <c r="H378" s="106">
        <f t="shared" si="14"/>
        <v>1.6382004394276908E-2</v>
      </c>
      <c r="I378" s="106">
        <f t="shared" si="14"/>
        <v>3.6257450063633664E-2</v>
      </c>
      <c r="J378" s="106">
        <f t="shared" si="14"/>
        <v>2.6966302509529541E-2</v>
      </c>
      <c r="K378" s="106">
        <f t="shared" si="14"/>
        <v>2.0072074806140608E-2</v>
      </c>
      <c r="L378" s="106">
        <f t="shared" si="14"/>
        <v>2.925193124780355E-2</v>
      </c>
      <c r="M378" s="106">
        <f t="shared" si="14"/>
        <v>4.062078226988132E-2</v>
      </c>
      <c r="N378" s="106">
        <f t="shared" si="14"/>
        <v>4.0391517612740332E-2</v>
      </c>
      <c r="O378" s="106">
        <f t="shared" si="14"/>
        <v>4.0087356008753725E-2</v>
      </c>
      <c r="P378" s="106">
        <f t="shared" si="14"/>
        <v>3.9499174655157551E-2</v>
      </c>
      <c r="Q378" s="106">
        <f t="shared" si="14"/>
        <v>3.9186381143186719E-2</v>
      </c>
      <c r="R378" s="106">
        <f t="shared" si="14"/>
        <v>3.887563723687483E-2</v>
      </c>
      <c r="S378" s="106">
        <f t="shared" si="14"/>
        <v>3.8141133610866643E-2</v>
      </c>
      <c r="T378" s="106">
        <f t="shared" si="14"/>
        <v>3.7577371177598254E-2</v>
      </c>
      <c r="U378" s="106">
        <f t="shared" si="14"/>
        <v>3.7003305440484399E-2</v>
      </c>
      <c r="V378" s="106">
        <f t="shared" si="14"/>
        <v>3.6319143858205075E-2</v>
      </c>
      <c r="W378" s="106">
        <f t="shared" si="14"/>
        <v>3.5755801254029593E-2</v>
      </c>
      <c r="X378" s="106">
        <f t="shared" si="14"/>
        <v>3.5145404512774495E-2</v>
      </c>
      <c r="Y378" s="106">
        <f t="shared" si="14"/>
        <v>3.5400757087808057E-2</v>
      </c>
      <c r="Z378" s="106">
        <f t="shared" si="14"/>
        <v>3.475233391749262E-2</v>
      </c>
      <c r="AA378" s="106">
        <f t="shared" si="14"/>
        <v>3.4454248806464902E-2</v>
      </c>
      <c r="AB378" s="106">
        <f t="shared" si="14"/>
        <v>3.4668469695911572E-2</v>
      </c>
      <c r="AC378" s="106">
        <f t="shared" si="14"/>
        <v>3.4788762364845779E-2</v>
      </c>
      <c r="AD378" s="106">
        <f t="shared" si="14"/>
        <v>3.4716329529321674E-2</v>
      </c>
      <c r="AE378" s="106">
        <f t="shared" si="14"/>
        <v>3.4729501693721979E-2</v>
      </c>
      <c r="AF378" s="106">
        <f t="shared" si="14"/>
        <v>3.4498152510640298E-2</v>
      </c>
      <c r="AG378" s="106">
        <f t="shared" si="14"/>
        <v>3.4292845590998391E-2</v>
      </c>
      <c r="AH378" s="106">
        <f t="shared" si="14"/>
        <v>3.4271065767462736E-2</v>
      </c>
      <c r="AI378" s="106">
        <f t="shared" si="14"/>
        <v>3.4593958373811504E-2</v>
      </c>
      <c r="AJ378" s="106">
        <f t="shared" si="14"/>
        <v>3.4529014166528302E-2</v>
      </c>
      <c r="AK378" s="106">
        <f t="shared" si="14"/>
        <v>3.459659318590623E-2</v>
      </c>
      <c r="AL378" s="106">
        <f t="shared" si="14"/>
        <v>3.4660264967198137E-2</v>
      </c>
    </row>
    <row r="379" spans="1:38">
      <c r="A379" s="8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</row>
    <row r="380" spans="1:38">
      <c r="C380" s="105"/>
      <c r="D380" s="105"/>
      <c r="E380" s="105"/>
      <c r="F380" s="105"/>
      <c r="G380" s="105"/>
      <c r="H380" s="105"/>
      <c r="I380" s="105"/>
      <c r="J380" s="105"/>
      <c r="K380" s="105"/>
      <c r="L380" s="105"/>
      <c r="M380" s="105"/>
      <c r="N380" s="105"/>
    </row>
    <row r="381" spans="1:38" ht="20.25">
      <c r="A381" s="6" t="s">
        <v>299</v>
      </c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</row>
    <row r="383" spans="1:38">
      <c r="A383" s="21" t="s">
        <v>28</v>
      </c>
      <c r="B383" s="25">
        <v>2014</v>
      </c>
      <c r="C383" s="25">
        <v>2015</v>
      </c>
      <c r="D383" s="25">
        <v>2016</v>
      </c>
      <c r="E383" s="25">
        <v>2017</v>
      </c>
      <c r="F383" s="25">
        <v>2018</v>
      </c>
      <c r="G383" s="25">
        <v>2019</v>
      </c>
      <c r="H383" s="25">
        <v>2020</v>
      </c>
      <c r="I383" s="25">
        <v>2021</v>
      </c>
      <c r="J383" s="25">
        <v>2022</v>
      </c>
      <c r="K383" s="25">
        <v>2023</v>
      </c>
      <c r="L383" s="25">
        <v>2024</v>
      </c>
      <c r="M383" s="25">
        <v>2025</v>
      </c>
      <c r="N383" s="25">
        <v>2026</v>
      </c>
      <c r="O383" s="25">
        <v>2027</v>
      </c>
      <c r="P383" s="25">
        <v>2028</v>
      </c>
      <c r="Q383" s="25">
        <v>2029</v>
      </c>
      <c r="R383" s="25">
        <v>2030</v>
      </c>
      <c r="S383" s="25">
        <v>2031</v>
      </c>
      <c r="T383" s="25">
        <v>2032</v>
      </c>
      <c r="U383" s="25">
        <v>2033</v>
      </c>
      <c r="V383" s="25">
        <v>2034</v>
      </c>
      <c r="W383" s="25">
        <v>2035</v>
      </c>
      <c r="X383" s="25">
        <v>2036</v>
      </c>
      <c r="Y383" s="25">
        <v>2037</v>
      </c>
      <c r="Z383" s="25">
        <v>2038</v>
      </c>
      <c r="AA383" s="25">
        <v>2039</v>
      </c>
      <c r="AB383" s="25">
        <v>2040</v>
      </c>
      <c r="AC383" s="25">
        <v>2041</v>
      </c>
      <c r="AD383" s="25">
        <v>2042</v>
      </c>
      <c r="AE383" s="25">
        <v>2043</v>
      </c>
      <c r="AF383" s="25">
        <v>2044</v>
      </c>
      <c r="AG383" s="25">
        <v>2045</v>
      </c>
      <c r="AH383" s="25">
        <v>2046</v>
      </c>
      <c r="AI383" s="25">
        <v>2047</v>
      </c>
      <c r="AJ383" s="25">
        <v>2048</v>
      </c>
      <c r="AK383" s="25">
        <v>2049</v>
      </c>
      <c r="AL383" s="25">
        <v>2050</v>
      </c>
    </row>
    <row r="384" spans="1:38">
      <c r="A384" s="8" t="s">
        <v>29</v>
      </c>
      <c r="B384" s="3">
        <f>'S100'!B6/'S100'!B24</f>
        <v>4.7382297660384314E-2</v>
      </c>
      <c r="C384" s="3">
        <f>'S100'!C6/'S100'!C24</f>
        <v>5.0032437698673146E-2</v>
      </c>
      <c r="D384" s="3">
        <f>'S100'!D6/'S100'!D24</f>
        <v>5.4589149938324366E-2</v>
      </c>
      <c r="E384" s="3">
        <f>'S100'!E6/'S100'!E24</f>
        <v>6.156191441230352E-2</v>
      </c>
      <c r="F384" s="3">
        <f>'S100'!F6/'S100'!F24</f>
        <v>6.4376971637043118E-2</v>
      </c>
      <c r="G384" s="3">
        <f>'S100'!G6/'S100'!G24</f>
        <v>6.2132969412051861E-2</v>
      </c>
      <c r="H384" s="3">
        <f>'S100'!H6/'S100'!H24</f>
        <v>4.101012182563845E-2</v>
      </c>
      <c r="I384" s="3">
        <f>'S100'!I6/'S100'!I24</f>
        <v>3.1340136517345629E-2</v>
      </c>
      <c r="J384" s="3">
        <f>'S100'!J6/'S100'!J24</f>
        <v>2.9107330714850419E-2</v>
      </c>
      <c r="K384" s="3">
        <f>'S100'!K6/'S100'!K24</f>
        <v>3.6991701454978196E-2</v>
      </c>
      <c r="L384" s="3">
        <f>'S100'!L6/'S100'!L24</f>
        <v>4.312783689454313E-2</v>
      </c>
      <c r="M384" s="3">
        <f>'S100'!M6/'S100'!M24</f>
        <v>4.141934494244507E-2</v>
      </c>
      <c r="N384" s="3">
        <f>'S100'!N6/'S100'!N24</f>
        <v>4.0838825310354702E-2</v>
      </c>
      <c r="O384" s="3">
        <f>'S100'!O6/'S100'!O24</f>
        <v>4.1530601752651865E-2</v>
      </c>
      <c r="P384" s="3">
        <f>'S100'!P6/'S100'!P24</f>
        <v>3.7825414529424485E-2</v>
      </c>
      <c r="Q384" s="3">
        <f>'S100'!Q6/'S100'!Q24</f>
        <v>3.2200001895558168E-2</v>
      </c>
      <c r="R384" s="3">
        <f>'S100'!R6/'S100'!R24</f>
        <v>2.5909533329862393E-2</v>
      </c>
      <c r="S384" s="3">
        <f>'S100'!S6/'S100'!S24</f>
        <v>1.8699392490325286E-2</v>
      </c>
      <c r="T384" s="3">
        <f>'S100'!T6/'S100'!T24</f>
        <v>1.0234433838835511E-2</v>
      </c>
      <c r="U384" s="3">
        <f>'S100'!U6/'S100'!U24</f>
        <v>2.2657354950985798E-3</v>
      </c>
      <c r="V384" s="3">
        <f>'S100'!V6/'S100'!V24</f>
        <v>0</v>
      </c>
      <c r="W384" s="3">
        <f>'S100'!W6/'S100'!W24</f>
        <v>0</v>
      </c>
      <c r="X384" s="3">
        <f>'S100'!X6/'S100'!X24</f>
        <v>0</v>
      </c>
      <c r="Y384" s="3">
        <f>'S100'!Y6/'S100'!Y24</f>
        <v>0</v>
      </c>
      <c r="Z384" s="3">
        <f>'S100'!Z6/'S100'!Z24</f>
        <v>0</v>
      </c>
      <c r="AA384" s="3">
        <f>'S100'!AA6/'S100'!AA24</f>
        <v>0</v>
      </c>
      <c r="AB384" s="3">
        <f>'S100'!AB6/'S100'!AB24</f>
        <v>0</v>
      </c>
      <c r="AC384" s="3">
        <f>'S100'!AC6/'S100'!AC24</f>
        <v>0</v>
      </c>
      <c r="AD384" s="3">
        <f>'S100'!AD6/'S100'!AD24</f>
        <v>0</v>
      </c>
      <c r="AE384" s="3">
        <f>'S100'!AE6/'S100'!AE24</f>
        <v>0</v>
      </c>
      <c r="AF384" s="3">
        <f>'S100'!AF6/'S100'!AF24</f>
        <v>0</v>
      </c>
      <c r="AG384" s="3">
        <f>'S100'!AG6/'S100'!AG24</f>
        <v>0</v>
      </c>
      <c r="AH384" s="3">
        <f>'S100'!AH6/'S100'!AH24</f>
        <v>0</v>
      </c>
      <c r="AI384" s="3">
        <f>'S100'!AI6/'S100'!AI24</f>
        <v>0</v>
      </c>
      <c r="AJ384" s="3">
        <f>'S100'!AJ6/'S100'!AJ24</f>
        <v>0</v>
      </c>
      <c r="AK384" s="3">
        <f>'S100'!AK6/'S100'!AK24</f>
        <v>0</v>
      </c>
      <c r="AL384" s="3">
        <f>'S100'!AL6/'S100'!AL24</f>
        <v>0</v>
      </c>
    </row>
    <row r="385" spans="1:38">
      <c r="A385" s="8" t="s">
        <v>30</v>
      </c>
      <c r="B385" s="3">
        <f>'S100'!B7/'S100'!B25</f>
        <v>9.3858865740588771E-2</v>
      </c>
      <c r="C385" s="3">
        <f>'S100'!C7/'S100'!C25</f>
        <v>9.4469668887241842E-2</v>
      </c>
      <c r="D385" s="3">
        <f>'S100'!D7/'S100'!D25</f>
        <v>9.0447146726371316E-2</v>
      </c>
      <c r="E385" s="3">
        <f>'S100'!E7/'S100'!E25</f>
        <v>7.6851197543456137E-2</v>
      </c>
      <c r="F385" s="3">
        <f>'S100'!F7/'S100'!F25</f>
        <v>6.5312507238493162E-2</v>
      </c>
      <c r="G385" s="3">
        <f>'S100'!G7/'S100'!G25</f>
        <v>6.9050335700599721E-2</v>
      </c>
      <c r="H385" s="3">
        <f>'S100'!H7/'S100'!H25</f>
        <v>5.0187906844313741E-2</v>
      </c>
      <c r="I385" s="3">
        <f>'S100'!I7/'S100'!I25</f>
        <v>3.3752907749962292E-2</v>
      </c>
      <c r="J385" s="3">
        <f>'S100'!J7/'S100'!J25</f>
        <v>3.1594616671923904E-2</v>
      </c>
      <c r="K385" s="3">
        <f>'S100'!K7/'S100'!K25</f>
        <v>3.6287288117328412E-2</v>
      </c>
      <c r="L385" s="3">
        <f>'S100'!L7/'S100'!L25</f>
        <v>3.6329597702806152E-2</v>
      </c>
      <c r="M385" s="3">
        <f>'S100'!M7/'S100'!M25</f>
        <v>3.8042220183167386E-2</v>
      </c>
      <c r="N385" s="3">
        <f>'S100'!N7/'S100'!N25</f>
        <v>3.2178353891545525E-2</v>
      </c>
      <c r="O385" s="3">
        <f>'S100'!O7/'S100'!O25</f>
        <v>2.8565240439700761E-2</v>
      </c>
      <c r="P385" s="3">
        <f>'S100'!P7/'S100'!P25</f>
        <v>2.455198196651508E-2</v>
      </c>
      <c r="Q385" s="3">
        <f>'S100'!Q7/'S100'!Q25</f>
        <v>2.3216037168786261E-2</v>
      </c>
      <c r="R385" s="3">
        <f>'S100'!R7/'S100'!R25</f>
        <v>1.8095689147532124E-2</v>
      </c>
      <c r="S385" s="3">
        <f>'S100'!S7/'S100'!S25</f>
        <v>1.5892188348317397E-2</v>
      </c>
      <c r="T385" s="3">
        <f>'S100'!T7/'S100'!T25</f>
        <v>8.8200540841291662E-3</v>
      </c>
      <c r="U385" s="3">
        <f>'S100'!U7/'S100'!U25</f>
        <v>4.9334736260754058E-3</v>
      </c>
      <c r="V385" s="3">
        <f>'S100'!V7/'S100'!V25</f>
        <v>0</v>
      </c>
      <c r="W385" s="3">
        <f>'S100'!W7/'S100'!W25</f>
        <v>0</v>
      </c>
      <c r="X385" s="3">
        <f>'S100'!X7/'S100'!X25</f>
        <v>0</v>
      </c>
      <c r="Y385" s="3">
        <f>'S100'!Y7/'S100'!Y25</f>
        <v>0</v>
      </c>
      <c r="Z385" s="3">
        <f>'S100'!Z7/'S100'!Z25</f>
        <v>0</v>
      </c>
      <c r="AA385" s="3">
        <f>'S100'!AA7/'S100'!AA25</f>
        <v>0</v>
      </c>
      <c r="AB385" s="3">
        <f>'S100'!AB7/'S100'!AB25</f>
        <v>0</v>
      </c>
      <c r="AC385" s="3">
        <f>'S100'!AC7/'S100'!AC25</f>
        <v>0</v>
      </c>
      <c r="AD385" s="3">
        <f>'S100'!AD7/'S100'!AD25</f>
        <v>0</v>
      </c>
      <c r="AE385" s="3">
        <f>'S100'!AE7/'S100'!AE25</f>
        <v>0</v>
      </c>
      <c r="AF385" s="3">
        <f>'S100'!AF7/'S100'!AF25</f>
        <v>0</v>
      </c>
      <c r="AG385" s="3">
        <f>'S100'!AG7/'S100'!AG25</f>
        <v>0</v>
      </c>
      <c r="AH385" s="3">
        <f>'S100'!AH7/'S100'!AH25</f>
        <v>0</v>
      </c>
      <c r="AI385" s="3">
        <f>'S100'!AI7/'S100'!AI25</f>
        <v>0</v>
      </c>
      <c r="AJ385" s="3">
        <f>'S100'!AJ7/'S100'!AJ25</f>
        <v>0</v>
      </c>
      <c r="AK385" s="3">
        <f>'S100'!AK7/'S100'!AK25</f>
        <v>0</v>
      </c>
      <c r="AL385" s="3">
        <f>'S100'!AL7/'S100'!AL25</f>
        <v>0</v>
      </c>
    </row>
    <row r="386" spans="1:38">
      <c r="A386" s="8" t="s">
        <v>31</v>
      </c>
      <c r="B386" s="3">
        <f>'S100'!B8/'S100'!B26</f>
        <v>0.41687777074097532</v>
      </c>
      <c r="C386" s="3">
        <f>'S100'!C8/'S100'!C26</f>
        <v>0.31648498157007293</v>
      </c>
      <c r="D386" s="3">
        <f>'S100'!D8/'S100'!D26</f>
        <v>0.29151725354182589</v>
      </c>
      <c r="E386" s="3">
        <f>'S100'!E8/'S100'!E26</f>
        <v>0.39865579918679567</v>
      </c>
      <c r="F386" s="3">
        <f>'S100'!F8/'S100'!F26</f>
        <v>0.37749323715058614</v>
      </c>
      <c r="G386" s="3">
        <f>'S100'!G8/'S100'!G26</f>
        <v>0.42754562023759857</v>
      </c>
      <c r="H386" s="3">
        <f>'S100'!H8/'S100'!H26</f>
        <v>0.60256372924896706</v>
      </c>
      <c r="I386" s="3">
        <f>'S100'!I8/'S100'!I26</f>
        <v>0.52900183316774185</v>
      </c>
      <c r="J386" s="3">
        <f>'S100'!J8/'S100'!J26</f>
        <v>0.41767910557680532</v>
      </c>
      <c r="K386" s="3">
        <f>'S100'!K8/'S100'!K26</f>
        <v>0.3324910363234243</v>
      </c>
      <c r="L386" s="3">
        <f>'S100'!L8/'S100'!L26</f>
        <v>0.28804590000792246</v>
      </c>
      <c r="M386" s="3">
        <f>'S100'!M8/'S100'!M26</f>
        <v>0.24531727680931828</v>
      </c>
      <c r="N386" s="3">
        <f>'S100'!N8/'S100'!N26</f>
        <v>0.22255603570477409</v>
      </c>
      <c r="O386" s="3">
        <f>'S100'!O8/'S100'!O26</f>
        <v>0.22647142844783977</v>
      </c>
      <c r="P386" s="3">
        <f>'S100'!P8/'S100'!P26</f>
        <v>0.22542985529537563</v>
      </c>
      <c r="Q386" s="3">
        <f>'S100'!Q8/'S100'!Q26</f>
        <v>0.23174816392466802</v>
      </c>
      <c r="R386" s="3">
        <f>'S100'!R8/'S100'!R26</f>
        <v>0.2244008487730797</v>
      </c>
      <c r="S386" s="3">
        <f>'S100'!S8/'S100'!S26</f>
        <v>0.21832070095098408</v>
      </c>
      <c r="T386" s="3">
        <f>'S100'!T8/'S100'!T26</f>
        <v>0.20703263829510921</v>
      </c>
      <c r="U386" s="3">
        <f>'S100'!U8/'S100'!U26</f>
        <v>0.18770364882611656</v>
      </c>
      <c r="V386" s="3">
        <f>'S100'!V8/'S100'!V26</f>
        <v>0.16698445784319255</v>
      </c>
      <c r="W386" s="3">
        <f>'S100'!W8/'S100'!W26</f>
        <v>0.15010814701736305</v>
      </c>
      <c r="X386" s="3">
        <f>'S100'!X8/'S100'!X26</f>
        <v>0.13479800631695185</v>
      </c>
      <c r="Y386" s="3">
        <f>'S100'!Y8/'S100'!Y26</f>
        <v>0.12290928434341815</v>
      </c>
      <c r="Z386" s="3">
        <f>'S100'!Z8/'S100'!Z26</f>
        <v>0.11348714022618384</v>
      </c>
      <c r="AA386" s="3">
        <f>'S100'!AA8/'S100'!AA26</f>
        <v>0.10590200080105218</v>
      </c>
      <c r="AB386" s="3">
        <f>'S100'!AB8/'S100'!AB26</f>
        <v>9.9740695163354223E-2</v>
      </c>
      <c r="AC386" s="3">
        <f>'S100'!AC8/'S100'!AC26</f>
        <v>9.4705140364638896E-2</v>
      </c>
      <c r="AD386" s="3">
        <f>'S100'!AD8/'S100'!AD26</f>
        <v>9.0579048841839385E-2</v>
      </c>
      <c r="AE386" s="3">
        <f>'S100'!AE8/'S100'!AE26</f>
        <v>8.7198274141567958E-2</v>
      </c>
      <c r="AF386" s="3">
        <f>'S100'!AF8/'S100'!AF26</f>
        <v>8.4434143244561805E-2</v>
      </c>
      <c r="AG386" s="3">
        <f>'S100'!AG8/'S100'!AG26</f>
        <v>8.2182611211063045E-2</v>
      </c>
      <c r="AH386" s="3">
        <f>'S100'!AH8/'S100'!AH26</f>
        <v>8.0354060404998803E-2</v>
      </c>
      <c r="AI386" s="3">
        <f>'S100'!AI8/'S100'!AI26</f>
        <v>7.8871903804285867E-2</v>
      </c>
      <c r="AJ386" s="3">
        <f>'S100'!AJ8/'S100'!AJ26</f>
        <v>7.7673129291355711E-2</v>
      </c>
      <c r="AK386" s="3">
        <f>'S100'!AK8/'S100'!AK26</f>
        <v>7.6703959996557422E-2</v>
      </c>
      <c r="AL386" s="3">
        <f>'S100'!AL8/'S100'!AL26</f>
        <v>7.5919617183561355E-2</v>
      </c>
    </row>
    <row r="387" spans="1:38">
      <c r="A387" s="8" t="s">
        <v>32</v>
      </c>
      <c r="B387" s="3">
        <f>'S100'!B9/'S100'!B27</f>
        <v>0.19681407220616273</v>
      </c>
      <c r="C387" s="3">
        <f>'S100'!C9/'S100'!C27</f>
        <v>0.13858137463416409</v>
      </c>
      <c r="D387" s="3">
        <f>'S100'!D9/'S100'!D27</f>
        <v>0.21843885271340852</v>
      </c>
      <c r="E387" s="3">
        <f>'S100'!E9/'S100'!E27</f>
        <v>0.27157269703384007</v>
      </c>
      <c r="F387" s="3">
        <f>'S100'!F9/'S100'!F27</f>
        <v>0.28888310752666652</v>
      </c>
      <c r="G387" s="3">
        <f>'S100'!G9/'S100'!G27</f>
        <v>0.3101670639018721</v>
      </c>
      <c r="H387" s="3">
        <f>'S100'!H9/'S100'!H27</f>
        <v>0.36836636931524586</v>
      </c>
      <c r="I387" s="3">
        <f>'S100'!I9/'S100'!I27</f>
        <v>0.3279436611827739</v>
      </c>
      <c r="J387" s="3">
        <f>'S100'!J9/'S100'!J27</f>
        <v>0.26905448468907139</v>
      </c>
      <c r="K387" s="3">
        <f>'S100'!K9/'S100'!K27</f>
        <v>0.31110741523589719</v>
      </c>
      <c r="L387" s="3">
        <f>'S100'!L9/'S100'!L27</f>
        <v>0.23378225182638593</v>
      </c>
      <c r="M387" s="3">
        <f>'S100'!M9/'S100'!M27</f>
        <v>0.17117976806252547</v>
      </c>
      <c r="N387" s="3">
        <f>'S100'!N9/'S100'!N27</f>
        <v>0.13939946726935185</v>
      </c>
      <c r="O387" s="3">
        <f>'S100'!O9/'S100'!O27</f>
        <v>0.11567069322728139</v>
      </c>
      <c r="P387" s="3">
        <f>'S100'!P9/'S100'!P27</f>
        <v>7.7263522078231964E-2</v>
      </c>
      <c r="Q387" s="3">
        <f>'S100'!Q9/'S100'!Q27</f>
        <v>4.3809999615965815E-2</v>
      </c>
      <c r="R387" s="3">
        <f>'S100'!R9/'S100'!R27</f>
        <v>3.309629818901913E-2</v>
      </c>
      <c r="S387" s="3">
        <f>'S100'!S9/'S100'!S27</f>
        <v>1.1409404446702043E-2</v>
      </c>
      <c r="T387" s="3">
        <f>'S100'!T9/'S100'!T27</f>
        <v>0</v>
      </c>
      <c r="U387" s="3">
        <f>'S100'!U9/'S100'!U27</f>
        <v>0</v>
      </c>
      <c r="V387" s="3">
        <f>'S100'!V9/'S100'!V27</f>
        <v>0</v>
      </c>
      <c r="W387" s="3">
        <f>'S100'!W9/'S100'!W27</f>
        <v>0</v>
      </c>
      <c r="X387" s="3">
        <f>'S100'!X9/'S100'!X27</f>
        <v>0</v>
      </c>
      <c r="Y387" s="3">
        <f>'S100'!Y9/'S100'!Y27</f>
        <v>0</v>
      </c>
      <c r="Z387" s="3">
        <f>'S100'!Z9/'S100'!Z27</f>
        <v>0</v>
      </c>
      <c r="AA387" s="3">
        <f>'S100'!AA9/'S100'!AA27</f>
        <v>0</v>
      </c>
      <c r="AB387" s="3">
        <f>'S100'!AB9/'S100'!AB27</f>
        <v>0</v>
      </c>
      <c r="AC387" s="3">
        <f>'S100'!AC9/'S100'!AC27</f>
        <v>0</v>
      </c>
      <c r="AD387" s="3">
        <f>'S100'!AD9/'S100'!AD27</f>
        <v>0</v>
      </c>
      <c r="AE387" s="3">
        <f>'S100'!AE9/'S100'!AE27</f>
        <v>0</v>
      </c>
      <c r="AF387" s="3">
        <f>'S100'!AF9/'S100'!AF27</f>
        <v>0</v>
      </c>
      <c r="AG387" s="3">
        <f>'S100'!AG9/'S100'!AG27</f>
        <v>0</v>
      </c>
      <c r="AH387" s="3">
        <f>'S100'!AH9/'S100'!AH27</f>
        <v>0</v>
      </c>
      <c r="AI387" s="3">
        <f>'S100'!AI9/'S100'!AI27</f>
        <v>0</v>
      </c>
      <c r="AJ387" s="3">
        <f>'S100'!AJ9/'S100'!AJ27</f>
        <v>0</v>
      </c>
      <c r="AK387" s="3">
        <f>'S100'!AK9/'S100'!AK27</f>
        <v>0</v>
      </c>
      <c r="AL387" s="3">
        <f>'S100'!AL9/'S100'!AL27</f>
        <v>0</v>
      </c>
    </row>
    <row r="388" spans="1:38">
      <c r="A388" s="8" t="s">
        <v>33</v>
      </c>
      <c r="B388" s="3">
        <f>'S100'!B10/'S100'!B28</f>
        <v>3.7999466961887773E-2</v>
      </c>
      <c r="C388" s="3">
        <f>'S100'!C10/'S100'!C28</f>
        <v>6.3469124356946793E-2</v>
      </c>
      <c r="D388" s="3">
        <f>'S100'!D10/'S100'!D28</f>
        <v>7.911169189875486E-2</v>
      </c>
      <c r="E388" s="3">
        <f>'S100'!E10/'S100'!E28</f>
        <v>0.1410176760040685</v>
      </c>
      <c r="F388" s="3">
        <f>'S100'!F10/'S100'!F28</f>
        <v>0.1122255798595129</v>
      </c>
      <c r="G388" s="3">
        <f>'S100'!G10/'S100'!G28</f>
        <v>9.9098693485436429E-2</v>
      </c>
      <c r="H388" s="3">
        <f>'S100'!H10/'S100'!H28</f>
        <v>0.31456911627599066</v>
      </c>
      <c r="I388" s="3">
        <f>'S100'!I10/'S100'!I28</f>
        <v>0.35388402578945627</v>
      </c>
      <c r="J388" s="3">
        <f>'S100'!J10/'S100'!J28</f>
        <v>0.29548708565744131</v>
      </c>
      <c r="K388" s="3">
        <f>'S100'!K10/'S100'!K28</f>
        <v>0.12975381161382021</v>
      </c>
      <c r="L388" s="3">
        <f>'S100'!L10/'S100'!L28</f>
        <v>0.13314290160448344</v>
      </c>
      <c r="M388" s="3">
        <f>'S100'!M10/'S100'!M28</f>
        <v>0.15480320224687627</v>
      </c>
      <c r="N388" s="3">
        <f>'S100'!N10/'S100'!N28</f>
        <v>0.16643703269433091</v>
      </c>
      <c r="O388" s="3">
        <f>'S100'!O10/'S100'!O28</f>
        <v>0.18297279468127348</v>
      </c>
      <c r="P388" s="3">
        <f>'S100'!P10/'S100'!P28</f>
        <v>0.16947511314331645</v>
      </c>
      <c r="Q388" s="3">
        <f>'S100'!Q10/'S100'!Q28</f>
        <v>0.15850403079420716</v>
      </c>
      <c r="R388" s="3">
        <f>'S100'!R10/'S100'!R28</f>
        <v>0.11645026715398284</v>
      </c>
      <c r="S388" s="3">
        <f>'S100'!S10/'S100'!S28</f>
        <v>6.6150500815160315E-2</v>
      </c>
      <c r="T388" s="3">
        <f>'S100'!T10/'S100'!T28</f>
        <v>2.8808020113299485E-2</v>
      </c>
      <c r="U388" s="3">
        <f>'S100'!U10/'S100'!U28</f>
        <v>1.9778529606848536E-2</v>
      </c>
      <c r="V388" s="3">
        <f>'S100'!V10/'S100'!V28</f>
        <v>1.0333812243660532E-2</v>
      </c>
      <c r="W388" s="3">
        <f>'S100'!W10/'S100'!W28</f>
        <v>0</v>
      </c>
      <c r="X388" s="3">
        <f>'S100'!X10/'S100'!X28</f>
        <v>0</v>
      </c>
      <c r="Y388" s="3">
        <f>'S100'!Y10/'S100'!Y28</f>
        <v>0</v>
      </c>
      <c r="Z388" s="3">
        <f>'S100'!Z10/'S100'!Z28</f>
        <v>0</v>
      </c>
      <c r="AA388" s="3">
        <f>'S100'!AA10/'S100'!AA28</f>
        <v>0</v>
      </c>
      <c r="AB388" s="3">
        <f>'S100'!AB10/'S100'!AB28</f>
        <v>0</v>
      </c>
      <c r="AC388" s="3">
        <f>'S100'!AC10/'S100'!AC28</f>
        <v>0</v>
      </c>
      <c r="AD388" s="3">
        <f>'S100'!AD10/'S100'!AD28</f>
        <v>0</v>
      </c>
      <c r="AE388" s="3">
        <f>'S100'!AE10/'S100'!AE28</f>
        <v>0</v>
      </c>
      <c r="AF388" s="3">
        <f>'S100'!AF10/'S100'!AF28</f>
        <v>0</v>
      </c>
      <c r="AG388" s="3">
        <f>'S100'!AG10/'S100'!AG28</f>
        <v>0</v>
      </c>
      <c r="AH388" s="3">
        <f>'S100'!AH10/'S100'!AH28</f>
        <v>0</v>
      </c>
      <c r="AI388" s="3">
        <f>'S100'!AI10/'S100'!AI28</f>
        <v>0</v>
      </c>
      <c r="AJ388" s="3">
        <f>'S100'!AJ10/'S100'!AJ28</f>
        <v>0</v>
      </c>
      <c r="AK388" s="3">
        <f>'S100'!AK10/'S100'!AK28</f>
        <v>0</v>
      </c>
      <c r="AL388" s="3">
        <f>'S100'!AL10/'S100'!AL28</f>
        <v>0</v>
      </c>
    </row>
    <row r="389" spans="1:38">
      <c r="A389" s="8" t="s">
        <v>34</v>
      </c>
      <c r="B389" s="3">
        <f>'S100'!B11/'S100'!B29</f>
        <v>0.32868916797488223</v>
      </c>
      <c r="C389" s="3">
        <f>'S100'!C11/'S100'!C29</f>
        <v>0.52294736842105261</v>
      </c>
      <c r="D389" s="3">
        <f>'S100'!D11/'S100'!D29</f>
        <v>0.13741088955470607</v>
      </c>
      <c r="E389" s="3">
        <f>'S100'!E11/'S100'!E29</f>
        <v>0.10265092879256967</v>
      </c>
      <c r="F389" s="3">
        <f>'S100'!F11/'S100'!F29</f>
        <v>0.62910664000326488</v>
      </c>
      <c r="G389" s="3">
        <f>'S100'!G11/'S100'!G29</f>
        <v>0.73679319115632946</v>
      </c>
      <c r="H389" s="3">
        <f>'S100'!H11/'S100'!H29</f>
        <v>0.5538553655778059</v>
      </c>
      <c r="I389" s="3">
        <f>'S100'!I11/'S100'!I29</f>
        <v>0.42840789695562503</v>
      </c>
      <c r="J389" s="3">
        <f>'S100'!J11/'S100'!J29</f>
        <v>0.31525532539731321</v>
      </c>
      <c r="K389" s="3">
        <f>'S100'!K11/'S100'!K29</f>
        <v>0.32709521085681598</v>
      </c>
      <c r="L389" s="3">
        <f>'S100'!L11/'S100'!L29</f>
        <v>0.25945329937618039</v>
      </c>
      <c r="M389" s="3">
        <f>'S100'!M11/'S100'!M29</f>
        <v>0.25508849956919544</v>
      </c>
      <c r="N389" s="3">
        <f>'S100'!N11/'S100'!N29</f>
        <v>0.20759823875888003</v>
      </c>
      <c r="O389" s="3">
        <f>'S100'!O11/'S100'!O29</f>
        <v>4.5279915518088965E-2</v>
      </c>
      <c r="P389" s="3">
        <f>'S100'!P11/'S100'!P29</f>
        <v>2.2855533760157164E-2</v>
      </c>
      <c r="Q389" s="3">
        <f>'S100'!Q11/'S100'!Q29</f>
        <v>0</v>
      </c>
      <c r="R389" s="3">
        <f>'S100'!R11/'S100'!R29</f>
        <v>0</v>
      </c>
      <c r="S389" s="3">
        <f>'S100'!S11/'S100'!S29</f>
        <v>0</v>
      </c>
      <c r="T389" s="3">
        <f>'S100'!T11/'S100'!T29</f>
        <v>0</v>
      </c>
      <c r="U389" s="3">
        <f>'S100'!U11/'S100'!U29</f>
        <v>0</v>
      </c>
      <c r="V389" s="3">
        <f>'S100'!V11/'S100'!V29</f>
        <v>0</v>
      </c>
      <c r="W389" s="3">
        <f>'S100'!W11/'S100'!W29</f>
        <v>0</v>
      </c>
      <c r="X389" s="3">
        <f>'S100'!X11/'S100'!X29</f>
        <v>0</v>
      </c>
      <c r="Y389" s="3">
        <f>'S100'!Y11/'S100'!Y29</f>
        <v>0</v>
      </c>
      <c r="Z389" s="3">
        <f>'S100'!Z11/'S100'!Z29</f>
        <v>0</v>
      </c>
      <c r="AA389" s="3">
        <f>'S100'!AA11/'S100'!AA29</f>
        <v>0</v>
      </c>
      <c r="AB389" s="3">
        <f>'S100'!AB11/'S100'!AB29</f>
        <v>0</v>
      </c>
      <c r="AC389" s="3">
        <f>'S100'!AC11/'S100'!AC29</f>
        <v>0</v>
      </c>
      <c r="AD389" s="3">
        <f>'S100'!AD11/'S100'!AD29</f>
        <v>0</v>
      </c>
      <c r="AE389" s="3">
        <f>'S100'!AE11/'S100'!AE29</f>
        <v>0</v>
      </c>
      <c r="AF389" s="3">
        <f>'S100'!AF11/'S100'!AF29</f>
        <v>0</v>
      </c>
      <c r="AG389" s="3">
        <f>'S100'!AG11/'S100'!AG29</f>
        <v>0</v>
      </c>
      <c r="AH389" s="3">
        <f>'S100'!AH11/'S100'!AH29</f>
        <v>0</v>
      </c>
      <c r="AI389" s="3">
        <f>'S100'!AI11/'S100'!AI29</f>
        <v>0</v>
      </c>
      <c r="AJ389" s="3">
        <f>'S100'!AJ11/'S100'!AJ29</f>
        <v>0</v>
      </c>
      <c r="AK389" s="3">
        <f>'S100'!AK11/'S100'!AK29</f>
        <v>0</v>
      </c>
      <c r="AL389" s="3">
        <f>'S100'!AL11/'S100'!AL29</f>
        <v>0</v>
      </c>
    </row>
    <row r="390" spans="1:38">
      <c r="A390" s="8" t="s">
        <v>35</v>
      </c>
      <c r="B390" s="3">
        <f>'S100'!B12/'S100'!B30</f>
        <v>0.71025641025641029</v>
      </c>
      <c r="C390" s="3">
        <f>'S100'!C12/'S100'!C30</f>
        <v>0.4312617702448211</v>
      </c>
      <c r="D390" s="3">
        <f>'S100'!D12/'S100'!D30</f>
        <v>0.62727272727272732</v>
      </c>
      <c r="E390" s="3">
        <f>'S100'!E12/'S100'!E30</f>
        <v>0.57499999999999996</v>
      </c>
      <c r="F390" s="3">
        <f>'S100'!F12/'S100'!F30</f>
        <v>0.28784530386740331</v>
      </c>
      <c r="G390" s="3">
        <f>'S100'!G12/'S100'!G30</f>
        <v>0.81935411527248259</v>
      </c>
      <c r="H390" s="3">
        <f>'S100'!H12/'S100'!H30</f>
        <v>0.72193928834684717</v>
      </c>
      <c r="I390" s="3">
        <f>'S100'!I12/'S100'!I30</f>
        <v>0.43064970379722251</v>
      </c>
      <c r="J390" s="3">
        <f>'S100'!J12/'S100'!J30</f>
        <v>0.24264161771146384</v>
      </c>
      <c r="K390" s="3">
        <f>'S100'!K12/'S100'!K30</f>
        <v>0.16645309931529012</v>
      </c>
      <c r="L390" s="3">
        <f>'S100'!L12/'S100'!L30</f>
        <v>0.55313807829181494</v>
      </c>
      <c r="M390" s="3">
        <f>'S100'!M12/'S100'!M30</f>
        <v>0.27304664031620551</v>
      </c>
      <c r="N390" s="3">
        <f>'S100'!N12/'S100'!N30</f>
        <v>0.29656708918724678</v>
      </c>
      <c r="O390" s="3">
        <f>'S100'!O12/'S100'!O30</f>
        <v>0.28892683040174733</v>
      </c>
      <c r="P390" s="3">
        <f>'S100'!P12/'S100'!P30</f>
        <v>0.27012403351355302</v>
      </c>
      <c r="Q390" s="3">
        <f>'S100'!Q12/'S100'!Q30</f>
        <v>9.9991669065696981E-2</v>
      </c>
      <c r="R390" s="3">
        <f>'S100'!R12/'S100'!R30</f>
        <v>9.360316523540535E-2</v>
      </c>
      <c r="S390" s="3">
        <f>'S100'!S12/'S100'!S30</f>
        <v>8.808742333244074E-2</v>
      </c>
      <c r="T390" s="3">
        <f>'S100'!T12/'S100'!T30</f>
        <v>8.3384704934060971E-2</v>
      </c>
      <c r="U390" s="3">
        <f>'S100'!U12/'S100'!U30</f>
        <v>4.1538702060876224E-2</v>
      </c>
      <c r="V390" s="3">
        <f>'S100'!V12/'S100'!V30</f>
        <v>4.1555971446140684E-2</v>
      </c>
      <c r="W390" s="3">
        <f>'S100'!W12/'S100'!W30</f>
        <v>0</v>
      </c>
      <c r="X390" s="3">
        <f>'S100'!X12/'S100'!X30</f>
        <v>0</v>
      </c>
      <c r="Y390" s="3">
        <f>'S100'!Y12/'S100'!Y30</f>
        <v>0</v>
      </c>
      <c r="Z390" s="3">
        <f>'S100'!Z12/'S100'!Z30</f>
        <v>0</v>
      </c>
      <c r="AA390" s="3">
        <f>'S100'!AA12/'S100'!AA30</f>
        <v>0</v>
      </c>
      <c r="AB390" s="3">
        <f>'S100'!AB12/'S100'!AB30</f>
        <v>0</v>
      </c>
      <c r="AC390" s="3">
        <f>'S100'!AC12/'S100'!AC30</f>
        <v>0</v>
      </c>
      <c r="AD390" s="3">
        <f>'S100'!AD12/'S100'!AD30</f>
        <v>0</v>
      </c>
      <c r="AE390" s="3">
        <f>'S100'!AE12/'S100'!AE30</f>
        <v>0</v>
      </c>
      <c r="AF390" s="3">
        <f>'S100'!AF12/'S100'!AF30</f>
        <v>0</v>
      </c>
      <c r="AG390" s="3">
        <f>'S100'!AG12/'S100'!AG30</f>
        <v>0</v>
      </c>
      <c r="AH390" s="3">
        <f>'S100'!AH12/'S100'!AH30</f>
        <v>0</v>
      </c>
      <c r="AI390" s="3">
        <f>'S100'!AI12/'S100'!AI30</f>
        <v>0</v>
      </c>
      <c r="AJ390" s="3">
        <f>'S100'!AJ12/'S100'!AJ30</f>
        <v>0</v>
      </c>
      <c r="AK390" s="3">
        <f>'S100'!AK12/'S100'!AK30</f>
        <v>0</v>
      </c>
      <c r="AL390" s="3">
        <f>'S100'!AL12/'S100'!AL30</f>
        <v>0</v>
      </c>
    </row>
    <row r="391" spans="1:38">
      <c r="A391" s="8" t="s">
        <v>36</v>
      </c>
      <c r="B391" s="3">
        <f>'S100'!B13/'S100'!B31</f>
        <v>0.10857407473372992</v>
      </c>
      <c r="C391" s="3">
        <f>'S100'!C13/'S100'!C31</f>
        <v>8.2311226889540137E-2</v>
      </c>
      <c r="D391" s="3">
        <f>'S100'!D13/'S100'!D31</f>
        <v>4.8741316202285799E-2</v>
      </c>
      <c r="E391" s="3">
        <f>'S100'!E13/'S100'!E31</f>
        <v>7.5523067168910607E-2</v>
      </c>
      <c r="F391" s="3">
        <f>'S100'!F13/'S100'!F31</f>
        <v>0.238221733687521</v>
      </c>
      <c r="G391" s="3">
        <f>'S100'!G13/'S100'!G31</f>
        <v>6.3416696477934242E-3</v>
      </c>
      <c r="H391" s="3">
        <f>'S100'!H13/'S100'!H31</f>
        <v>2.0190065095554706E-3</v>
      </c>
      <c r="I391" s="3">
        <f>'S100'!I13/'S100'!I31</f>
        <v>8.2187686790197254E-4</v>
      </c>
      <c r="J391" s="3">
        <f>'S100'!J13/'S100'!J31</f>
        <v>2.406449284081338E-4</v>
      </c>
      <c r="K391" s="3">
        <f>'S100'!K13/'S100'!K31</f>
        <v>5.4629286567041288E-2</v>
      </c>
      <c r="L391" s="3">
        <f>'S100'!L13/'S100'!L31</f>
        <v>0</v>
      </c>
      <c r="M391" s="3">
        <f>'S100'!M13/'S100'!M31</f>
        <v>0</v>
      </c>
      <c r="N391" s="3">
        <f>'S100'!N13/'S100'!N31</f>
        <v>0</v>
      </c>
      <c r="O391" s="3">
        <f>'S100'!O13/'S100'!O31</f>
        <v>0</v>
      </c>
      <c r="P391" s="3">
        <f>'S100'!P13/'S100'!P31</f>
        <v>0</v>
      </c>
      <c r="Q391" s="3">
        <f>'S100'!Q13/'S100'!Q31</f>
        <v>0</v>
      </c>
      <c r="R391" s="3">
        <f>'S100'!R13/'S100'!R31</f>
        <v>0</v>
      </c>
      <c r="S391" s="3">
        <f>'S100'!S13/'S100'!S31</f>
        <v>0</v>
      </c>
      <c r="T391" s="3">
        <f>'S100'!T13/'S100'!T31</f>
        <v>0</v>
      </c>
      <c r="U391" s="3">
        <f>'S100'!U13/'S100'!U31</f>
        <v>0</v>
      </c>
      <c r="V391" s="3">
        <f>'S100'!V13/'S100'!V31</f>
        <v>0</v>
      </c>
      <c r="W391" s="3">
        <f>'S100'!W13/'S100'!W31</f>
        <v>0</v>
      </c>
      <c r="X391" s="3">
        <f>'S100'!X13/'S100'!X31</f>
        <v>0</v>
      </c>
      <c r="Y391" s="3">
        <f>'S100'!Y13/'S100'!Y31</f>
        <v>0</v>
      </c>
      <c r="Z391" s="3">
        <f>'S100'!Z13/'S100'!Z31</f>
        <v>0</v>
      </c>
      <c r="AA391" s="3">
        <f>'S100'!AA13/'S100'!AA31</f>
        <v>0</v>
      </c>
      <c r="AB391" s="3">
        <f>'S100'!AB13/'S100'!AB31</f>
        <v>0</v>
      </c>
      <c r="AC391" s="3">
        <f>'S100'!AC13/'S100'!AC31</f>
        <v>0</v>
      </c>
      <c r="AD391" s="3">
        <f>'S100'!AD13/'S100'!AD31</f>
        <v>0</v>
      </c>
      <c r="AE391" s="3">
        <f>'S100'!AE13/'S100'!AE31</f>
        <v>0</v>
      </c>
      <c r="AF391" s="3">
        <f>'S100'!AF13/'S100'!AF31</f>
        <v>0</v>
      </c>
      <c r="AG391" s="3">
        <f>'S100'!AG13/'S100'!AG31</f>
        <v>0</v>
      </c>
      <c r="AH391" s="3">
        <f>'S100'!AH13/'S100'!AH31</f>
        <v>0</v>
      </c>
      <c r="AI391" s="3">
        <f>'S100'!AI13/'S100'!AI31</f>
        <v>0</v>
      </c>
      <c r="AJ391" s="3">
        <f>'S100'!AJ13/'S100'!AJ31</f>
        <v>0</v>
      </c>
      <c r="AK391" s="3">
        <f>'S100'!AK13/'S100'!AK31</f>
        <v>0</v>
      </c>
      <c r="AL391" s="3">
        <f>'S100'!AL13/'S100'!AL31</f>
        <v>0</v>
      </c>
    </row>
    <row r="392" spans="1:38">
      <c r="A392" s="8" t="s">
        <v>37</v>
      </c>
      <c r="B392" s="3">
        <f>'S100'!B14/'S100'!B32</f>
        <v>1.4415989195612542E-2</v>
      </c>
      <c r="C392" s="3">
        <f>'S100'!C14/'S100'!C32</f>
        <v>1.1185550400266212E-2</v>
      </c>
      <c r="D392" s="3">
        <f>'S100'!D14/'S100'!D32</f>
        <v>7.859736682050731E-3</v>
      </c>
      <c r="E392" s="3">
        <f>'S100'!E14/'S100'!E32</f>
        <v>1.2152930518336397E-2</v>
      </c>
      <c r="F392" s="3">
        <f>'S100'!F14/'S100'!F32</f>
        <v>1.4169994353272443E-2</v>
      </c>
      <c r="G392" s="3">
        <f>'S100'!G14/'S100'!G32</f>
        <v>2.1099094289358238E-2</v>
      </c>
      <c r="H392" s="3">
        <f>'S100'!H14/'S100'!H32</f>
        <v>1.9263709758950882E-2</v>
      </c>
      <c r="I392" s="3">
        <f>'S100'!I14/'S100'!I32</f>
        <v>3.3063608084123744E-2</v>
      </c>
      <c r="J392" s="3">
        <f>'S100'!J14/'S100'!J32</f>
        <v>5.3462327038193265E-2</v>
      </c>
      <c r="K392" s="3">
        <f>'S100'!K14/'S100'!K32</f>
        <v>4.9853230780663622E-2</v>
      </c>
      <c r="L392" s="3">
        <f>'S100'!L14/'S100'!L32</f>
        <v>0</v>
      </c>
      <c r="M392" s="3">
        <f>'S100'!M14/'S100'!M32</f>
        <v>0</v>
      </c>
      <c r="N392" s="3">
        <f>'S100'!N14/'S100'!N32</f>
        <v>0</v>
      </c>
      <c r="O392" s="3">
        <f>'S100'!O14/'S100'!O32</f>
        <v>0</v>
      </c>
      <c r="P392" s="3">
        <f>'S100'!P14/'S100'!P32</f>
        <v>0</v>
      </c>
      <c r="Q392" s="3">
        <f>'S100'!Q14/'S100'!Q32</f>
        <v>0</v>
      </c>
      <c r="R392" s="3">
        <f>'S100'!R14/'S100'!R32</f>
        <v>0</v>
      </c>
      <c r="S392" s="3">
        <f>'S100'!S14/'S100'!S32</f>
        <v>0</v>
      </c>
      <c r="T392" s="3">
        <f>'S100'!T14/'S100'!T32</f>
        <v>0</v>
      </c>
      <c r="U392" s="3">
        <f>'S100'!U14/'S100'!U32</f>
        <v>0</v>
      </c>
      <c r="V392" s="3">
        <f>'S100'!V14/'S100'!V32</f>
        <v>0</v>
      </c>
      <c r="W392" s="3">
        <f>'S100'!W14/'S100'!W32</f>
        <v>0</v>
      </c>
      <c r="X392" s="3">
        <f>'S100'!X14/'S100'!X32</f>
        <v>0</v>
      </c>
      <c r="Y392" s="3">
        <f>'S100'!Y14/'S100'!Y32</f>
        <v>0</v>
      </c>
      <c r="Z392" s="3">
        <f>'S100'!Z14/'S100'!Z32</f>
        <v>0</v>
      </c>
      <c r="AA392" s="3">
        <f>'S100'!AA14/'S100'!AA32</f>
        <v>0</v>
      </c>
      <c r="AB392" s="3">
        <f>'S100'!AB14/'S100'!AB32</f>
        <v>0</v>
      </c>
      <c r="AC392" s="3">
        <f>'S100'!AC14/'S100'!AC32</f>
        <v>0</v>
      </c>
      <c r="AD392" s="3">
        <f>'S100'!AD14/'S100'!AD32</f>
        <v>0</v>
      </c>
      <c r="AE392" s="3">
        <f>'S100'!AE14/'S100'!AE32</f>
        <v>0</v>
      </c>
      <c r="AF392" s="3">
        <f>'S100'!AF14/'S100'!AF32</f>
        <v>0</v>
      </c>
      <c r="AG392" s="3">
        <f>'S100'!AG14/'S100'!AG32</f>
        <v>0</v>
      </c>
      <c r="AH392" s="3">
        <f>'S100'!AH14/'S100'!AH32</f>
        <v>0</v>
      </c>
      <c r="AI392" s="3">
        <f>'S100'!AI14/'S100'!AI32</f>
        <v>0</v>
      </c>
      <c r="AJ392" s="3">
        <f>'S100'!AJ14/'S100'!AJ32</f>
        <v>0</v>
      </c>
      <c r="AK392" s="3">
        <f>'S100'!AK14/'S100'!AK32</f>
        <v>0</v>
      </c>
      <c r="AL392" s="3">
        <f>'S100'!AL14/'S100'!AL32</f>
        <v>0</v>
      </c>
    </row>
    <row r="393" spans="1:38">
      <c r="A393" s="8" t="s">
        <v>38</v>
      </c>
      <c r="B393" s="3">
        <f>'S100'!B15/'S100'!B33</f>
        <v>5.7971014492753624E-2</v>
      </c>
      <c r="C393" s="3">
        <f>'S100'!C15/'S100'!C33</f>
        <v>0.36734693877551022</v>
      </c>
      <c r="D393" s="3">
        <f>'S100'!D15/'S100'!D33</f>
        <v>0.22748815165876776</v>
      </c>
      <c r="E393" s="3">
        <f>'S100'!E15/'S100'!E33</f>
        <v>0.36615384615384616</v>
      </c>
      <c r="F393" s="3">
        <f>'S100'!F15/'S100'!F33</f>
        <v>0.36021505376344087</v>
      </c>
      <c r="G393" s="3">
        <f>'S100'!G15/'S100'!G33</f>
        <v>0.41468253968253971</v>
      </c>
      <c r="H393" s="3">
        <f>'S100'!H15/'S100'!H33</f>
        <v>0.38895859473023842</v>
      </c>
      <c r="I393" s="3">
        <f>'S100'!I15/'S100'!I33</f>
        <v>0.37590361445783133</v>
      </c>
      <c r="J393" s="3">
        <f>'S100'!J15/'S100'!J33</f>
        <v>0.39811601388200296</v>
      </c>
      <c r="K393" s="3">
        <f>'S100'!K15/'S100'!K33</f>
        <v>0</v>
      </c>
      <c r="L393" s="3">
        <f>'S100'!L15/'S100'!L33</f>
        <v>0</v>
      </c>
      <c r="M393" s="3">
        <f>'S100'!M15/'S100'!M33</f>
        <v>0</v>
      </c>
      <c r="N393" s="3">
        <f>'S100'!N15/'S100'!N33</f>
        <v>0</v>
      </c>
      <c r="O393" s="3">
        <f>'S100'!O15/'S100'!O33</f>
        <v>0</v>
      </c>
      <c r="P393" s="3">
        <f>'S100'!P15/'S100'!P33</f>
        <v>0</v>
      </c>
      <c r="Q393" s="3">
        <f>'S100'!Q15/'S100'!Q33</f>
        <v>0</v>
      </c>
      <c r="R393" s="3">
        <f>'S100'!R15/'S100'!R33</f>
        <v>0</v>
      </c>
      <c r="S393" s="3">
        <f>'S100'!S15/'S100'!S33</f>
        <v>0</v>
      </c>
      <c r="T393" s="3">
        <f>'S100'!T15/'S100'!T33</f>
        <v>0</v>
      </c>
      <c r="U393" s="3">
        <f>'S100'!U15/'S100'!U33</f>
        <v>0</v>
      </c>
      <c r="V393" s="3">
        <f>'S100'!V15/'S100'!V33</f>
        <v>0</v>
      </c>
      <c r="W393" s="3">
        <f>'S100'!W15/'S100'!W33</f>
        <v>0</v>
      </c>
      <c r="X393" s="3">
        <f>'S100'!X15/'S100'!X33</f>
        <v>0</v>
      </c>
      <c r="Y393" s="3">
        <f>'S100'!Y15/'S100'!Y33</f>
        <v>0</v>
      </c>
      <c r="Z393" s="3">
        <f>'S100'!Z15/'S100'!Z33</f>
        <v>0</v>
      </c>
      <c r="AA393" s="3">
        <f>'S100'!AA15/'S100'!AA33</f>
        <v>0</v>
      </c>
      <c r="AB393" s="3">
        <f>'S100'!AB15/'S100'!AB33</f>
        <v>0</v>
      </c>
      <c r="AC393" s="3">
        <f>'S100'!AC15/'S100'!AC33</f>
        <v>0</v>
      </c>
      <c r="AD393" s="3">
        <f>'S100'!AD15/'S100'!AD33</f>
        <v>0</v>
      </c>
      <c r="AE393" s="3">
        <f>'S100'!AE15/'S100'!AE33</f>
        <v>0</v>
      </c>
      <c r="AF393" s="3">
        <f>'S100'!AF15/'S100'!AF33</f>
        <v>0</v>
      </c>
      <c r="AG393" s="3">
        <f>'S100'!AG15/'S100'!AG33</f>
        <v>0</v>
      </c>
      <c r="AH393" s="3">
        <f>'S100'!AH15/'S100'!AH33</f>
        <v>0</v>
      </c>
      <c r="AI393" s="3">
        <f>'S100'!AI15/'S100'!AI33</f>
        <v>0</v>
      </c>
      <c r="AJ393" s="3">
        <f>'S100'!AJ15/'S100'!AJ33</f>
        <v>0</v>
      </c>
      <c r="AK393" s="3">
        <f>'S100'!AK15/'S100'!AK33</f>
        <v>0</v>
      </c>
      <c r="AL393" s="3">
        <f>'S100'!AL15/'S100'!AL33</f>
        <v>0</v>
      </c>
    </row>
    <row r="394" spans="1:38">
      <c r="A394" s="8" t="s">
        <v>39</v>
      </c>
      <c r="B394" s="3"/>
      <c r="C394" s="33">
        <v>0</v>
      </c>
      <c r="D394" s="33">
        <v>0</v>
      </c>
      <c r="E394" s="33">
        <v>0</v>
      </c>
      <c r="F394" s="33">
        <v>0</v>
      </c>
      <c r="G394" s="33">
        <v>0</v>
      </c>
      <c r="H394" s="33">
        <v>0</v>
      </c>
      <c r="I394" s="33">
        <v>0</v>
      </c>
      <c r="J394" s="33">
        <v>0</v>
      </c>
      <c r="K394" s="33">
        <v>0</v>
      </c>
      <c r="L394" s="33">
        <v>0</v>
      </c>
      <c r="M394" s="33">
        <v>0</v>
      </c>
      <c r="N394" s="33">
        <v>0</v>
      </c>
      <c r="O394" s="33">
        <v>0</v>
      </c>
      <c r="P394" s="33">
        <v>0</v>
      </c>
      <c r="Q394" s="33">
        <v>0</v>
      </c>
      <c r="R394" s="33">
        <v>0</v>
      </c>
      <c r="S394" s="33">
        <v>0</v>
      </c>
      <c r="T394" s="33">
        <v>0</v>
      </c>
      <c r="U394" s="33">
        <v>0</v>
      </c>
      <c r="V394" s="33">
        <v>0</v>
      </c>
      <c r="W394" s="33">
        <v>0</v>
      </c>
      <c r="X394" s="33">
        <v>0</v>
      </c>
      <c r="Y394" s="33">
        <v>0</v>
      </c>
      <c r="Z394" s="33">
        <v>0</v>
      </c>
      <c r="AA394" s="33">
        <v>0</v>
      </c>
      <c r="AB394" s="33">
        <v>0</v>
      </c>
      <c r="AC394" s="33">
        <v>0</v>
      </c>
      <c r="AD394" s="33">
        <v>0</v>
      </c>
      <c r="AE394" s="33">
        <v>0</v>
      </c>
      <c r="AF394" s="33">
        <v>0</v>
      </c>
      <c r="AG394" s="33">
        <v>0</v>
      </c>
      <c r="AH394" s="33">
        <v>0</v>
      </c>
      <c r="AI394" s="33">
        <v>0</v>
      </c>
      <c r="AJ394" s="33">
        <v>0</v>
      </c>
      <c r="AK394" s="33">
        <v>0</v>
      </c>
      <c r="AL394" s="33">
        <v>0</v>
      </c>
    </row>
    <row r="395" spans="1:38">
      <c r="A395" s="21" t="s">
        <v>40</v>
      </c>
      <c r="B395" s="107"/>
      <c r="C395" s="34">
        <v>0</v>
      </c>
      <c r="D395" s="34">
        <v>0</v>
      </c>
      <c r="E395" s="34">
        <v>0</v>
      </c>
      <c r="F395" s="34">
        <v>0</v>
      </c>
      <c r="G395" s="34">
        <v>0</v>
      </c>
      <c r="H395" s="34">
        <v>0</v>
      </c>
      <c r="I395" s="34">
        <v>0</v>
      </c>
      <c r="J395" s="34">
        <v>0</v>
      </c>
      <c r="K395" s="34">
        <v>0</v>
      </c>
      <c r="L395" s="34">
        <v>0</v>
      </c>
      <c r="M395" s="34">
        <v>0</v>
      </c>
      <c r="N395" s="34">
        <v>0</v>
      </c>
      <c r="O395" s="34">
        <v>0</v>
      </c>
      <c r="P395" s="34">
        <v>0</v>
      </c>
      <c r="Q395" s="34">
        <v>0</v>
      </c>
      <c r="R395" s="34">
        <v>0</v>
      </c>
      <c r="S395" s="34">
        <v>0</v>
      </c>
      <c r="T395" s="34">
        <v>0</v>
      </c>
      <c r="U395" s="34">
        <v>0</v>
      </c>
      <c r="V395" s="34">
        <v>0</v>
      </c>
      <c r="W395" s="34">
        <v>0</v>
      </c>
      <c r="X395" s="34">
        <v>0</v>
      </c>
      <c r="Y395" s="34">
        <v>0</v>
      </c>
      <c r="Z395" s="34">
        <v>0</v>
      </c>
      <c r="AA395" s="34">
        <v>0</v>
      </c>
      <c r="AB395" s="34">
        <v>0</v>
      </c>
      <c r="AC395" s="34">
        <v>0</v>
      </c>
      <c r="AD395" s="34">
        <v>0</v>
      </c>
      <c r="AE395" s="34">
        <v>0</v>
      </c>
      <c r="AF395" s="34">
        <v>0</v>
      </c>
      <c r="AG395" s="34">
        <v>0</v>
      </c>
      <c r="AH395" s="34">
        <v>0</v>
      </c>
      <c r="AI395" s="34">
        <v>0</v>
      </c>
      <c r="AJ395" s="34">
        <v>0</v>
      </c>
      <c r="AK395" s="34">
        <v>0</v>
      </c>
      <c r="AL395" s="34">
        <v>0</v>
      </c>
    </row>
    <row r="396" spans="1:38">
      <c r="A396" s="8" t="s">
        <v>14</v>
      </c>
      <c r="B396" s="33">
        <v>547.30495195861056</v>
      </c>
      <c r="C396" s="33">
        <v>555.63265582655833</v>
      </c>
      <c r="D396" s="33">
        <v>564.8740822862776</v>
      </c>
      <c r="E396" s="33">
        <v>573.46687607785191</v>
      </c>
      <c r="F396" s="33">
        <v>581.68987435328904</v>
      </c>
      <c r="G396" s="33">
        <v>590.2468711505295</v>
      </c>
      <c r="H396" s="33">
        <v>597.1677629958117</v>
      </c>
      <c r="I396" s="33">
        <v>581.0565410199556</v>
      </c>
      <c r="J396" s="33">
        <v>566.00692288741072</v>
      </c>
      <c r="K396" s="33">
        <v>556.45798226164084</v>
      </c>
      <c r="L396" s="33">
        <v>551.27657058388775</v>
      </c>
      <c r="M396" s="33">
        <v>546.97175412663216</v>
      </c>
      <c r="N396" s="33">
        <v>543.3300689825079</v>
      </c>
      <c r="O396" s="33">
        <v>540.30012318305012</v>
      </c>
      <c r="P396" s="33">
        <v>537.93508253264338</v>
      </c>
      <c r="Q396" s="33">
        <v>536.01893323478691</v>
      </c>
      <c r="R396" s="33">
        <v>534.49243656072917</v>
      </c>
      <c r="S396" s="33">
        <v>533.50247597930525</v>
      </c>
      <c r="T396" s="33">
        <v>532.90048041389514</v>
      </c>
      <c r="U396" s="33">
        <v>532.6417344173442</v>
      </c>
      <c r="V396" s="33">
        <v>532.73413402315828</v>
      </c>
      <c r="W396" s="33">
        <v>533.0775314116778</v>
      </c>
      <c r="X396" s="33">
        <v>533.66294653855641</v>
      </c>
      <c r="Y396" s="33">
        <v>534.05601133284051</v>
      </c>
      <c r="Z396" s="33">
        <v>534.70342448879023</v>
      </c>
      <c r="AA396" s="33">
        <v>535.41007637349105</v>
      </c>
      <c r="AB396" s="33">
        <v>535.92845528455291</v>
      </c>
      <c r="AC396" s="33">
        <v>536.32590539541752</v>
      </c>
      <c r="AD396" s="33">
        <v>536.70795762503076</v>
      </c>
      <c r="AE396" s="33">
        <v>537.03631436314379</v>
      </c>
      <c r="AF396" s="33">
        <v>537.43271741808326</v>
      </c>
      <c r="AG396" s="33">
        <v>537.87661985710781</v>
      </c>
      <c r="AH396" s="33">
        <v>538.27574525745251</v>
      </c>
      <c r="AI396" s="33">
        <v>538.47307218526726</v>
      </c>
      <c r="AJ396" s="33">
        <v>538.67652131066757</v>
      </c>
      <c r="AK396" s="33">
        <v>538.82281350086248</v>
      </c>
      <c r="AL396" s="33">
        <v>538.92087952697705</v>
      </c>
    </row>
    <row r="399" spans="1:38">
      <c r="A399" s="8" t="s">
        <v>29</v>
      </c>
      <c r="B399" s="3">
        <f>B384*'S100'!B74</f>
        <v>0.33377151315830267</v>
      </c>
      <c r="C399" s="3">
        <f>C384*'S100'!C74</f>
        <v>0.35324822444616849</v>
      </c>
      <c r="D399" s="3">
        <f>D384*'S100'!D74</f>
        <v>0.38640357122415808</v>
      </c>
      <c r="E399" s="3">
        <f>E384*'S100'!E74</f>
        <v>0.43838588365240511</v>
      </c>
      <c r="F399" s="3">
        <f>F384*'S100'!F74</f>
        <v>0.46168341430066956</v>
      </c>
      <c r="G399" s="3">
        <f>G384*'S100'!G74</f>
        <v>0.44722681093697736</v>
      </c>
      <c r="H399" s="3">
        <f>H384*'S100'!H74</f>
        <v>0.29863997388038199</v>
      </c>
      <c r="I399" s="3">
        <f>I384*'S100'!I74</f>
        <v>0.22724148794243723</v>
      </c>
      <c r="J399" s="3">
        <f>J384*'S100'!J74</f>
        <v>0.20901532499510453</v>
      </c>
      <c r="K399" s="3">
        <f>K384*'S100'!K74</f>
        <v>0.26009895383875481</v>
      </c>
      <c r="L399" s="3">
        <f>L384*'S100'!L74</f>
        <v>0.2949293863100077</v>
      </c>
      <c r="M399" s="3">
        <f>M384*'S100'!M74</f>
        <v>0.27515121114416669</v>
      </c>
      <c r="N399" s="3">
        <f>N384*'S100'!N74</f>
        <v>0.26290883821937605</v>
      </c>
      <c r="O399" s="3">
        <f>O384*'S100'!O74</f>
        <v>0.25860528975882729</v>
      </c>
      <c r="P399" s="3">
        <f>P384*'S100'!P74</f>
        <v>0.22758820312373168</v>
      </c>
      <c r="Q399" s="3">
        <f>Q384*'S100'!Q74</f>
        <v>0.18665352284305048</v>
      </c>
      <c r="R399" s="3">
        <f>R384*'S100'!R74</f>
        <v>0.1441695627665889</v>
      </c>
      <c r="S399" s="3">
        <f>S384*'S100'!S74</f>
        <v>9.957197353089782E-2</v>
      </c>
      <c r="T399" s="3">
        <f>T384*'S100'!T74</f>
        <v>5.1951789697866117E-2</v>
      </c>
      <c r="U399" s="3">
        <f>U384*'S100'!U74</f>
        <v>1.0913115015836784E-2</v>
      </c>
      <c r="V399" s="3">
        <f>V384*'S100'!V74</f>
        <v>0</v>
      </c>
      <c r="W399" s="3">
        <f>W384*'S100'!W74</f>
        <v>0</v>
      </c>
      <c r="X399" s="3">
        <f>X384*'S100'!X74</f>
        <v>0</v>
      </c>
      <c r="Y399" s="3">
        <f>Y384*'S100'!Y74</f>
        <v>0</v>
      </c>
      <c r="Z399" s="3">
        <f>Z384*'S100'!Z74</f>
        <v>0</v>
      </c>
      <c r="AA399" s="3">
        <f>AA384*'S100'!AA74</f>
        <v>0</v>
      </c>
      <c r="AB399" s="3">
        <f>AB384*'S100'!AB74</f>
        <v>0</v>
      </c>
      <c r="AC399" s="3">
        <f>AC384*'S100'!AC74</f>
        <v>0</v>
      </c>
      <c r="AD399" s="3">
        <f>AD384*'S100'!AD74</f>
        <v>0</v>
      </c>
      <c r="AE399" s="3">
        <f>AE384*'S100'!AE74</f>
        <v>0</v>
      </c>
      <c r="AF399" s="3">
        <f>AF384*'S100'!AF74</f>
        <v>0</v>
      </c>
      <c r="AG399" s="3">
        <f>AG384*'S100'!AG74</f>
        <v>0</v>
      </c>
      <c r="AH399" s="3">
        <f>AH384*'S100'!AH74</f>
        <v>0</v>
      </c>
      <c r="AI399" s="3">
        <f>AI384*'S100'!AI74</f>
        <v>0</v>
      </c>
      <c r="AJ399" s="3">
        <f>AJ384*'S100'!AJ74</f>
        <v>0</v>
      </c>
      <c r="AK399" s="3">
        <f>AK384*'S100'!AK74</f>
        <v>0</v>
      </c>
      <c r="AL399" s="3">
        <f>AL384*'S100'!AL74</f>
        <v>0</v>
      </c>
    </row>
    <row r="400" spans="1:38">
      <c r="A400" s="8" t="s">
        <v>30</v>
      </c>
      <c r="B400" s="3">
        <f>B385*'S100'!B75</f>
        <v>0.20730645473156711</v>
      </c>
      <c r="C400" s="3">
        <f>C385*'S100'!C75</f>
        <v>0.22103231962483794</v>
      </c>
      <c r="D400" s="3">
        <f>D385*'S100'!D75</f>
        <v>0.22179186922185778</v>
      </c>
      <c r="E400" s="3">
        <f>E385*'S100'!E75</f>
        <v>0.19330788750224914</v>
      </c>
      <c r="F400" s="3">
        <f>F385*'S100'!F75</f>
        <v>0.16670696016409886</v>
      </c>
      <c r="G400" s="3">
        <f>G385*'S100'!G75</f>
        <v>0.1792913528281817</v>
      </c>
      <c r="H400" s="3">
        <f>H385*'S100'!H75</f>
        <v>0.13543374149853929</v>
      </c>
      <c r="I400" s="3">
        <f>I385*'S100'!I75</f>
        <v>9.5075038860756508E-2</v>
      </c>
      <c r="J400" s="3">
        <f>J385*'S100'!J75</f>
        <v>9.1962410198106428E-2</v>
      </c>
      <c r="K400" s="3">
        <f>K385*'S100'!K75</f>
        <v>0.10729663983350896</v>
      </c>
      <c r="L400" s="3">
        <f>L385*'S100'!L75</f>
        <v>0.10745655032969416</v>
      </c>
      <c r="M400" s="3">
        <f>M385*'S100'!M75</f>
        <v>0.11165710168484327</v>
      </c>
      <c r="N400" s="3">
        <f>N385*'S100'!N75</f>
        <v>9.2950271335307241E-2</v>
      </c>
      <c r="O400" s="3">
        <f>O385*'S100'!O75</f>
        <v>8.0609130873644214E-2</v>
      </c>
      <c r="P400" s="3">
        <f>P385*'S100'!P75</f>
        <v>6.7120759979711439E-2</v>
      </c>
      <c r="Q400" s="3">
        <f>Q385*'S100'!Q75</f>
        <v>6.0993241602082943E-2</v>
      </c>
      <c r="R400" s="3">
        <f>R385*'S100'!R75</f>
        <v>4.5294172280027141E-2</v>
      </c>
      <c r="S400" s="3">
        <f>S385*'S100'!S75</f>
        <v>3.7640230387624977E-2</v>
      </c>
      <c r="T400" s="3">
        <f>T385*'S100'!T75</f>
        <v>1.9627195412638982E-2</v>
      </c>
      <c r="U400" s="3">
        <f>U385*'S100'!U75</f>
        <v>1.0252409556602391E-2</v>
      </c>
      <c r="V400" s="3">
        <f>V385*'S100'!V75</f>
        <v>0</v>
      </c>
      <c r="W400" s="3">
        <f>W385*'S100'!W75</f>
        <v>0</v>
      </c>
      <c r="X400" s="3">
        <f>X385*'S100'!X75</f>
        <v>0</v>
      </c>
      <c r="Y400" s="3">
        <f>Y385*'S100'!Y75</f>
        <v>0</v>
      </c>
      <c r="Z400" s="3">
        <f>Z385*'S100'!Z75</f>
        <v>0</v>
      </c>
      <c r="AA400" s="3">
        <f>AA385*'S100'!AA75</f>
        <v>0</v>
      </c>
      <c r="AB400" s="3">
        <f>AB385*'S100'!AB75</f>
        <v>0</v>
      </c>
      <c r="AC400" s="3">
        <f>AC385*'S100'!AC75</f>
        <v>0</v>
      </c>
      <c r="AD400" s="3">
        <f>AD385*'S100'!AD75</f>
        <v>0</v>
      </c>
      <c r="AE400" s="3">
        <f>AE385*'S100'!AE75</f>
        <v>0</v>
      </c>
      <c r="AF400" s="3">
        <f>AF385*'S100'!AF75</f>
        <v>0</v>
      </c>
      <c r="AG400" s="3">
        <f>AG385*'S100'!AG75</f>
        <v>0</v>
      </c>
      <c r="AH400" s="3">
        <f>AH385*'S100'!AH75</f>
        <v>0</v>
      </c>
      <c r="AI400" s="3">
        <f>AI385*'S100'!AI75</f>
        <v>0</v>
      </c>
      <c r="AJ400" s="3">
        <f>AJ385*'S100'!AJ75</f>
        <v>0</v>
      </c>
      <c r="AK400" s="3">
        <f>AK385*'S100'!AK75</f>
        <v>0</v>
      </c>
      <c r="AL400" s="3">
        <f>AL385*'S100'!AL75</f>
        <v>0</v>
      </c>
    </row>
    <row r="401" spans="1:38">
      <c r="A401" s="8" t="s">
        <v>31</v>
      </c>
      <c r="B401" s="3">
        <f>B386*'S100'!B76</f>
        <v>5.366372114814688E-4</v>
      </c>
      <c r="C401" s="3">
        <f>C386*'S100'!C76</f>
        <v>5.6014278492223508E-4</v>
      </c>
      <c r="D401" s="3">
        <f>D386*'S100'!D76</f>
        <v>7.0407523189019983E-4</v>
      </c>
      <c r="E401" s="3">
        <f>E386*'S100'!E76</f>
        <v>1.3739886003735003E-3</v>
      </c>
      <c r="F401" s="3">
        <f>F386*'S100'!F76</f>
        <v>1.9251829064020187E-3</v>
      </c>
      <c r="G401" s="3">
        <f>G386*'S100'!G76</f>
        <v>3.2844896556201166E-3</v>
      </c>
      <c r="H401" s="3">
        <f>H386*'S100'!H76</f>
        <v>8.0540656302897258E-3</v>
      </c>
      <c r="I401" s="3">
        <f>I386*'S100'!I76</f>
        <v>1.4253172072733083E-2</v>
      </c>
      <c r="J401" s="3">
        <f>J386*'S100'!J76</f>
        <v>2.1004353790004867E-2</v>
      </c>
      <c r="K401" s="3">
        <f>K386*'S100'!K76</f>
        <v>2.8068814594115466E-2</v>
      </c>
      <c r="L401" s="3">
        <f>L386*'S100'!L76</f>
        <v>3.7700416058774833E-2</v>
      </c>
      <c r="M401" s="3">
        <f>M386*'S100'!M76</f>
        <v>4.6815846371751457E-2</v>
      </c>
      <c r="N401" s="3">
        <f>N386*'S100'!N76</f>
        <v>5.9081951321418809E-2</v>
      </c>
      <c r="O401" s="3">
        <f>O386*'S100'!O76</f>
        <v>8.1231579360644554E-2</v>
      </c>
      <c r="P401" s="3">
        <f>P386*'S100'!P76</f>
        <v>0.10703874587499615</v>
      </c>
      <c r="Q401" s="3">
        <f>Q386*'S100'!Q76</f>
        <v>0.14371833318561383</v>
      </c>
      <c r="R401" s="3">
        <f>R386*'S100'!R76</f>
        <v>0.17943811160439216</v>
      </c>
      <c r="S401" s="3">
        <f>S386*'S100'!S76</f>
        <v>0.22238587745568125</v>
      </c>
      <c r="T401" s="3">
        <f>T386*'S100'!T76</f>
        <v>0.26529141086547031</v>
      </c>
      <c r="U401" s="3">
        <f>U386*'S100'!U76</f>
        <v>0.29799208448300801</v>
      </c>
      <c r="V401" s="3">
        <f>V386*'S100'!V76</f>
        <v>0.32278171756012719</v>
      </c>
      <c r="W401" s="3">
        <f>W386*'S100'!W76</f>
        <v>0.34727153832155683</v>
      </c>
      <c r="X401" s="3">
        <f>X386*'S100'!X76</f>
        <v>0.36698618134894417</v>
      </c>
      <c r="Y401" s="3">
        <f>Y386*'S100'!Y76</f>
        <v>0.3878423235684586</v>
      </c>
      <c r="Z401" s="3">
        <f>Z386*'S100'!Z76</f>
        <v>0.40885416391879842</v>
      </c>
      <c r="AA401" s="3">
        <f>AA386*'S100'!AA76</f>
        <v>0.42970700742755796</v>
      </c>
      <c r="AB401" s="3">
        <f>AB386*'S100'!AB76</f>
        <v>0.45024834929118113</v>
      </c>
      <c r="AC401" s="3">
        <f>AC386*'S100'!AC76</f>
        <v>0.47018174964977921</v>
      </c>
      <c r="AD401" s="3">
        <f>AD386*'S100'!AD76</f>
        <v>0.48918389722667771</v>
      </c>
      <c r="AE401" s="3">
        <f>AE386*'S100'!AE76</f>
        <v>0.50707864889382914</v>
      </c>
      <c r="AF401" s="3">
        <f>AF386*'S100'!AF76</f>
        <v>0.52358675779884967</v>
      </c>
      <c r="AG401" s="3">
        <f>AG386*'S100'!AG76</f>
        <v>0.53860923485229562</v>
      </c>
      <c r="AH401" s="3">
        <f>AH386*'S100'!AH76</f>
        <v>0.55220982814789188</v>
      </c>
      <c r="AI401" s="3">
        <f>AI386*'S100'!AI76</f>
        <v>0.56459288436885124</v>
      </c>
      <c r="AJ401" s="3">
        <f>AJ386*'S100'!AJ76</f>
        <v>0.57559739679198274</v>
      </c>
      <c r="AK401" s="3">
        <f>AK386*'S100'!AK76</f>
        <v>0.58538753807602051</v>
      </c>
      <c r="AL401" s="3">
        <f>AL386*'S100'!AL76</f>
        <v>0.59406914969106028</v>
      </c>
    </row>
    <row r="402" spans="1:38">
      <c r="A402" s="8" t="s">
        <v>32</v>
      </c>
      <c r="B402" s="3">
        <f>B387*'S100'!B77</f>
        <v>1.6996670787093094E-3</v>
      </c>
      <c r="C402" s="3">
        <f>C387*'S100'!C77</f>
        <v>1.4842617201752972E-3</v>
      </c>
      <c r="D402" s="3">
        <f>D387*'S100'!D77</f>
        <v>2.8386036897224921E-3</v>
      </c>
      <c r="E402" s="3">
        <f>E387*'S100'!E77</f>
        <v>4.4503780485954728E-3</v>
      </c>
      <c r="F402" s="3">
        <f>F387*'S100'!F77</f>
        <v>6.0732730110540289E-3</v>
      </c>
      <c r="G402" s="3">
        <f>G387*'S100'!G77</f>
        <v>8.5264313181006249E-3</v>
      </c>
      <c r="H402" s="3">
        <f>H387*'S100'!H77</f>
        <v>1.3731035783676558E-2</v>
      </c>
      <c r="I402" s="3">
        <f>I387*'S100'!I77</f>
        <v>1.7405111195117014E-2</v>
      </c>
      <c r="J402" s="3">
        <f>J387*'S100'!J77</f>
        <v>2.00679455507153E-2</v>
      </c>
      <c r="K402" s="3">
        <f>K387*'S100'!K77</f>
        <v>3.2623593582783973E-2</v>
      </c>
      <c r="L402" s="3">
        <f>L387*'S100'!L77</f>
        <v>3.3427391677437163E-2</v>
      </c>
      <c r="M402" s="3">
        <f>M387*'S100'!M77</f>
        <v>3.2040491769909279E-2</v>
      </c>
      <c r="N402" s="3">
        <f>N387*'S100'!N77</f>
        <v>3.2919737593391063E-2</v>
      </c>
      <c r="O402" s="3">
        <f>O387*'S100'!O77</f>
        <v>3.3419107454182612E-2</v>
      </c>
      <c r="P402" s="3">
        <f>P387*'S100'!P77</f>
        <v>2.6434247773913594E-2</v>
      </c>
      <c r="Q402" s="3">
        <f>Q387*'S100'!Q77</f>
        <v>1.7197323585941431E-2</v>
      </c>
      <c r="R402" s="3">
        <f>R387*'S100'!R77</f>
        <v>1.4517085621322886E-2</v>
      </c>
      <c r="S402" s="3">
        <f>S387*'S100'!S77</f>
        <v>5.4532215189678412E-3</v>
      </c>
      <c r="T402" s="3">
        <f>T387*'S100'!T77</f>
        <v>0</v>
      </c>
      <c r="U402" s="3">
        <f>U387*'S100'!U77</f>
        <v>0</v>
      </c>
      <c r="V402" s="3">
        <f>V387*'S100'!V77</f>
        <v>0</v>
      </c>
      <c r="W402" s="3">
        <f>W387*'S100'!W77</f>
        <v>0</v>
      </c>
      <c r="X402" s="3">
        <f>X387*'S100'!X77</f>
        <v>0</v>
      </c>
      <c r="Y402" s="3">
        <f>Y387*'S100'!Y77</f>
        <v>0</v>
      </c>
      <c r="Z402" s="3">
        <f>Z387*'S100'!Z77</f>
        <v>0</v>
      </c>
      <c r="AA402" s="3">
        <f>AA387*'S100'!AA77</f>
        <v>0</v>
      </c>
      <c r="AB402" s="3">
        <f>AB387*'S100'!AB77</f>
        <v>0</v>
      </c>
      <c r="AC402" s="3">
        <f>AC387*'S100'!AC77</f>
        <v>0</v>
      </c>
      <c r="AD402" s="3">
        <f>AD387*'S100'!AD77</f>
        <v>0</v>
      </c>
      <c r="AE402" s="3">
        <f>AE387*'S100'!AE77</f>
        <v>0</v>
      </c>
      <c r="AF402" s="3">
        <f>AF387*'S100'!AF77</f>
        <v>0</v>
      </c>
      <c r="AG402" s="3">
        <f>AG387*'S100'!AG77</f>
        <v>0</v>
      </c>
      <c r="AH402" s="3">
        <f>AH387*'S100'!AH77</f>
        <v>0</v>
      </c>
      <c r="AI402" s="3">
        <f>AI387*'S100'!AI77</f>
        <v>0</v>
      </c>
      <c r="AJ402" s="3">
        <f>AJ387*'S100'!AJ77</f>
        <v>0</v>
      </c>
      <c r="AK402" s="3">
        <f>AK387*'S100'!AK77</f>
        <v>0</v>
      </c>
      <c r="AL402" s="3">
        <f>AL387*'S100'!AL77</f>
        <v>0</v>
      </c>
    </row>
    <row r="403" spans="1:38">
      <c r="A403" s="8" t="s">
        <v>33</v>
      </c>
      <c r="B403" s="3">
        <f>B388*'S100'!B78</f>
        <v>3.2815968024871924E-4</v>
      </c>
      <c r="C403" s="3">
        <f>C388*'S100'!C78</f>
        <v>6.7977960201902668E-4</v>
      </c>
      <c r="D403" s="3">
        <f>D388*'S100'!D78</f>
        <v>1.0280531038067014E-3</v>
      </c>
      <c r="E403" s="3">
        <f>E388*'S100'!E78</f>
        <v>2.3109170274000462E-3</v>
      </c>
      <c r="F403" s="3">
        <f>F388*'S100'!F78</f>
        <v>2.3593507808266447E-3</v>
      </c>
      <c r="G403" s="3">
        <f>G388*'S100'!G78</f>
        <v>2.7242035085466064E-3</v>
      </c>
      <c r="H403" s="3">
        <f>H388*'S100'!H78</f>
        <v>1.1725716981315025E-2</v>
      </c>
      <c r="I403" s="3">
        <f>I388*'S100'!I78</f>
        <v>1.9018419024195068E-2</v>
      </c>
      <c r="J403" s="3">
        <f>J388*'S100'!J78</f>
        <v>2.2776699964075543E-2</v>
      </c>
      <c r="K403" s="3">
        <f>K388*'S100'!K78</f>
        <v>1.3318160201184901E-2</v>
      </c>
      <c r="L403" s="3">
        <f>L388*'S100'!L78</f>
        <v>1.7356172341683143E-2</v>
      </c>
      <c r="M403" s="3">
        <f>M388*'S100'!M78</f>
        <v>2.5078142124857615E-2</v>
      </c>
      <c r="N403" s="3">
        <f>N388*'S100'!N78</f>
        <v>3.3032006948027999E-2</v>
      </c>
      <c r="O403" s="3">
        <f>O388*'S100'!O78</f>
        <v>4.406040128756631E-2</v>
      </c>
      <c r="P403" s="3">
        <f>P388*'S100'!P78</f>
        <v>4.9025638989255993E-2</v>
      </c>
      <c r="Q403" s="3">
        <f>Q388*'S100'!Q78</f>
        <v>5.4443846035721541E-2</v>
      </c>
      <c r="R403" s="3">
        <f>R388*'S100'!R78</f>
        <v>4.6573377225000157E-2</v>
      </c>
      <c r="S403" s="3">
        <f>S388*'S100'!S78</f>
        <v>3.0003003542130102E-2</v>
      </c>
      <c r="T403" s="3">
        <f>T388*'S100'!T78</f>
        <v>1.4437411223456022E-2</v>
      </c>
      <c r="U403" s="3">
        <f>U388*'S100'!U78</f>
        <v>1.0705057739302771E-2</v>
      </c>
      <c r="V403" s="3">
        <f>V388*'S100'!V78</f>
        <v>5.9158420652222349E-3</v>
      </c>
      <c r="W403" s="3">
        <f>W388*'S100'!W78</f>
        <v>0</v>
      </c>
      <c r="X403" s="3">
        <f>X388*'S100'!X78</f>
        <v>0</v>
      </c>
      <c r="Y403" s="3">
        <f>Y388*'S100'!Y78</f>
        <v>0</v>
      </c>
      <c r="Z403" s="3">
        <f>Z388*'S100'!Z78</f>
        <v>0</v>
      </c>
      <c r="AA403" s="3">
        <f>AA388*'S100'!AA78</f>
        <v>0</v>
      </c>
      <c r="AB403" s="3">
        <f>AB388*'S100'!AB78</f>
        <v>0</v>
      </c>
      <c r="AC403" s="3">
        <f>AC388*'S100'!AC78</f>
        <v>0</v>
      </c>
      <c r="AD403" s="3">
        <f>AD388*'S100'!AD78</f>
        <v>0</v>
      </c>
      <c r="AE403" s="3">
        <f>AE388*'S100'!AE78</f>
        <v>0</v>
      </c>
      <c r="AF403" s="3">
        <f>AF388*'S100'!AF78</f>
        <v>0</v>
      </c>
      <c r="AG403" s="3">
        <f>AG388*'S100'!AG78</f>
        <v>0</v>
      </c>
      <c r="AH403" s="3">
        <f>AH388*'S100'!AH78</f>
        <v>0</v>
      </c>
      <c r="AI403" s="3">
        <f>AI388*'S100'!AI78</f>
        <v>0</v>
      </c>
      <c r="AJ403" s="3">
        <f>AJ388*'S100'!AJ78</f>
        <v>0</v>
      </c>
      <c r="AK403" s="3">
        <f>AK388*'S100'!AK78</f>
        <v>0</v>
      </c>
      <c r="AL403" s="3">
        <f>AL388*'S100'!AL78</f>
        <v>0</v>
      </c>
    </row>
    <row r="404" spans="1:38">
      <c r="A404" s="8" t="s">
        <v>34</v>
      </c>
      <c r="B404" s="3">
        <f>B389*'S100'!B79</f>
        <v>8.0792188889058944E-5</v>
      </c>
      <c r="C404" s="3">
        <f>C389*'S100'!C79</f>
        <v>2.2649406126705571E-4</v>
      </c>
      <c r="D404" s="3">
        <f>D389*'S100'!D79</f>
        <v>8.1110414944357128E-5</v>
      </c>
      <c r="E404" s="3">
        <f>E389*'S100'!E79</f>
        <v>7.8534925266851775E-5</v>
      </c>
      <c r="F404" s="3">
        <f>F389*'S100'!F79</f>
        <v>7.6092438683180276E-4</v>
      </c>
      <c r="G404" s="3">
        <f>G389*'S100'!G79</f>
        <v>2.0600459331856971E-3</v>
      </c>
      <c r="H404" s="3">
        <f>H389*'S100'!H79</f>
        <v>3.5587759829611462E-3</v>
      </c>
      <c r="I404" s="3">
        <f>I389*'S100'!I79</f>
        <v>5.5463034514832464E-3</v>
      </c>
      <c r="J404" s="3">
        <f>J389*'S100'!J79</f>
        <v>7.0803831809790061E-3</v>
      </c>
      <c r="K404" s="3">
        <f>K389*'S100'!K79</f>
        <v>1.1871359211418889E-2</v>
      </c>
      <c r="L404" s="3">
        <f>L389*'S100'!L79</f>
        <v>1.4105714311675049E-2</v>
      </c>
      <c r="M404" s="3">
        <f>M389*'S100'!M79</f>
        <v>1.9871642786672333E-2</v>
      </c>
      <c r="N404" s="3">
        <f>N389*'S100'!N79</f>
        <v>2.2129667940659129E-2</v>
      </c>
      <c r="O404" s="3">
        <f>O389*'S100'!O79</f>
        <v>6.1199663886561239E-3</v>
      </c>
      <c r="P404" s="3">
        <f>P389*'S100'!P79</f>
        <v>3.7062512669427164E-3</v>
      </c>
      <c r="Q404" s="3">
        <f>Q389*'S100'!Q79</f>
        <v>0</v>
      </c>
      <c r="R404" s="3">
        <f>R389*'S100'!R79</f>
        <v>0</v>
      </c>
      <c r="S404" s="3">
        <f>S389*'S100'!S79</f>
        <v>0</v>
      </c>
      <c r="T404" s="3">
        <f>T389*'S100'!T79</f>
        <v>0</v>
      </c>
      <c r="U404" s="3">
        <f>U389*'S100'!U79</f>
        <v>0</v>
      </c>
      <c r="V404" s="3">
        <f>V389*'S100'!V79</f>
        <v>0</v>
      </c>
      <c r="W404" s="3">
        <f>W389*'S100'!W79</f>
        <v>0</v>
      </c>
      <c r="X404" s="3">
        <f>X389*'S100'!X79</f>
        <v>0</v>
      </c>
      <c r="Y404" s="3">
        <f>Y389*'S100'!Y79</f>
        <v>0</v>
      </c>
      <c r="Z404" s="3">
        <f>Z389*'S100'!Z79</f>
        <v>0</v>
      </c>
      <c r="AA404" s="3">
        <f>AA389*'S100'!AA79</f>
        <v>0</v>
      </c>
      <c r="AB404" s="3">
        <f>AB389*'S100'!AB79</f>
        <v>0</v>
      </c>
      <c r="AC404" s="3">
        <f>AC389*'S100'!AC79</f>
        <v>0</v>
      </c>
      <c r="AD404" s="3">
        <f>AD389*'S100'!AD79</f>
        <v>0</v>
      </c>
      <c r="AE404" s="3">
        <f>AE389*'S100'!AE79</f>
        <v>0</v>
      </c>
      <c r="AF404" s="3">
        <f>AF389*'S100'!AF79</f>
        <v>0</v>
      </c>
      <c r="AG404" s="3">
        <f>AG389*'S100'!AG79</f>
        <v>0</v>
      </c>
      <c r="AH404" s="3">
        <f>AH389*'S100'!AH79</f>
        <v>0</v>
      </c>
      <c r="AI404" s="3">
        <f>AI389*'S100'!AI79</f>
        <v>0</v>
      </c>
      <c r="AJ404" s="3">
        <f>AJ389*'S100'!AJ79</f>
        <v>0</v>
      </c>
      <c r="AK404" s="3">
        <f>AK389*'S100'!AK79</f>
        <v>0</v>
      </c>
      <c r="AL404" s="3">
        <f>AL389*'S100'!AL79</f>
        <v>0</v>
      </c>
    </row>
    <row r="405" spans="1:38">
      <c r="A405" s="8" t="s">
        <v>35</v>
      </c>
      <c r="B405" s="3">
        <f>B390*'S100'!B80</f>
        <v>8.0568870241195937E-6</v>
      </c>
      <c r="C405" s="3">
        <f>C390*'S100'!C80</f>
        <v>8.7865758686613896E-6</v>
      </c>
      <c r="D405" s="3">
        <f>D390*'S100'!D80</f>
        <v>2.7440159946629375E-5</v>
      </c>
      <c r="E405" s="3">
        <f>E390*'S100'!E80</f>
        <v>4.0203276875577784E-5</v>
      </c>
      <c r="F405" s="3">
        <f>F390*'S100'!F80</f>
        <v>2.7290135490041253E-5</v>
      </c>
      <c r="G405" s="3">
        <f>G390*'S100'!G80</f>
        <v>2.268448331162863E-4</v>
      </c>
      <c r="H405" s="3">
        <f>H390*'S100'!H80</f>
        <v>6.2825205506778523E-4</v>
      </c>
      <c r="I405" s="3">
        <f>I390*'S100'!I80</f>
        <v>8.463420654962802E-4</v>
      </c>
      <c r="J405" s="3">
        <f>J390*'S100'!J80</f>
        <v>8.2416766480901339E-4</v>
      </c>
      <c r="K405" s="3">
        <f>K390*'S100'!K80</f>
        <v>8.4302222464271298E-4</v>
      </c>
      <c r="L405" s="3">
        <f>L390*'S100'!L80</f>
        <v>4.8399988783420691E-3</v>
      </c>
      <c r="M405" s="3">
        <f>M390*'S100'!M80</f>
        <v>3.7503401192084933E-3</v>
      </c>
      <c r="N405" s="3">
        <f>N390*'S100'!N80</f>
        <v>6.0849563884521141E-3</v>
      </c>
      <c r="O405" s="3">
        <f>O390*'S100'!O80</f>
        <v>8.6092557845454856E-3</v>
      </c>
      <c r="P405" s="3">
        <f>P390*'S100'!P80</f>
        <v>1.1415120723994525E-2</v>
      </c>
      <c r="Q405" s="3">
        <f>Q390*'S100'!Q80</f>
        <v>5.5273459102903174E-3</v>
      </c>
      <c r="R405" s="3">
        <f>R390*'S100'!R80</f>
        <v>6.4333691851797036E-3</v>
      </c>
      <c r="S405" s="3">
        <f>S390*'S100'!S80</f>
        <v>7.2744725334045563E-3</v>
      </c>
      <c r="T405" s="3">
        <f>T390*'S100'!T80</f>
        <v>8.0611777920082082E-3</v>
      </c>
      <c r="U405" s="3">
        <f>U390*'S100'!U80</f>
        <v>4.5477319554961095E-3</v>
      </c>
      <c r="V405" s="3">
        <f>V390*'S100'!V80</f>
        <v>5.0344893316914526E-3</v>
      </c>
      <c r="W405" s="3">
        <f>W390*'S100'!W80</f>
        <v>0</v>
      </c>
      <c r="X405" s="3">
        <f>X390*'S100'!X80</f>
        <v>0</v>
      </c>
      <c r="Y405" s="3">
        <f>Y390*'S100'!Y80</f>
        <v>0</v>
      </c>
      <c r="Z405" s="3">
        <f>Z390*'S100'!Z80</f>
        <v>0</v>
      </c>
      <c r="AA405" s="3">
        <f>AA390*'S100'!AA80</f>
        <v>0</v>
      </c>
      <c r="AB405" s="3">
        <f>AB390*'S100'!AB80</f>
        <v>0</v>
      </c>
      <c r="AC405" s="3">
        <f>AC390*'S100'!AC80</f>
        <v>0</v>
      </c>
      <c r="AD405" s="3">
        <f>AD390*'S100'!AD80</f>
        <v>0</v>
      </c>
      <c r="AE405" s="3">
        <f>AE390*'S100'!AE80</f>
        <v>0</v>
      </c>
      <c r="AF405" s="3">
        <f>AF390*'S100'!AF80</f>
        <v>0</v>
      </c>
      <c r="AG405" s="3">
        <f>AG390*'S100'!AG80</f>
        <v>0</v>
      </c>
      <c r="AH405" s="3">
        <f>AH390*'S100'!AH80</f>
        <v>0</v>
      </c>
      <c r="AI405" s="3">
        <f>AI390*'S100'!AI80</f>
        <v>0</v>
      </c>
      <c r="AJ405" s="3">
        <f>AJ390*'S100'!AJ80</f>
        <v>0</v>
      </c>
      <c r="AK405" s="3">
        <f>AK390*'S100'!AK80</f>
        <v>0</v>
      </c>
      <c r="AL405" s="3">
        <f>AL390*'S100'!AL80</f>
        <v>0</v>
      </c>
    </row>
    <row r="406" spans="1:38">
      <c r="A406" s="8" t="s">
        <v>36</v>
      </c>
      <c r="B406" s="3">
        <f>B391*'S100'!B81</f>
        <v>5.0667166477745898E-4</v>
      </c>
      <c r="C406" s="3">
        <f>C391*'S100'!C81</f>
        <v>3.8606637926749324E-4</v>
      </c>
      <c r="D406" s="3">
        <f>D391*'S100'!D81</f>
        <v>2.287000008886121E-4</v>
      </c>
      <c r="E406" s="3">
        <f>E391*'S100'!E81</f>
        <v>3.5403049102452125E-4</v>
      </c>
      <c r="F406" s="3">
        <f>F391*'S100'!F81</f>
        <v>1.1612390260421885E-3</v>
      </c>
      <c r="G406" s="3">
        <f>G391*'S100'!G81</f>
        <v>3.1329538086178578E-5</v>
      </c>
      <c r="H406" s="3">
        <f>H391*'S100'!H81</f>
        <v>1.0109259652747761E-5</v>
      </c>
      <c r="I406" s="3">
        <f>I391*'S100'!I81</f>
        <v>4.2810216375535528E-6</v>
      </c>
      <c r="J406" s="3">
        <f>J391*'S100'!J81</f>
        <v>1.2898039906359845E-6</v>
      </c>
      <c r="K406" s="3">
        <f>K391*'S100'!K81</f>
        <v>2.960356334329575E-4</v>
      </c>
      <c r="L406" s="3">
        <f>L391*'S100'!L81</f>
        <v>0</v>
      </c>
      <c r="M406" s="3">
        <f>M391*'S100'!M81</f>
        <v>0</v>
      </c>
      <c r="N406" s="3">
        <f>N391*'S100'!N81</f>
        <v>0</v>
      </c>
      <c r="O406" s="3">
        <f>O391*'S100'!O81</f>
        <v>0</v>
      </c>
      <c r="P406" s="3">
        <f>P391*'S100'!P81</f>
        <v>0</v>
      </c>
      <c r="Q406" s="3">
        <f>Q391*'S100'!Q81</f>
        <v>0</v>
      </c>
      <c r="R406" s="3">
        <f>R391*'S100'!R81</f>
        <v>0</v>
      </c>
      <c r="S406" s="3">
        <f>S391*'S100'!S81</f>
        <v>0</v>
      </c>
      <c r="T406" s="3">
        <f>T391*'S100'!T81</f>
        <v>0</v>
      </c>
      <c r="U406" s="3">
        <f>U391*'S100'!U81</f>
        <v>0</v>
      </c>
      <c r="V406" s="3">
        <f>V391*'S100'!V81</f>
        <v>0</v>
      </c>
      <c r="W406" s="3">
        <f>W391*'S100'!W81</f>
        <v>0</v>
      </c>
      <c r="X406" s="3">
        <f>X391*'S100'!X81</f>
        <v>0</v>
      </c>
      <c r="Y406" s="3">
        <f>Y391*'S100'!Y81</f>
        <v>0</v>
      </c>
      <c r="Z406" s="3">
        <f>Z391*'S100'!Z81</f>
        <v>0</v>
      </c>
      <c r="AA406" s="3">
        <f>AA391*'S100'!AA81</f>
        <v>0</v>
      </c>
      <c r="AB406" s="3">
        <f>AB391*'S100'!AB81</f>
        <v>0</v>
      </c>
      <c r="AC406" s="3">
        <f>AC391*'S100'!AC81</f>
        <v>0</v>
      </c>
      <c r="AD406" s="3">
        <f>AD391*'S100'!AD81</f>
        <v>0</v>
      </c>
      <c r="AE406" s="3">
        <f>AE391*'S100'!AE81</f>
        <v>0</v>
      </c>
      <c r="AF406" s="3">
        <f>AF391*'S100'!AF81</f>
        <v>0</v>
      </c>
      <c r="AG406" s="3">
        <f>AG391*'S100'!AG81</f>
        <v>0</v>
      </c>
      <c r="AH406" s="3">
        <f>AH391*'S100'!AH81</f>
        <v>0</v>
      </c>
      <c r="AI406" s="3">
        <f>AI391*'S100'!AI81</f>
        <v>0</v>
      </c>
      <c r="AJ406" s="3">
        <f>AJ391*'S100'!AJ81</f>
        <v>0</v>
      </c>
      <c r="AK406" s="3">
        <f>AK391*'S100'!AK81</f>
        <v>0</v>
      </c>
      <c r="AL406" s="3">
        <f>AL391*'S100'!AL81</f>
        <v>0</v>
      </c>
    </row>
    <row r="407" spans="1:38">
      <c r="A407" s="8" t="s">
        <v>37</v>
      </c>
      <c r="B407" s="3">
        <f>B392*'S100'!B82</f>
        <v>1.7078117244172986E-3</v>
      </c>
      <c r="C407" s="3">
        <f>C392*'S100'!C82</f>
        <v>1.3412396297703302E-3</v>
      </c>
      <c r="D407" s="3">
        <f>D392*'S100'!D82</f>
        <v>9.2992316960029597E-4</v>
      </c>
      <c r="E407" s="3">
        <f>E392*'S100'!E82</f>
        <v>1.4058216439308839E-3</v>
      </c>
      <c r="F407" s="3">
        <f>F392*'S100'!F82</f>
        <v>1.590765270503757E-3</v>
      </c>
      <c r="G407" s="3">
        <f>G392*'S100'!G82</f>
        <v>2.2724067323652668E-3</v>
      </c>
      <c r="H407" s="3">
        <f>H392*'S100'!H82</f>
        <v>1.9834638725300347E-3</v>
      </c>
      <c r="I407" s="3">
        <f>I392*'S100'!I82</f>
        <v>3.2256302965332148E-3</v>
      </c>
      <c r="J407" s="3">
        <f>J392*'S100'!J82</f>
        <v>4.9181999866557925E-3</v>
      </c>
      <c r="K407" s="3">
        <f>K392*'S100'!K82</f>
        <v>4.2726805041062195E-3</v>
      </c>
      <c r="L407" s="3">
        <f>L392*'S100'!L82</f>
        <v>0</v>
      </c>
      <c r="M407" s="3">
        <f>M392*'S100'!M82</f>
        <v>0</v>
      </c>
      <c r="N407" s="3">
        <f>N392*'S100'!N82</f>
        <v>0</v>
      </c>
      <c r="O407" s="3">
        <f>O392*'S100'!O82</f>
        <v>0</v>
      </c>
      <c r="P407" s="3">
        <f>P392*'S100'!P82</f>
        <v>0</v>
      </c>
      <c r="Q407" s="3">
        <f>Q392*'S100'!Q82</f>
        <v>0</v>
      </c>
      <c r="R407" s="3">
        <f>R392*'S100'!R82</f>
        <v>0</v>
      </c>
      <c r="S407" s="3">
        <f>S392*'S100'!S82</f>
        <v>0</v>
      </c>
      <c r="T407" s="3">
        <f>T392*'S100'!T82</f>
        <v>0</v>
      </c>
      <c r="U407" s="3">
        <f>U392*'S100'!U82</f>
        <v>0</v>
      </c>
      <c r="V407" s="3">
        <f>V392*'S100'!V82</f>
        <v>0</v>
      </c>
      <c r="W407" s="3">
        <f>W392*'S100'!W82</f>
        <v>0</v>
      </c>
      <c r="X407" s="3">
        <f>X392*'S100'!X82</f>
        <v>0</v>
      </c>
      <c r="Y407" s="3">
        <f>Y392*'S100'!Y82</f>
        <v>0</v>
      </c>
      <c r="Z407" s="3">
        <f>Z392*'S100'!Z82</f>
        <v>0</v>
      </c>
      <c r="AA407" s="3">
        <f>AA392*'S100'!AA82</f>
        <v>0</v>
      </c>
      <c r="AB407" s="3">
        <f>AB392*'S100'!AB82</f>
        <v>0</v>
      </c>
      <c r="AC407" s="3">
        <f>AC392*'S100'!AC82</f>
        <v>0</v>
      </c>
      <c r="AD407" s="3">
        <f>AD392*'S100'!AD82</f>
        <v>0</v>
      </c>
      <c r="AE407" s="3">
        <f>AE392*'S100'!AE82</f>
        <v>0</v>
      </c>
      <c r="AF407" s="3">
        <f>AF392*'S100'!AF82</f>
        <v>0</v>
      </c>
      <c r="AG407" s="3">
        <f>AG392*'S100'!AG82</f>
        <v>0</v>
      </c>
      <c r="AH407" s="3">
        <f>AH392*'S100'!AH82</f>
        <v>0</v>
      </c>
      <c r="AI407" s="3">
        <f>AI392*'S100'!AI82</f>
        <v>0</v>
      </c>
      <c r="AJ407" s="3">
        <f>AJ392*'S100'!AJ82</f>
        <v>0</v>
      </c>
      <c r="AK407" s="3">
        <f>AK392*'S100'!AK82</f>
        <v>0</v>
      </c>
      <c r="AL407" s="3">
        <f>AL392*'S100'!AL82</f>
        <v>0</v>
      </c>
    </row>
    <row r="408" spans="1:38">
      <c r="A408" s="8" t="s">
        <v>38</v>
      </c>
      <c r="B408" s="3">
        <f>B393*'S100'!B83</f>
        <v>7.7111643043142967E-7</v>
      </c>
      <c r="C408" s="3">
        <f>C393*'S100'!C83</f>
        <v>5.7985527110143038E-6</v>
      </c>
      <c r="D408" s="3">
        <f>D393*'S100'!D83</f>
        <v>3.9091677190539798E-6</v>
      </c>
      <c r="E408" s="3">
        <f>E393*'S100'!E83</f>
        <v>8.1718759098452095E-6</v>
      </c>
      <c r="F408" s="3">
        <f>F393*'S100'!F83</f>
        <v>8.0095959180787505E-6</v>
      </c>
      <c r="G408" s="3">
        <f>G393*'S100'!G83</f>
        <v>1.0540963205634878E-5</v>
      </c>
      <c r="H408" s="3">
        <f>H393*'S100'!H83</f>
        <v>1.5701776670793343E-5</v>
      </c>
      <c r="I408" s="3">
        <f>I393*'S100'!I83</f>
        <v>2.500552329121817E-5</v>
      </c>
      <c r="J408" s="3">
        <f>J393*'S100'!J83</f>
        <v>4.3805795248230174E-5</v>
      </c>
      <c r="K408" s="3">
        <f>K393*'S100'!K83</f>
        <v>0</v>
      </c>
      <c r="L408" s="3">
        <f>L393*'S100'!L83</f>
        <v>0</v>
      </c>
      <c r="M408" s="3">
        <f>M393*'S100'!M83</f>
        <v>0</v>
      </c>
      <c r="N408" s="3">
        <f>N393*'S100'!N83</f>
        <v>0</v>
      </c>
      <c r="O408" s="3">
        <f>O393*'S100'!O83</f>
        <v>0</v>
      </c>
      <c r="P408" s="3">
        <f>P393*'S100'!P83</f>
        <v>0</v>
      </c>
      <c r="Q408" s="3">
        <f>Q393*'S100'!Q83</f>
        <v>0</v>
      </c>
      <c r="R408" s="3">
        <f>R393*'S100'!R83</f>
        <v>0</v>
      </c>
      <c r="S408" s="3">
        <f>S393*'S100'!S83</f>
        <v>0</v>
      </c>
      <c r="T408" s="3">
        <f>T393*'S100'!T83</f>
        <v>0</v>
      </c>
      <c r="U408" s="3">
        <f>U393*'S100'!U83</f>
        <v>0</v>
      </c>
      <c r="V408" s="3">
        <f>V393*'S100'!V83</f>
        <v>0</v>
      </c>
      <c r="W408" s="3">
        <f>W393*'S100'!W83</f>
        <v>0</v>
      </c>
      <c r="X408" s="3">
        <f>X393*'S100'!X83</f>
        <v>0</v>
      </c>
      <c r="Y408" s="3">
        <f>Y393*'S100'!Y83</f>
        <v>0</v>
      </c>
      <c r="Z408" s="3">
        <f>Z393*'S100'!Z83</f>
        <v>0</v>
      </c>
      <c r="AA408" s="3">
        <f>AA393*'S100'!AA83</f>
        <v>0</v>
      </c>
      <c r="AB408" s="3">
        <f>AB393*'S100'!AB83</f>
        <v>0</v>
      </c>
      <c r="AC408" s="3">
        <f>AC393*'S100'!AC83</f>
        <v>0</v>
      </c>
      <c r="AD408" s="3">
        <f>AD393*'S100'!AD83</f>
        <v>0</v>
      </c>
      <c r="AE408" s="3">
        <f>AE393*'S100'!AE83</f>
        <v>0</v>
      </c>
      <c r="AF408" s="3">
        <f>AF393*'S100'!AF83</f>
        <v>0</v>
      </c>
      <c r="AG408" s="3">
        <f>AG393*'S100'!AG83</f>
        <v>0</v>
      </c>
      <c r="AH408" s="3">
        <f>AH393*'S100'!AH83</f>
        <v>0</v>
      </c>
      <c r="AI408" s="3">
        <f>AI393*'S100'!AI83</f>
        <v>0</v>
      </c>
      <c r="AJ408" s="3">
        <f>AJ393*'S100'!AJ83</f>
        <v>0</v>
      </c>
      <c r="AK408" s="3">
        <f>AK393*'S100'!AK83</f>
        <v>0</v>
      </c>
      <c r="AL408" s="3">
        <f>AL393*'S100'!AL83</f>
        <v>0</v>
      </c>
    </row>
    <row r="409" spans="1:38">
      <c r="A409" s="8" t="s">
        <v>39</v>
      </c>
      <c r="B409" s="3">
        <f>B394*'S100'!B84</f>
        <v>0</v>
      </c>
      <c r="C409" s="3">
        <f>C394*'S100'!C84</f>
        <v>0</v>
      </c>
      <c r="D409" s="3">
        <f>D394*'S100'!D84</f>
        <v>0</v>
      </c>
      <c r="E409" s="3">
        <f>E394*'S100'!E84</f>
        <v>0</v>
      </c>
      <c r="F409" s="3">
        <f>F394*'S100'!F84</f>
        <v>0</v>
      </c>
      <c r="G409" s="3">
        <f>G394*'S100'!G84</f>
        <v>0</v>
      </c>
      <c r="H409" s="3">
        <f>H394*'S100'!H84</f>
        <v>0</v>
      </c>
      <c r="I409" s="3">
        <f>I394*'S100'!I84</f>
        <v>0</v>
      </c>
      <c r="J409" s="3">
        <f>J394*'S100'!J84</f>
        <v>0</v>
      </c>
      <c r="K409" s="3">
        <f>K394*'S100'!K84</f>
        <v>0</v>
      </c>
      <c r="L409" s="3">
        <f>L394*'S100'!L84</f>
        <v>0</v>
      </c>
      <c r="M409" s="3">
        <f>M394*'S100'!M84</f>
        <v>0</v>
      </c>
      <c r="N409" s="3">
        <f>N394*'S100'!N84</f>
        <v>0</v>
      </c>
      <c r="O409" s="3">
        <f>O394*'S100'!O84</f>
        <v>0</v>
      </c>
      <c r="P409" s="3">
        <f>P394*'S100'!P84</f>
        <v>0</v>
      </c>
      <c r="Q409" s="3">
        <f>Q394*'S100'!Q84</f>
        <v>0</v>
      </c>
      <c r="R409" s="3">
        <f>R394*'S100'!R84</f>
        <v>0</v>
      </c>
      <c r="S409" s="3">
        <f>S394*'S100'!S84</f>
        <v>0</v>
      </c>
      <c r="T409" s="3">
        <f>T394*'S100'!T84</f>
        <v>0</v>
      </c>
      <c r="U409" s="3">
        <f>U394*'S100'!U84</f>
        <v>0</v>
      </c>
      <c r="V409" s="3">
        <f>V394*'S100'!V84</f>
        <v>0</v>
      </c>
      <c r="W409" s="3">
        <f>W394*'S100'!W84</f>
        <v>0</v>
      </c>
      <c r="X409" s="3">
        <f>X394*'S100'!X84</f>
        <v>0</v>
      </c>
      <c r="Y409" s="3">
        <f>Y394*'S100'!Y84</f>
        <v>0</v>
      </c>
      <c r="Z409" s="3">
        <f>Z394*'S100'!Z84</f>
        <v>0</v>
      </c>
      <c r="AA409" s="3">
        <f>AA394*'S100'!AA84</f>
        <v>0</v>
      </c>
      <c r="AB409" s="3">
        <f>AB394*'S100'!AB84</f>
        <v>0</v>
      </c>
      <c r="AC409" s="3">
        <f>AC394*'S100'!AC84</f>
        <v>0</v>
      </c>
      <c r="AD409" s="3">
        <f>AD394*'S100'!AD84</f>
        <v>0</v>
      </c>
      <c r="AE409" s="3">
        <f>AE394*'S100'!AE84</f>
        <v>0</v>
      </c>
      <c r="AF409" s="3">
        <f>AF394*'S100'!AF84</f>
        <v>0</v>
      </c>
      <c r="AG409" s="3">
        <f>AG394*'S100'!AG84</f>
        <v>0</v>
      </c>
      <c r="AH409" s="3">
        <f>AH394*'S100'!AH84</f>
        <v>0</v>
      </c>
      <c r="AI409" s="3">
        <f>AI394*'S100'!AI84</f>
        <v>0</v>
      </c>
      <c r="AJ409" s="3">
        <f>AJ394*'S100'!AJ84</f>
        <v>0</v>
      </c>
      <c r="AK409" s="3">
        <f>AK394*'S100'!AK84</f>
        <v>0</v>
      </c>
      <c r="AL409" s="3">
        <f>AL394*'S100'!AL84</f>
        <v>0</v>
      </c>
    </row>
    <row r="410" spans="1:38">
      <c r="A410" s="21" t="s">
        <v>40</v>
      </c>
    </row>
    <row r="411" spans="1:38">
      <c r="B411" s="2">
        <f>SUM(B399:B410)</f>
        <v>0.54594653544184757</v>
      </c>
      <c r="C411" s="2">
        <f t="shared" ref="C411:AL411" si="15">SUM(C399:C410)</f>
        <v>0.57897311337700752</v>
      </c>
      <c r="D411" s="2">
        <f t="shared" si="15"/>
        <v>0.61403725538453424</v>
      </c>
      <c r="E411" s="2">
        <f t="shared" si="15"/>
        <v>0.64171581704403102</v>
      </c>
      <c r="F411" s="2">
        <f t="shared" si="15"/>
        <v>0.64229640957783685</v>
      </c>
      <c r="G411" s="2">
        <f t="shared" si="15"/>
        <v>0.64565445624738549</v>
      </c>
      <c r="H411" s="2">
        <f t="shared" si="15"/>
        <v>0.47378083672108506</v>
      </c>
      <c r="I411" s="2">
        <f t="shared" si="15"/>
        <v>0.38264079145368041</v>
      </c>
      <c r="J411" s="2">
        <f t="shared" si="15"/>
        <v>0.37769458092968933</v>
      </c>
      <c r="K411" s="2">
        <f t="shared" si="15"/>
        <v>0.45868925962394896</v>
      </c>
      <c r="L411" s="2">
        <f t="shared" si="15"/>
        <v>0.50981562990761409</v>
      </c>
      <c r="M411" s="2">
        <f t="shared" si="15"/>
        <v>0.51436477600140906</v>
      </c>
      <c r="N411" s="2">
        <f t="shared" si="15"/>
        <v>0.50910742974663237</v>
      </c>
      <c r="O411" s="2">
        <f t="shared" si="15"/>
        <v>0.51265473090806668</v>
      </c>
      <c r="P411" s="2">
        <f t="shared" si="15"/>
        <v>0.49232896773254609</v>
      </c>
      <c r="Q411" s="2">
        <f t="shared" si="15"/>
        <v>0.46853361316270054</v>
      </c>
      <c r="R411" s="2">
        <f t="shared" si="15"/>
        <v>0.43642567868251098</v>
      </c>
      <c r="S411" s="2">
        <f t="shared" si="15"/>
        <v>0.4023287789687065</v>
      </c>
      <c r="T411" s="2">
        <f t="shared" si="15"/>
        <v>0.35936898499143966</v>
      </c>
      <c r="U411" s="2">
        <f t="shared" si="15"/>
        <v>0.33441039875024609</v>
      </c>
      <c r="V411" s="2">
        <f t="shared" si="15"/>
        <v>0.33373204895704084</v>
      </c>
      <c r="W411" s="2">
        <f t="shared" si="15"/>
        <v>0.34727153832155683</v>
      </c>
      <c r="X411" s="2">
        <f t="shared" si="15"/>
        <v>0.36698618134894417</v>
      </c>
      <c r="Y411" s="2">
        <f t="shared" si="15"/>
        <v>0.3878423235684586</v>
      </c>
      <c r="Z411" s="2">
        <f t="shared" si="15"/>
        <v>0.40885416391879842</v>
      </c>
      <c r="AA411" s="2">
        <f t="shared" si="15"/>
        <v>0.42970700742755796</v>
      </c>
      <c r="AB411" s="2">
        <f t="shared" si="15"/>
        <v>0.45024834929118113</v>
      </c>
      <c r="AC411" s="2">
        <f t="shared" si="15"/>
        <v>0.47018174964977921</v>
      </c>
      <c r="AD411" s="2">
        <f t="shared" si="15"/>
        <v>0.48918389722667771</v>
      </c>
      <c r="AE411" s="2">
        <f t="shared" si="15"/>
        <v>0.50707864889382914</v>
      </c>
      <c r="AF411" s="2">
        <f t="shared" si="15"/>
        <v>0.52358675779884967</v>
      </c>
      <c r="AG411" s="2">
        <f t="shared" si="15"/>
        <v>0.53860923485229562</v>
      </c>
      <c r="AH411" s="2">
        <f t="shared" si="15"/>
        <v>0.55220982814789188</v>
      </c>
      <c r="AI411" s="2">
        <f t="shared" si="15"/>
        <v>0.56459288436885124</v>
      </c>
      <c r="AJ411" s="2">
        <f t="shared" si="15"/>
        <v>0.57559739679198274</v>
      </c>
      <c r="AK411" s="2">
        <f t="shared" si="15"/>
        <v>0.58538753807602051</v>
      </c>
      <c r="AL411" s="2">
        <f t="shared" si="15"/>
        <v>0.59406914969106028</v>
      </c>
    </row>
    <row r="412" spans="1:38">
      <c r="B412" s="2">
        <f>AVERAGE(B399:B410)</f>
        <v>4.9631503221986145E-2</v>
      </c>
      <c r="C412" s="2">
        <f t="shared" ref="C412:AL412" si="16">AVERAGE(C399:C410)</f>
        <v>5.2633919397909776E-2</v>
      </c>
      <c r="D412" s="2">
        <f t="shared" si="16"/>
        <v>5.5821568671321292E-2</v>
      </c>
      <c r="E412" s="2">
        <f t="shared" si="16"/>
        <v>5.8337801549457363E-2</v>
      </c>
      <c r="F412" s="2">
        <f t="shared" si="16"/>
        <v>5.8390582688894258E-2</v>
      </c>
      <c r="G412" s="2">
        <f t="shared" si="16"/>
        <v>5.8695859658853225E-2</v>
      </c>
      <c r="H412" s="2">
        <f t="shared" si="16"/>
        <v>4.307098515646228E-2</v>
      </c>
      <c r="I412" s="2">
        <f t="shared" si="16"/>
        <v>3.4785526495789129E-2</v>
      </c>
      <c r="J412" s="2">
        <f t="shared" si="16"/>
        <v>3.4335870993608124E-2</v>
      </c>
      <c r="K412" s="2">
        <f t="shared" si="16"/>
        <v>4.1699023602177178E-2</v>
      </c>
      <c r="L412" s="2">
        <f t="shared" si="16"/>
        <v>4.6346875446146733E-2</v>
      </c>
      <c r="M412" s="2">
        <f t="shared" si="16"/>
        <v>4.6760434181946281E-2</v>
      </c>
      <c r="N412" s="2">
        <f t="shared" si="16"/>
        <v>4.6282493613330214E-2</v>
      </c>
      <c r="O412" s="2">
        <f t="shared" si="16"/>
        <v>4.6604975537096971E-2</v>
      </c>
      <c r="P412" s="2">
        <f t="shared" si="16"/>
        <v>4.475717888477692E-2</v>
      </c>
      <c r="Q412" s="2">
        <f t="shared" si="16"/>
        <v>4.2593964832972779E-2</v>
      </c>
      <c r="R412" s="2">
        <f t="shared" si="16"/>
        <v>3.9675061698410091E-2</v>
      </c>
      <c r="S412" s="2">
        <f t="shared" si="16"/>
        <v>3.6575343542609683E-2</v>
      </c>
      <c r="T412" s="2">
        <f t="shared" si="16"/>
        <v>3.2669907726494515E-2</v>
      </c>
      <c r="U412" s="2">
        <f t="shared" si="16"/>
        <v>3.0400945340931462E-2</v>
      </c>
      <c r="V412" s="2">
        <f t="shared" si="16"/>
        <v>3.0339277177912804E-2</v>
      </c>
      <c r="W412" s="2">
        <f t="shared" si="16"/>
        <v>3.1570139847414254E-2</v>
      </c>
      <c r="X412" s="2">
        <f t="shared" si="16"/>
        <v>3.3362380122631291E-2</v>
      </c>
      <c r="Y412" s="2">
        <f t="shared" si="16"/>
        <v>3.5258393051678057E-2</v>
      </c>
      <c r="Z412" s="2">
        <f t="shared" si="16"/>
        <v>3.7168560356254404E-2</v>
      </c>
      <c r="AA412" s="2">
        <f t="shared" si="16"/>
        <v>3.9064273402505269E-2</v>
      </c>
      <c r="AB412" s="2">
        <f t="shared" si="16"/>
        <v>4.0931668117380103E-2</v>
      </c>
      <c r="AC412" s="2">
        <f t="shared" si="16"/>
        <v>4.2743795422707204E-2</v>
      </c>
      <c r="AD412" s="2">
        <f t="shared" si="16"/>
        <v>4.4471263384243426E-2</v>
      </c>
      <c r="AE412" s="2">
        <f t="shared" si="16"/>
        <v>4.6098058990348106E-2</v>
      </c>
      <c r="AF412" s="2">
        <f t="shared" si="16"/>
        <v>4.7598796163531791E-2</v>
      </c>
      <c r="AG412" s="2">
        <f t="shared" si="16"/>
        <v>4.8964475895663238E-2</v>
      </c>
      <c r="AH412" s="2">
        <f t="shared" si="16"/>
        <v>5.0200893467990171E-2</v>
      </c>
      <c r="AI412" s="2">
        <f t="shared" si="16"/>
        <v>5.1326625851713749E-2</v>
      </c>
      <c r="AJ412" s="2">
        <f t="shared" si="16"/>
        <v>5.2327036071998428E-2</v>
      </c>
      <c r="AK412" s="2">
        <f t="shared" si="16"/>
        <v>5.3217048916001868E-2</v>
      </c>
      <c r="AL412" s="2">
        <f t="shared" si="16"/>
        <v>5.4006286335550935E-2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41C70-EB74-43E7-8E2F-242C62A943EA}">
  <sheetPr>
    <tabColor theme="8"/>
  </sheetPr>
  <dimension ref="A1:AR378"/>
  <sheetViews>
    <sheetView topLeftCell="A346" workbookViewId="0">
      <selection activeCell="A378" sqref="A378:AL378"/>
    </sheetView>
  </sheetViews>
  <sheetFormatPr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963677.16</v>
      </c>
      <c r="M6" s="9">
        <v>932590.79999999993</v>
      </c>
      <c r="N6" s="9">
        <v>808245.36</v>
      </c>
      <c r="O6" s="9">
        <v>714986.28</v>
      </c>
      <c r="P6" s="9">
        <v>621727.20000000007</v>
      </c>
      <c r="Q6" s="9">
        <v>528468.12</v>
      </c>
      <c r="R6" s="9">
        <v>435209.04000000004</v>
      </c>
      <c r="S6" s="9">
        <v>341949.96</v>
      </c>
      <c r="T6" s="9">
        <v>217604.52000000002</v>
      </c>
      <c r="U6" s="9">
        <v>155431.80000000002</v>
      </c>
      <c r="V6" s="9">
        <v>62172.72</v>
      </c>
      <c r="W6" s="9">
        <v>31086.36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466295.39999999997</v>
      </c>
      <c r="M7" s="9">
        <v>466295.39999999997</v>
      </c>
      <c r="N7" s="9">
        <v>310863.60000000003</v>
      </c>
      <c r="O7" s="9">
        <v>248690.88</v>
      </c>
      <c r="P7" s="9">
        <v>248690.88</v>
      </c>
      <c r="Q7" s="9">
        <v>217604.52000000002</v>
      </c>
      <c r="R7" s="9">
        <v>186518.16</v>
      </c>
      <c r="S7" s="9">
        <v>155431.80000000002</v>
      </c>
      <c r="T7" s="9">
        <v>124345.44</v>
      </c>
      <c r="U7" s="9">
        <v>124345.44</v>
      </c>
      <c r="V7" s="9">
        <v>62172.72</v>
      </c>
      <c r="W7" s="9">
        <v>31086.36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590640.84</v>
      </c>
      <c r="M8" s="9">
        <v>590640.84</v>
      </c>
      <c r="N8" s="9">
        <v>590640.84</v>
      </c>
      <c r="O8" s="9">
        <v>590640.84</v>
      </c>
      <c r="P8" s="9">
        <v>590640.84</v>
      </c>
      <c r="Q8" s="9">
        <v>590640.84</v>
      </c>
      <c r="R8" s="9">
        <v>590640.84</v>
      </c>
      <c r="S8" s="9">
        <v>590640.84</v>
      </c>
      <c r="T8" s="9">
        <v>590640.84</v>
      </c>
      <c r="U8" s="9">
        <v>590640.84</v>
      </c>
      <c r="V8" s="9">
        <v>590640.84</v>
      </c>
      <c r="W8" s="9">
        <v>590640.84</v>
      </c>
      <c r="X8" s="9">
        <v>3108636</v>
      </c>
      <c r="Y8" s="9">
        <v>3108636</v>
      </c>
      <c r="Z8" s="9">
        <v>3108636</v>
      </c>
      <c r="AA8" s="9">
        <v>3108636</v>
      </c>
      <c r="AB8" s="9">
        <v>3108636</v>
      </c>
      <c r="AC8" s="9">
        <v>3108636</v>
      </c>
      <c r="AD8" s="9">
        <v>3108636</v>
      </c>
      <c r="AE8" s="9">
        <v>3108636</v>
      </c>
      <c r="AF8" s="9">
        <v>3108636</v>
      </c>
      <c r="AG8" s="9">
        <v>3108636</v>
      </c>
      <c r="AH8" s="9">
        <v>3108636</v>
      </c>
      <c r="AI8" s="9">
        <v>3108636</v>
      </c>
      <c r="AJ8" s="9">
        <v>3108636</v>
      </c>
      <c r="AK8" s="9">
        <v>3108636</v>
      </c>
      <c r="AL8" s="9">
        <v>3108636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310863.60000000003</v>
      </c>
      <c r="M9" s="9">
        <v>310863.60000000003</v>
      </c>
      <c r="N9" s="9">
        <v>248690.88</v>
      </c>
      <c r="O9" s="9">
        <v>217604.52000000002</v>
      </c>
      <c r="P9" s="9">
        <v>186518.16</v>
      </c>
      <c r="Q9" s="9">
        <v>155431.80000000002</v>
      </c>
      <c r="R9" s="9">
        <v>124345.44</v>
      </c>
      <c r="S9" s="9">
        <v>93259.08</v>
      </c>
      <c r="T9" s="9">
        <v>62172.72</v>
      </c>
      <c r="U9" s="9">
        <v>31086.36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497381.76</v>
      </c>
      <c r="M10" s="9">
        <v>528468.12</v>
      </c>
      <c r="N10" s="9">
        <v>621727.20000000007</v>
      </c>
      <c r="O10" s="9">
        <v>746072.64</v>
      </c>
      <c r="P10" s="9">
        <v>901504.44</v>
      </c>
      <c r="Q10" s="9">
        <v>1025849.88</v>
      </c>
      <c r="R10" s="9">
        <v>1181281.68</v>
      </c>
      <c r="S10" s="9">
        <v>1305627.1199999999</v>
      </c>
      <c r="T10" s="9">
        <v>1492145.28</v>
      </c>
      <c r="U10" s="9">
        <v>1585404.36</v>
      </c>
      <c r="V10" s="9">
        <v>1647577.08</v>
      </c>
      <c r="W10" s="9">
        <v>1709749.8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186518.16</v>
      </c>
      <c r="M11" s="9">
        <v>217604.52000000002</v>
      </c>
      <c r="N11" s="9">
        <v>248690.88</v>
      </c>
      <c r="O11" s="9">
        <v>279777.24</v>
      </c>
      <c r="P11" s="9">
        <v>248690.88</v>
      </c>
      <c r="Q11" s="9">
        <v>248690.88</v>
      </c>
      <c r="R11" s="9">
        <v>217604.52000000002</v>
      </c>
      <c r="S11" s="9">
        <v>186518.16</v>
      </c>
      <c r="T11" s="9">
        <v>155431.80000000002</v>
      </c>
      <c r="U11" s="9">
        <v>155431.80000000002</v>
      </c>
      <c r="V11" s="9">
        <v>155431.80000000002</v>
      </c>
      <c r="W11" s="9">
        <v>155431.80000000002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93259.08</v>
      </c>
      <c r="M12" s="9">
        <v>62172.72</v>
      </c>
      <c r="N12" s="9">
        <v>279777.24</v>
      </c>
      <c r="O12" s="9">
        <v>310863.60000000003</v>
      </c>
      <c r="P12" s="9">
        <v>310863.60000000003</v>
      </c>
      <c r="Q12" s="9">
        <v>341949.96</v>
      </c>
      <c r="R12" s="9">
        <v>404122.68</v>
      </c>
      <c r="S12" s="9">
        <v>435209.04000000004</v>
      </c>
      <c r="T12" s="9">
        <v>466295.39999999997</v>
      </c>
      <c r="U12" s="9">
        <v>466295.39999999997</v>
      </c>
      <c r="V12" s="9">
        <v>590640.84</v>
      </c>
      <c r="W12" s="9">
        <v>590640.84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3108636</v>
      </c>
      <c r="M18">
        <v>3108636.0000000005</v>
      </c>
      <c r="N18">
        <v>3108636</v>
      </c>
      <c r="O18">
        <v>3108636.0000000005</v>
      </c>
      <c r="P18">
        <v>3108635.9999999995</v>
      </c>
      <c r="Q18">
        <v>3108636</v>
      </c>
      <c r="R18">
        <v>3139722.3600000003</v>
      </c>
      <c r="S18">
        <v>3108636</v>
      </c>
      <c r="T18">
        <v>3108635.9999999995</v>
      </c>
      <c r="U18">
        <v>3108635.9999999995</v>
      </c>
      <c r="V18">
        <v>3108636</v>
      </c>
      <c r="W18">
        <v>3108635.9999999995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25103505</v>
      </c>
      <c r="M24" s="11">
        <v>23831608</v>
      </c>
      <c r="N24" s="11">
        <v>22531863</v>
      </c>
      <c r="O24" s="11">
        <v>21223910</v>
      </c>
      <c r="P24" s="11">
        <v>19917382</v>
      </c>
      <c r="Q24" s="11">
        <v>18603570</v>
      </c>
      <c r="R24" s="11">
        <v>17280830</v>
      </c>
      <c r="S24" s="11">
        <v>15959014</v>
      </c>
      <c r="T24" s="11">
        <v>14604273</v>
      </c>
      <c r="U24" s="11">
        <v>13283755</v>
      </c>
      <c r="V24" s="11">
        <v>11977326</v>
      </c>
      <c r="W24" s="11">
        <v>10743505</v>
      </c>
      <c r="X24" s="11">
        <v>9583540</v>
      </c>
      <c r="Y24" s="11">
        <v>8500495</v>
      </c>
      <c r="Z24" s="11">
        <v>7529990</v>
      </c>
      <c r="AA24" s="11">
        <v>6654066</v>
      </c>
      <c r="AB24" s="11">
        <v>5848200</v>
      </c>
      <c r="AC24" s="11">
        <v>5115798</v>
      </c>
      <c r="AD24" s="11">
        <v>4469027</v>
      </c>
      <c r="AE24" s="11">
        <v>3900337</v>
      </c>
      <c r="AF24" s="11">
        <v>3411058</v>
      </c>
      <c r="AG24" s="11">
        <v>2993800</v>
      </c>
      <c r="AH24" s="11">
        <v>2637378</v>
      </c>
      <c r="AI24" s="11">
        <v>2324192</v>
      </c>
      <c r="AJ24" s="11">
        <v>2062344</v>
      </c>
      <c r="AK24" s="11">
        <v>1839315</v>
      </c>
      <c r="AL24" s="11">
        <v>1652298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12835138</v>
      </c>
      <c r="M25" s="11">
        <v>12257313</v>
      </c>
      <c r="N25" s="11">
        <v>11530599</v>
      </c>
      <c r="O25" s="11">
        <v>10758859</v>
      </c>
      <c r="P25" s="11">
        <v>10008542</v>
      </c>
      <c r="Q25" s="11">
        <v>9256763</v>
      </c>
      <c r="R25" s="11">
        <v>8506748</v>
      </c>
      <c r="S25" s="11">
        <v>7774885</v>
      </c>
      <c r="T25" s="11">
        <v>7063939</v>
      </c>
      <c r="U25" s="11">
        <v>6410223</v>
      </c>
      <c r="V25" s="11">
        <v>5748954</v>
      </c>
      <c r="W25" s="11">
        <v>5114473</v>
      </c>
      <c r="X25" s="11">
        <v>4508648</v>
      </c>
      <c r="Y25" s="11">
        <v>3958516</v>
      </c>
      <c r="Z25" s="11">
        <v>3460750</v>
      </c>
      <c r="AA25" s="11">
        <v>3014175</v>
      </c>
      <c r="AB25" s="11">
        <v>2618479</v>
      </c>
      <c r="AC25" s="11">
        <v>2267047</v>
      </c>
      <c r="AD25" s="11">
        <v>1951127</v>
      </c>
      <c r="AE25" s="11">
        <v>1670295</v>
      </c>
      <c r="AF25" s="11">
        <v>1427170</v>
      </c>
      <c r="AG25" s="11">
        <v>1219077</v>
      </c>
      <c r="AH25" s="11">
        <v>1039310</v>
      </c>
      <c r="AI25" s="11">
        <v>881961</v>
      </c>
      <c r="AJ25" s="11">
        <v>748938</v>
      </c>
      <c r="AK25" s="11">
        <v>637175</v>
      </c>
      <c r="AL25" s="11">
        <v>542916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2127345</v>
      </c>
      <c r="M26" s="11">
        <v>2663783</v>
      </c>
      <c r="N26" s="11">
        <v>3183593</v>
      </c>
      <c r="O26" s="11">
        <v>3686474</v>
      </c>
      <c r="P26" s="11">
        <v>4171751</v>
      </c>
      <c r="Q26" s="11">
        <v>4635334</v>
      </c>
      <c r="R26" s="11">
        <v>5073841</v>
      </c>
      <c r="S26" s="11">
        <v>5483689</v>
      </c>
      <c r="T26" s="11">
        <v>5861760</v>
      </c>
      <c r="U26" s="11">
        <v>6204432</v>
      </c>
      <c r="V26" s="11">
        <v>6509825</v>
      </c>
      <c r="W26" s="11">
        <v>6777646</v>
      </c>
      <c r="X26" s="11">
        <v>9527060</v>
      </c>
      <c r="Y26" s="11">
        <v>12216883</v>
      </c>
      <c r="Z26" s="11">
        <v>14774325</v>
      </c>
      <c r="AA26" s="11">
        <v>17228036</v>
      </c>
      <c r="AB26" s="11">
        <v>19632274</v>
      </c>
      <c r="AC26" s="11">
        <v>21941341</v>
      </c>
      <c r="AD26" s="11">
        <v>24158704</v>
      </c>
      <c r="AE26" s="11">
        <v>26286989</v>
      </c>
      <c r="AF26" s="11">
        <v>28327912</v>
      </c>
      <c r="AG26" s="11">
        <v>30233115</v>
      </c>
      <c r="AH26" s="11">
        <v>32004408</v>
      </c>
      <c r="AI26" s="11">
        <v>33618922</v>
      </c>
      <c r="AJ26" s="11">
        <v>35077741</v>
      </c>
      <c r="AK26" s="11">
        <v>36357166</v>
      </c>
      <c r="AL26" s="11">
        <v>37458212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1737255</v>
      </c>
      <c r="M27" s="11">
        <v>1993933</v>
      </c>
      <c r="N27" s="11">
        <v>2180084</v>
      </c>
      <c r="O27" s="11">
        <v>2328441</v>
      </c>
      <c r="P27" s="11">
        <v>2434032</v>
      </c>
      <c r="Q27" s="11">
        <v>2498204</v>
      </c>
      <c r="R27" s="11">
        <v>2519070</v>
      </c>
      <c r="S27" s="11">
        <v>2496763</v>
      </c>
      <c r="T27" s="11">
        <v>2428094</v>
      </c>
      <c r="U27" s="11">
        <v>2316231</v>
      </c>
      <c r="V27" s="11">
        <v>2160336</v>
      </c>
      <c r="W27" s="11">
        <v>1996133</v>
      </c>
      <c r="X27" s="11">
        <v>1824346</v>
      </c>
      <c r="Y27" s="11">
        <v>1649151</v>
      </c>
      <c r="Z27" s="11">
        <v>1474671</v>
      </c>
      <c r="AA27" s="11">
        <v>1303449</v>
      </c>
      <c r="AB27" s="11">
        <v>1140278</v>
      </c>
      <c r="AC27" s="11">
        <v>986130</v>
      </c>
      <c r="AD27" s="11">
        <v>844724</v>
      </c>
      <c r="AE27" s="11">
        <v>717288</v>
      </c>
      <c r="AF27" s="11">
        <v>604435</v>
      </c>
      <c r="AG27" s="11">
        <v>505289</v>
      </c>
      <c r="AH27" s="11">
        <v>419538</v>
      </c>
      <c r="AI27" s="11">
        <v>346564</v>
      </c>
      <c r="AJ27" s="11">
        <v>286299</v>
      </c>
      <c r="AK27" s="11">
        <v>236186</v>
      </c>
      <c r="AL27" s="11">
        <v>196942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1711751</v>
      </c>
      <c r="M28" s="11">
        <v>2194029</v>
      </c>
      <c r="N28" s="11">
        <v>2750919</v>
      </c>
      <c r="O28" s="11">
        <v>3410137</v>
      </c>
      <c r="P28" s="11">
        <v>4208410</v>
      </c>
      <c r="Q28" s="11">
        <v>5102043</v>
      </c>
      <c r="R28" s="11">
        <v>6116498</v>
      </c>
      <c r="S28" s="11">
        <v>7215744</v>
      </c>
      <c r="T28" s="11">
        <v>8460391</v>
      </c>
      <c r="U28" s="11">
        <v>9744944</v>
      </c>
      <c r="V28" s="11">
        <v>11034405</v>
      </c>
      <c r="W28" s="11">
        <v>12322185</v>
      </c>
      <c r="X28" s="11">
        <v>11836507</v>
      </c>
      <c r="Y28" s="11">
        <v>11295719</v>
      </c>
      <c r="Z28" s="11">
        <v>10747119</v>
      </c>
      <c r="AA28" s="11">
        <v>10173388</v>
      </c>
      <c r="AB28" s="11">
        <v>9534833</v>
      </c>
      <c r="AC28" s="11">
        <v>8865415</v>
      </c>
      <c r="AD28" s="11">
        <v>8162188</v>
      </c>
      <c r="AE28" s="11">
        <v>7425441</v>
      </c>
      <c r="AF28" s="11">
        <v>6656510</v>
      </c>
      <c r="AG28" s="11">
        <v>5896002</v>
      </c>
      <c r="AH28" s="11">
        <v>5148581</v>
      </c>
      <c r="AI28" s="11">
        <v>4439019</v>
      </c>
      <c r="AJ28" s="11">
        <v>3771253</v>
      </c>
      <c r="AK28" s="11">
        <v>3172911</v>
      </c>
      <c r="AL28" s="11">
        <v>2648508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807618</v>
      </c>
      <c r="M29" s="11">
        <v>1003837</v>
      </c>
      <c r="N29" s="11">
        <v>1225517</v>
      </c>
      <c r="O29" s="11">
        <v>1472241</v>
      </c>
      <c r="P29" s="11">
        <v>1678138</v>
      </c>
      <c r="Q29" s="11">
        <v>1874138</v>
      </c>
      <c r="R29" s="11">
        <v>2029331</v>
      </c>
      <c r="S29" s="11">
        <v>2143038</v>
      </c>
      <c r="T29" s="11">
        <v>2213123</v>
      </c>
      <c r="U29" s="11">
        <v>2272308</v>
      </c>
      <c r="V29" s="11">
        <v>2319429</v>
      </c>
      <c r="W29" s="11">
        <v>2354240</v>
      </c>
      <c r="X29" s="11">
        <v>2220457</v>
      </c>
      <c r="Y29" s="11">
        <v>2076796</v>
      </c>
      <c r="Z29" s="11">
        <v>1928900</v>
      </c>
      <c r="AA29" s="11">
        <v>1776686</v>
      </c>
      <c r="AB29" s="11">
        <v>1619560</v>
      </c>
      <c r="AC29" s="11">
        <v>1462743</v>
      </c>
      <c r="AD29" s="11">
        <v>1308275</v>
      </c>
      <c r="AE29" s="11">
        <v>1157380</v>
      </c>
      <c r="AF29" s="11">
        <v>1011982</v>
      </c>
      <c r="AG29" s="11">
        <v>875817</v>
      </c>
      <c r="AH29" s="11">
        <v>750114</v>
      </c>
      <c r="AI29" s="11">
        <v>636281</v>
      </c>
      <c r="AJ29" s="11">
        <v>535119</v>
      </c>
      <c r="AK29" s="11">
        <v>447016</v>
      </c>
      <c r="AL29" s="11">
        <v>372146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168600</v>
      </c>
      <c r="M30" s="11">
        <v>227700</v>
      </c>
      <c r="N30" s="11">
        <v>500980</v>
      </c>
      <c r="O30" s="11">
        <v>801541</v>
      </c>
      <c r="P30" s="11">
        <v>1092686</v>
      </c>
      <c r="Q30" s="11">
        <v>1404223</v>
      </c>
      <c r="R30" s="11">
        <v>1772134</v>
      </c>
      <c r="S30" s="11">
        <v>2160027</v>
      </c>
      <c r="T30" s="11">
        <v>2565409</v>
      </c>
      <c r="U30" s="11">
        <v>2955503</v>
      </c>
      <c r="V30" s="11">
        <v>3455371</v>
      </c>
      <c r="W30" s="11">
        <v>3934165</v>
      </c>
      <c r="X30" s="11">
        <v>3797311</v>
      </c>
      <c r="Y30" s="11">
        <v>3639082</v>
      </c>
      <c r="Z30" s="11">
        <v>3479107</v>
      </c>
      <c r="AA30" s="11">
        <v>3306526</v>
      </c>
      <c r="AB30" s="11">
        <v>3108159</v>
      </c>
      <c r="AC30" s="11">
        <v>2897650</v>
      </c>
      <c r="AD30" s="11">
        <v>2674289</v>
      </c>
      <c r="AE30" s="11">
        <v>2437546</v>
      </c>
      <c r="AF30" s="11">
        <v>2188258</v>
      </c>
      <c r="AG30" s="11">
        <v>1940117</v>
      </c>
      <c r="AH30" s="11">
        <v>1695999</v>
      </c>
      <c r="AI30" s="11">
        <v>1464003</v>
      </c>
      <c r="AJ30" s="11">
        <v>1244954</v>
      </c>
      <c r="AK30" s="11">
        <v>1048130</v>
      </c>
      <c r="AL30" s="11">
        <v>874435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44752634</v>
      </c>
      <c r="M36" s="13">
        <v>44403167</v>
      </c>
      <c r="N36" s="13">
        <v>44107536</v>
      </c>
      <c r="O36" s="13">
        <v>43861564</v>
      </c>
      <c r="P36" s="13">
        <v>43669571</v>
      </c>
      <c r="Q36" s="13">
        <v>43514018</v>
      </c>
      <c r="R36" s="13">
        <v>43421182</v>
      </c>
      <c r="S36" s="13">
        <v>43340508</v>
      </c>
      <c r="T36" s="13">
        <v>43290393</v>
      </c>
      <c r="U36" s="13">
        <v>43268456</v>
      </c>
      <c r="V36" s="13">
        <v>43275646</v>
      </c>
      <c r="W36" s="13">
        <v>43302591</v>
      </c>
      <c r="X36" s="13">
        <v>43349181</v>
      </c>
      <c r="Y36" s="13">
        <v>43380155</v>
      </c>
      <c r="Z36" s="13">
        <v>43431783</v>
      </c>
      <c r="AA36" s="13">
        <v>43487593</v>
      </c>
      <c r="AB36" s="13">
        <v>43528120</v>
      </c>
      <c r="AC36" s="13">
        <v>43558522</v>
      </c>
      <c r="AD36" s="13">
        <v>43587671</v>
      </c>
      <c r="AE36" s="13">
        <v>43612151</v>
      </c>
      <c r="AF36" s="13">
        <v>43642155</v>
      </c>
      <c r="AG36" s="13">
        <v>43676327</v>
      </c>
      <c r="AH36" s="13">
        <v>43706862</v>
      </c>
      <c r="AI36" s="13">
        <v>43721326</v>
      </c>
      <c r="AJ36" s="13">
        <v>43736290</v>
      </c>
      <c r="AK36" s="13">
        <v>43746921</v>
      </c>
      <c r="AL36" s="13">
        <v>43753949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0.56093916170386748</v>
      </c>
      <c r="M42" s="19">
        <v>0.53670964505752483</v>
      </c>
      <c r="N42" s="19">
        <v>0.5108393041950926</v>
      </c>
      <c r="O42" s="19">
        <v>0.48388402201070624</v>
      </c>
      <c r="P42" s="19">
        <v>0.45609291650701128</v>
      </c>
      <c r="Q42" s="19">
        <v>0.42753050292896416</v>
      </c>
      <c r="R42" s="19">
        <v>0.39798156577128646</v>
      </c>
      <c r="S42" s="19">
        <v>0.36822397190175987</v>
      </c>
      <c r="T42" s="19">
        <v>0.3373559810371784</v>
      </c>
      <c r="U42" s="19">
        <v>0.30700783499184719</v>
      </c>
      <c r="V42" s="19">
        <v>0.2767682774741248</v>
      </c>
      <c r="W42" s="19">
        <v>0.24810305230927174</v>
      </c>
      <c r="X42" s="19">
        <v>0.22107776384518082</v>
      </c>
      <c r="Y42" s="19">
        <v>0.19595354142925492</v>
      </c>
      <c r="Z42" s="19">
        <v>0.17337510642839599</v>
      </c>
      <c r="AA42" s="19">
        <v>0.15301067594152659</v>
      </c>
      <c r="AB42" s="19">
        <v>0.1343545276019272</v>
      </c>
      <c r="AC42" s="19">
        <v>0.1174465469696148</v>
      </c>
      <c r="AD42" s="19">
        <v>0.10252961210063277</v>
      </c>
      <c r="AE42" s="19">
        <v>8.9432346503615479E-2</v>
      </c>
      <c r="AF42" s="19">
        <v>7.8159705908198165E-2</v>
      </c>
      <c r="AG42" s="19">
        <v>6.854514116995232E-2</v>
      </c>
      <c r="AH42" s="19">
        <v>6.0342424034010952E-2</v>
      </c>
      <c r="AI42" s="19">
        <v>5.3159229434166747E-2</v>
      </c>
      <c r="AJ42" s="19">
        <v>4.7154068166275646E-2</v>
      </c>
      <c r="AK42" s="19">
        <v>4.2044444682175462E-2</v>
      </c>
      <c r="AL42" s="19">
        <v>3.7763402795939628E-2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0.2868018450042516</v>
      </c>
      <c r="M43" s="20">
        <v>0.27604591807606876</v>
      </c>
      <c r="N43" s="20">
        <v>0.26142015731733459</v>
      </c>
      <c r="O43" s="20">
        <v>0.24529127597912379</v>
      </c>
      <c r="P43" s="20">
        <v>0.22918800828155605</v>
      </c>
      <c r="Q43" s="20">
        <v>0.2127305963793093</v>
      </c>
      <c r="R43" s="20">
        <v>0.19591240054220541</v>
      </c>
      <c r="S43" s="20">
        <v>0.17939072149315832</v>
      </c>
      <c r="T43" s="20">
        <v>0.16317567271796307</v>
      </c>
      <c r="U43" s="20">
        <v>0.14815002874149241</v>
      </c>
      <c r="V43" s="20">
        <v>0.13284501865090587</v>
      </c>
      <c r="W43" s="20">
        <v>0.11811009184184845</v>
      </c>
      <c r="X43" s="20">
        <v>0.10400768586608361</v>
      </c>
      <c r="Y43" s="20">
        <v>9.125177169145661E-2</v>
      </c>
      <c r="Z43" s="20">
        <v>7.9682429800314675E-2</v>
      </c>
      <c r="AA43" s="20">
        <v>6.9311148124477709E-2</v>
      </c>
      <c r="AB43" s="20">
        <v>6.0156032468206756E-2</v>
      </c>
      <c r="AC43" s="20">
        <v>5.2046003764774203E-2</v>
      </c>
      <c r="AD43" s="20">
        <v>4.4763277212035484E-2</v>
      </c>
      <c r="AE43" s="20">
        <v>3.8298844741686787E-2</v>
      </c>
      <c r="AF43" s="20">
        <v>3.2701639046009527E-2</v>
      </c>
      <c r="AG43" s="20">
        <v>2.7911619033349575E-2</v>
      </c>
      <c r="AH43" s="20">
        <v>2.3779103610778556E-2</v>
      </c>
      <c r="AI43" s="20">
        <v>2.0172329631539539E-2</v>
      </c>
      <c r="AJ43" s="20">
        <v>1.7123949013508003E-2</v>
      </c>
      <c r="AK43" s="20">
        <v>1.4565025044848299E-2</v>
      </c>
      <c r="AL43" s="20">
        <v>1.2408388554825074E-2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4.7535637790615856E-2</v>
      </c>
      <c r="M44" s="20">
        <v>5.9990833536715971E-2</v>
      </c>
      <c r="N44" s="20">
        <v>7.2177983372274518E-2</v>
      </c>
      <c r="O44" s="20">
        <v>8.4047937734276879E-2</v>
      </c>
      <c r="P44" s="20">
        <v>9.5529928608641471E-2</v>
      </c>
      <c r="Q44" s="20">
        <v>0.10652507428755488</v>
      </c>
      <c r="R44" s="20">
        <v>0.11685174761018711</v>
      </c>
      <c r="S44" s="20">
        <v>0.1265257204645594</v>
      </c>
      <c r="T44" s="20">
        <v>0.13540556215324726</v>
      </c>
      <c r="U44" s="20">
        <v>0.14339388491237126</v>
      </c>
      <c r="V44" s="20">
        <v>0.15042698611593228</v>
      </c>
      <c r="W44" s="20">
        <v>0.15651825545496803</v>
      </c>
      <c r="X44" s="20">
        <v>0.21977485572334113</v>
      </c>
      <c r="Y44" s="20">
        <v>0.28162377474216033</v>
      </c>
      <c r="Z44" s="20">
        <v>0.3401731170005155</v>
      </c>
      <c r="AA44" s="20">
        <v>0.39615979665740525</v>
      </c>
      <c r="AB44" s="20">
        <v>0.45102508447412842</v>
      </c>
      <c r="AC44" s="20">
        <v>0.50372097106508806</v>
      </c>
      <c r="AD44" s="20">
        <v>0.55425544530699977</v>
      </c>
      <c r="AE44" s="20">
        <v>0.60274461124377932</v>
      </c>
      <c r="AF44" s="20">
        <v>0.64909516956713065</v>
      </c>
      <c r="AG44" s="20">
        <v>0.69220827566383958</v>
      </c>
      <c r="AH44" s="20">
        <v>0.73225133389809594</v>
      </c>
      <c r="AI44" s="20">
        <v>0.76893646821233186</v>
      </c>
      <c r="AJ44" s="20">
        <v>0.8020282698875465</v>
      </c>
      <c r="AK44" s="20">
        <v>0.83107942613835606</v>
      </c>
      <c r="AL44" s="20">
        <v>0.85611042788389224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3.8819055879481867E-2</v>
      </c>
      <c r="M45" s="20">
        <v>4.4905197865728809E-2</v>
      </c>
      <c r="N45" s="20">
        <v>4.9426565111231786E-2</v>
      </c>
      <c r="O45" s="20">
        <v>5.3086137101723045E-2</v>
      </c>
      <c r="P45" s="20">
        <v>5.5737483658815881E-2</v>
      </c>
      <c r="Q45" s="20">
        <v>5.7411475998378272E-2</v>
      </c>
      <c r="R45" s="20">
        <v>5.8014772605683558E-2</v>
      </c>
      <c r="S45" s="20">
        <v>5.7608069568543127E-2</v>
      </c>
      <c r="T45" s="20">
        <v>5.6088518300122618E-2</v>
      </c>
      <c r="U45" s="20">
        <v>5.3531630525480274E-2</v>
      </c>
      <c r="V45" s="20">
        <v>4.9920363984861139E-2</v>
      </c>
      <c r="W45" s="20">
        <v>4.6097310897631971E-2</v>
      </c>
      <c r="X45" s="20">
        <v>4.2084901211859115E-2</v>
      </c>
      <c r="Y45" s="20">
        <v>3.801625420656058E-2</v>
      </c>
      <c r="Z45" s="20">
        <v>3.395372923096434E-2</v>
      </c>
      <c r="AA45" s="20">
        <v>2.997289364808027E-2</v>
      </c>
      <c r="AB45" s="20">
        <v>2.6196353070153271E-2</v>
      </c>
      <c r="AC45" s="20">
        <v>2.2639197904832493E-2</v>
      </c>
      <c r="AD45" s="20">
        <v>1.937988382081713E-2</v>
      </c>
      <c r="AE45" s="20">
        <v>1.6446975981533218E-2</v>
      </c>
      <c r="AF45" s="20">
        <v>1.3849797288882732E-2</v>
      </c>
      <c r="AG45" s="20">
        <v>1.1568944430698122E-2</v>
      </c>
      <c r="AH45" s="20">
        <v>9.5989046296666193E-3</v>
      </c>
      <c r="AI45" s="20">
        <v>7.9266580341136039E-3</v>
      </c>
      <c r="AJ45" s="20">
        <v>6.5460284811537511E-3</v>
      </c>
      <c r="AK45" s="20">
        <v>5.39891710321739E-3</v>
      </c>
      <c r="AL45" s="20">
        <v>4.5011251441555598E-3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3.8249167635585425E-2</v>
      </c>
      <c r="M46" s="20">
        <v>4.9411543100067616E-2</v>
      </c>
      <c r="N46" s="20">
        <v>6.2368457852644499E-2</v>
      </c>
      <c r="O46" s="20">
        <v>7.7747729196341472E-2</v>
      </c>
      <c r="P46" s="20">
        <v>9.636939185869263E-2</v>
      </c>
      <c r="Q46" s="20">
        <v>0.11725056049753897</v>
      </c>
      <c r="R46" s="20">
        <v>0.14086438273375423</v>
      </c>
      <c r="S46" s="20">
        <v>0.16648960367515767</v>
      </c>
      <c r="T46" s="20">
        <v>0.19543345332993398</v>
      </c>
      <c r="U46" s="20">
        <v>0.2252205163040715</v>
      </c>
      <c r="V46" s="20">
        <v>0.25497955593776694</v>
      </c>
      <c r="W46" s="20">
        <v>0.28455999318839836</v>
      </c>
      <c r="X46" s="20">
        <v>0.27305030284193837</v>
      </c>
      <c r="Y46" s="20">
        <v>0.26038908805189837</v>
      </c>
      <c r="Z46" s="20">
        <v>0.24744825695965555</v>
      </c>
      <c r="AA46" s="20">
        <v>0.23393771184346762</v>
      </c>
      <c r="AB46" s="20">
        <v>0.21904996126641813</v>
      </c>
      <c r="AC46" s="20">
        <v>0.20352882955946025</v>
      </c>
      <c r="AD46" s="20">
        <v>0.18725909902366658</v>
      </c>
      <c r="AE46" s="20">
        <v>0.17026082937298828</v>
      </c>
      <c r="AF46" s="20">
        <v>0.15252477793546171</v>
      </c>
      <c r="AG46" s="20">
        <v>0.13499308217927758</v>
      </c>
      <c r="AH46" s="20">
        <v>0.11779800160441625</v>
      </c>
      <c r="AI46" s="20">
        <v>0.10152983466237964</v>
      </c>
      <c r="AJ46" s="20">
        <v>8.6227089677702429E-2</v>
      </c>
      <c r="AK46" s="20">
        <v>7.2528784368618759E-2</v>
      </c>
      <c r="AL46" s="20">
        <v>6.0531861935479242E-2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1.8046267399590379E-2</v>
      </c>
      <c r="M47" s="20">
        <v>2.2607328887148972E-2</v>
      </c>
      <c r="N47" s="20">
        <v>2.7784753154200224E-2</v>
      </c>
      <c r="O47" s="20">
        <v>3.3565629351475015E-2</v>
      </c>
      <c r="P47" s="20">
        <v>3.842808531368444E-2</v>
      </c>
      <c r="Q47" s="20">
        <v>4.3069752832294181E-2</v>
      </c>
      <c r="R47" s="20">
        <v>4.6735968633926178E-2</v>
      </c>
      <c r="S47" s="20">
        <v>4.9446536251951639E-2</v>
      </c>
      <c r="T47" s="20">
        <v>5.1122728315263849E-2</v>
      </c>
      <c r="U47" s="20">
        <v>5.251650301549933E-2</v>
      </c>
      <c r="V47" s="20">
        <v>5.3596634929493597E-2</v>
      </c>
      <c r="W47" s="20">
        <v>5.4367185557095188E-2</v>
      </c>
      <c r="X47" s="20">
        <v>5.1222582498156081E-2</v>
      </c>
      <c r="Y47" s="20">
        <v>4.7874333321307867E-2</v>
      </c>
      <c r="Z47" s="20">
        <v>4.441217621666603E-2</v>
      </c>
      <c r="AA47" s="20">
        <v>4.0855008921740044E-2</v>
      </c>
      <c r="AB47" s="20">
        <v>3.7207212257271853E-2</v>
      </c>
      <c r="AC47" s="20">
        <v>3.3581098091436619E-2</v>
      </c>
      <c r="AD47" s="20">
        <v>3.0014794779927561E-2</v>
      </c>
      <c r="AE47" s="20">
        <v>2.6538016893502915E-2</v>
      </c>
      <c r="AF47" s="20">
        <v>2.318817666084546E-2</v>
      </c>
      <c r="AG47" s="20">
        <v>2.005244168082174E-2</v>
      </c>
      <c r="AH47" s="20">
        <v>1.7162385165057147E-2</v>
      </c>
      <c r="AI47" s="20">
        <v>1.4553103901743511E-2</v>
      </c>
      <c r="AJ47" s="20">
        <v>1.2235125567349219E-2</v>
      </c>
      <c r="AK47" s="20">
        <v>1.0218227701099239E-2</v>
      </c>
      <c r="AL47" s="20">
        <v>8.5054265616116165E-3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3.7673760163479987E-3</v>
      </c>
      <c r="M48" s="20">
        <v>5.1280126032451695E-3</v>
      </c>
      <c r="N48" s="20">
        <v>1.1358149772864212E-2</v>
      </c>
      <c r="O48" s="20">
        <v>1.8274336957067924E-2</v>
      </c>
      <c r="P48" s="20">
        <v>2.5021679283270266E-2</v>
      </c>
      <c r="Q48" s="20">
        <v>3.2270589215640806E-2</v>
      </c>
      <c r="R48" s="20">
        <v>4.0812661433306904E-2</v>
      </c>
      <c r="S48" s="20">
        <v>4.9838525196797413E-2</v>
      </c>
      <c r="T48" s="20">
        <v>5.9260469176151853E-2</v>
      </c>
      <c r="U48" s="20">
        <v>6.8306181297525387E-2</v>
      </c>
      <c r="V48" s="20">
        <v>7.984562495034736E-2</v>
      </c>
      <c r="W48" s="20">
        <v>9.0852877602635829E-2</v>
      </c>
      <c r="X48" s="20">
        <v>8.7598217830228448E-2</v>
      </c>
      <c r="Y48" s="20">
        <v>8.3888174212378916E-2</v>
      </c>
      <c r="Z48" s="20">
        <v>8.0105092623068225E-2</v>
      </c>
      <c r="AA48" s="20">
        <v>7.6033778185883957E-2</v>
      </c>
      <c r="AB48" s="20">
        <v>7.140577171722555E-2</v>
      </c>
      <c r="AC48" s="20">
        <v>6.6523147869893287E-2</v>
      </c>
      <c r="AD48" s="20">
        <v>6.1354253132726452E-2</v>
      </c>
      <c r="AE48" s="20">
        <v>5.5891441814002706E-2</v>
      </c>
      <c r="AF48" s="20">
        <v>5.014092452583975E-2</v>
      </c>
      <c r="AG48" s="20">
        <v>4.4420333239102272E-2</v>
      </c>
      <c r="AH48" s="20">
        <v>3.8803952569278481E-2</v>
      </c>
      <c r="AI48" s="20">
        <v>3.3484871890664979E-2</v>
      </c>
      <c r="AJ48" s="20">
        <v>2.8465011549905123E-2</v>
      </c>
      <c r="AK48" s="20">
        <v>2.3958943304832812E-2</v>
      </c>
      <c r="AL48" s="20">
        <v>1.9985281785650937E-2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4.9976946608327013E-4</v>
      </c>
      <c r="M49" s="20">
        <v>4.6098063230489843E-4</v>
      </c>
      <c r="N49" s="20">
        <v>4.2289825484697219E-4</v>
      </c>
      <c r="O49" s="20">
        <v>3.8265849343630334E-4</v>
      </c>
      <c r="P49" s="20">
        <v>3.4289322420868296E-4</v>
      </c>
      <c r="Q49" s="20">
        <v>3.0403995328585838E-4</v>
      </c>
      <c r="R49" s="20">
        <v>2.6740405178283724E-4</v>
      </c>
      <c r="S49" s="20">
        <v>2.3200004946873258E-4</v>
      </c>
      <c r="T49" s="20">
        <v>1.9863529536449345E-4</v>
      </c>
      <c r="U49" s="20">
        <v>1.6940747781709614E-4</v>
      </c>
      <c r="V49" s="20">
        <v>1.4262063239910966E-4</v>
      </c>
      <c r="W49" s="20">
        <v>1.2015447297368419E-4</v>
      </c>
      <c r="X49" s="20">
        <v>9.9494382604368008E-5</v>
      </c>
      <c r="Y49" s="20">
        <v>8.1857706594178837E-5</v>
      </c>
      <c r="Z49" s="20">
        <v>6.8106805562184722E-5</v>
      </c>
      <c r="AA49" s="20">
        <v>5.7418675712863665E-5</v>
      </c>
      <c r="AB49" s="20">
        <v>4.7532491639887043E-5</v>
      </c>
      <c r="AC49" s="20">
        <v>3.8775420341397256E-5</v>
      </c>
      <c r="AD49" s="20">
        <v>3.1224425824449301E-5</v>
      </c>
      <c r="AE49" s="20">
        <v>2.6208292271573582E-5</v>
      </c>
      <c r="AF49" s="20">
        <v>2.2317871333347312E-5</v>
      </c>
      <c r="AG49" s="20">
        <v>1.9942153102755185E-5</v>
      </c>
      <c r="AH49" s="20">
        <v>1.5970032348696185E-5</v>
      </c>
      <c r="AI49" s="20">
        <v>1.3952001364277013E-5</v>
      </c>
      <c r="AJ49" s="20">
        <v>1.2506776409247332E-5</v>
      </c>
      <c r="AK49" s="20">
        <v>9.6921106744860973E-6</v>
      </c>
      <c r="AL49" s="20">
        <v>7.633596684038736E-6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5.2992188124614077E-3</v>
      </c>
      <c r="M50" s="20">
        <v>4.6989666300153773E-3</v>
      </c>
      <c r="N50" s="20">
        <v>4.1610349759732667E-3</v>
      </c>
      <c r="O50" s="20">
        <v>3.6809448928907325E-3</v>
      </c>
      <c r="P50" s="20">
        <v>3.2518524168694031E-3</v>
      </c>
      <c r="Q50" s="20">
        <v>2.8714195043997087E-3</v>
      </c>
      <c r="R50" s="20">
        <v>2.5252191430440562E-3</v>
      </c>
      <c r="S50" s="20">
        <v>2.2135411979942645E-3</v>
      </c>
      <c r="T50" s="20">
        <v>1.9304052056076275E-3</v>
      </c>
      <c r="U50" s="20">
        <v>1.6784051642610035E-3</v>
      </c>
      <c r="V50" s="20">
        <v>1.4523411158322167E-3</v>
      </c>
      <c r="W50" s="20">
        <v>1.2515879246117166E-3</v>
      </c>
      <c r="X50" s="20">
        <v>1.0676095587595991E-3</v>
      </c>
      <c r="Y50" s="20">
        <v>9.0718901304064038E-4</v>
      </c>
      <c r="Z50" s="20">
        <v>7.7033448062677971E-4</v>
      </c>
      <c r="AA50" s="20">
        <v>6.5197905986656929E-4</v>
      </c>
      <c r="AB50" s="20">
        <v>5.4971361042011459E-4</v>
      </c>
      <c r="AC50" s="20">
        <v>4.6904713617234304E-4</v>
      </c>
      <c r="AD50" s="20">
        <v>4.0711053361855464E-4</v>
      </c>
      <c r="AE50" s="20">
        <v>3.5632271382349381E-4</v>
      </c>
      <c r="AF50" s="20">
        <v>3.1389375707959426E-4</v>
      </c>
      <c r="AG50" s="20">
        <v>2.7733559188711086E-4</v>
      </c>
      <c r="AH50" s="20">
        <v>2.4563648609685133E-4</v>
      </c>
      <c r="AI50" s="20">
        <v>2.2163097249154793E-4</v>
      </c>
      <c r="AJ50" s="20">
        <v>2.0630464998288607E-4</v>
      </c>
      <c r="AK50" s="20">
        <v>1.950537273240327E-4</v>
      </c>
      <c r="AL50" s="20">
        <v>1.8521756744745485E-4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4.2500291714673152E-5</v>
      </c>
      <c r="M51" s="20">
        <v>4.1573611179580954E-5</v>
      </c>
      <c r="N51" s="20">
        <v>4.0695993537249511E-5</v>
      </c>
      <c r="O51" s="20">
        <v>3.9328282958628655E-5</v>
      </c>
      <c r="P51" s="20">
        <v>3.7760847249907721E-5</v>
      </c>
      <c r="Q51" s="20">
        <v>3.5988402633836294E-5</v>
      </c>
      <c r="R51" s="20">
        <v>3.3877474823232586E-5</v>
      </c>
      <c r="S51" s="20">
        <v>3.1310200609554464E-5</v>
      </c>
      <c r="T51" s="20">
        <v>2.8574469166865729E-5</v>
      </c>
      <c r="U51" s="20">
        <v>2.5607569634562417E-5</v>
      </c>
      <c r="V51" s="20">
        <v>2.2576208336670468E-5</v>
      </c>
      <c r="W51" s="20">
        <v>1.9490750565018152E-5</v>
      </c>
      <c r="X51" s="20">
        <v>1.6586241848490748E-5</v>
      </c>
      <c r="Y51" s="20">
        <v>1.4015625347581169E-5</v>
      </c>
      <c r="Z51" s="20">
        <v>1.165045423071855E-5</v>
      </c>
      <c r="AA51" s="20">
        <v>9.588941839112594E-6</v>
      </c>
      <c r="AB51" s="20">
        <v>7.8110426087779581E-6</v>
      </c>
      <c r="AC51" s="20">
        <v>6.3822183865650905E-6</v>
      </c>
      <c r="AD51" s="20">
        <v>5.299663751247457E-6</v>
      </c>
      <c r="AE51" s="20">
        <v>4.4024427962748268E-6</v>
      </c>
      <c r="AF51" s="20">
        <v>3.5974392190303159E-6</v>
      </c>
      <c r="AG51" s="20">
        <v>2.8848579689404743E-6</v>
      </c>
      <c r="AH51" s="20">
        <v>2.2879702505295394E-6</v>
      </c>
      <c r="AI51" s="20">
        <v>1.9212592042610966E-6</v>
      </c>
      <c r="AJ51" s="20">
        <v>1.6462301672135428E-6</v>
      </c>
      <c r="AK51" s="20">
        <v>1.4858188533999913E-6</v>
      </c>
      <c r="AL51" s="20">
        <v>1.2341743141859036E-6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12.186194526371311</v>
      </c>
      <c r="M59" s="26">
        <v>12.364442773829202</v>
      </c>
      <c r="N59" s="26">
        <v>12.575526698060662</v>
      </c>
      <c r="O59" s="26">
        <v>12.818201867476928</v>
      </c>
      <c r="P59" s="26">
        <v>13.108031415766435</v>
      </c>
      <c r="Q59" s="26">
        <v>13.433324484927049</v>
      </c>
      <c r="R59" s="26">
        <v>13.799015152347112</v>
      </c>
      <c r="S59" s="26">
        <v>14.227691889956617</v>
      </c>
      <c r="T59" s="26">
        <v>14.760601683975535</v>
      </c>
      <c r="U59" s="26">
        <v>15.35390666175622</v>
      </c>
      <c r="V59" s="26">
        <v>16.070932361279755</v>
      </c>
      <c r="W59" s="26">
        <v>16.871366184397939</v>
      </c>
      <c r="X59" s="26">
        <v>17.781051988875621</v>
      </c>
      <c r="Y59" s="26">
        <v>18.738854111426495</v>
      </c>
      <c r="Z59" s="26">
        <v>19.803183443515259</v>
      </c>
      <c r="AA59" s="26">
        <v>20.976717832745994</v>
      </c>
      <c r="AB59" s="26">
        <v>22.248983038659237</v>
      </c>
      <c r="AC59" s="26">
        <v>23.65527999663087</v>
      </c>
      <c r="AD59" s="26">
        <v>25.242031465395844</v>
      </c>
      <c r="AE59" s="26">
        <v>27.002008574361145</v>
      </c>
      <c r="AF59" s="26">
        <v>28.939043818660835</v>
      </c>
      <c r="AG59" s="26">
        <v>31.055078024459956</v>
      </c>
      <c r="AH59" s="26">
        <v>33.340685809674703</v>
      </c>
      <c r="AI59" s="26">
        <v>35.786446822467283</v>
      </c>
      <c r="AJ59" s="26">
        <v>38.377442001359363</v>
      </c>
      <c r="AK59" s="26">
        <v>41.109802655944122</v>
      </c>
      <c r="AL59" s="26">
        <v>43.933195333677219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10.313126513566898</v>
      </c>
      <c r="M60" s="27">
        <v>10.632592414268032</v>
      </c>
      <c r="N60" s="27">
        <v>11.04423828519284</v>
      </c>
      <c r="O60" s="27">
        <v>11.487186413639298</v>
      </c>
      <c r="P60" s="27">
        <v>11.898292313926573</v>
      </c>
      <c r="Q60" s="27">
        <v>12.306047620252091</v>
      </c>
      <c r="R60" s="27">
        <v>12.710662139767454</v>
      </c>
      <c r="S60" s="27">
        <v>13.126810635703134</v>
      </c>
      <c r="T60" s="27">
        <v>13.559313026874699</v>
      </c>
      <c r="U60" s="27">
        <v>13.96202634622013</v>
      </c>
      <c r="V60" s="27">
        <v>14.464252355538052</v>
      </c>
      <c r="W60" s="27">
        <v>15.033783221476353</v>
      </c>
      <c r="X60" s="27">
        <v>15.704803199662823</v>
      </c>
      <c r="Y60" s="27">
        <v>16.396879077010208</v>
      </c>
      <c r="Z60" s="27">
        <v>17.116021043267725</v>
      </c>
      <c r="AA60" s="27">
        <v>17.874123574287495</v>
      </c>
      <c r="AB60" s="27">
        <v>18.691078512186074</v>
      </c>
      <c r="AC60" s="27">
        <v>19.575782157612853</v>
      </c>
      <c r="AD60" s="27">
        <v>20.514152141881386</v>
      </c>
      <c r="AE60" s="27">
        <v>21.516372673719502</v>
      </c>
      <c r="AF60" s="27">
        <v>22.609739785686326</v>
      </c>
      <c r="AG60" s="27">
        <v>23.805690338517095</v>
      </c>
      <c r="AH60" s="27">
        <v>25.112729110525713</v>
      </c>
      <c r="AI60" s="27">
        <v>26.537821816280449</v>
      </c>
      <c r="AJ60" s="27">
        <v>28.102077358786428</v>
      </c>
      <c r="AK60" s="27">
        <v>29.78892411853527</v>
      </c>
      <c r="AL60" s="27">
        <v>31.591749195380505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2.738761033199081</v>
      </c>
      <c r="M61" s="27">
        <v>3.1230013709288515</v>
      </c>
      <c r="N61" s="27">
        <v>3.5335732137642109</v>
      </c>
      <c r="O61" s="27">
        <v>3.9546743795778387</v>
      </c>
      <c r="P61" s="27">
        <v>4.3785018959380038</v>
      </c>
      <c r="Q61" s="27">
        <v>4.7979589105511442</v>
      </c>
      <c r="R61" s="27">
        <v>5.2077723271739869</v>
      </c>
      <c r="S61" s="27">
        <v>5.6034516553186782</v>
      </c>
      <c r="T61" s="27">
        <v>5.9813161884324879</v>
      </c>
      <c r="U61" s="27">
        <v>6.3369897149671477</v>
      </c>
      <c r="V61" s="27">
        <v>6.6672091124738468</v>
      </c>
      <c r="W61" s="27">
        <v>6.9702710750491148</v>
      </c>
      <c r="X61" s="27">
        <v>5.5946361705225041</v>
      </c>
      <c r="Y61" s="27">
        <v>5.0333037900964746</v>
      </c>
      <c r="Z61" s="27">
        <v>4.840713711876746</v>
      </c>
      <c r="AA61" s="27">
        <v>4.8341225556540852</v>
      </c>
      <c r="AB61" s="27">
        <v>4.9360911271640262</v>
      </c>
      <c r="AC61" s="27">
        <v>5.1084454396844059</v>
      </c>
      <c r="AD61" s="27">
        <v>5.3274566814761153</v>
      </c>
      <c r="AE61" s="27">
        <v>5.578215067521703</v>
      </c>
      <c r="AF61" s="27">
        <v>5.8506440413153538</v>
      </c>
      <c r="AG61" s="27">
        <v>6.1317377443149859</v>
      </c>
      <c r="AH61" s="27">
        <v>6.4161767118942468</v>
      </c>
      <c r="AI61" s="27">
        <v>6.6962961789188347</v>
      </c>
      <c r="AJ61" s="27">
        <v>6.9680826377618157</v>
      </c>
      <c r="AK61" s="27">
        <v>7.2236091035173366</v>
      </c>
      <c r="AL61" s="27">
        <v>7.459233237621806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3.6118002523985995</v>
      </c>
      <c r="M62" s="27">
        <v>4.0135570304714623</v>
      </c>
      <c r="N62" s="27">
        <v>4.5160759089769291</v>
      </c>
      <c r="O62" s="27">
        <v>5.0504228912983784</v>
      </c>
      <c r="P62" s="27">
        <v>5.6139856270875859</v>
      </c>
      <c r="Q62" s="27">
        <v>6.205361921228933</v>
      </c>
      <c r="R62" s="27">
        <v>6.8281797425681745</v>
      </c>
      <c r="S62" s="27">
        <v>7.4880173112686332</v>
      </c>
      <c r="T62" s="27">
        <v>8.1932384527143736</v>
      </c>
      <c r="U62" s="27">
        <v>8.9620062932994831</v>
      </c>
      <c r="V62" s="27">
        <v>9.8209612138347744</v>
      </c>
      <c r="W62" s="27">
        <v>10.667097380258983</v>
      </c>
      <c r="X62" s="27">
        <v>11.498183476714873</v>
      </c>
      <c r="Y62" s="27">
        <v>12.321281990196363</v>
      </c>
      <c r="Z62" s="27">
        <v>13.143617261946165</v>
      </c>
      <c r="AA62" s="27">
        <v>13.965608562072561</v>
      </c>
      <c r="AB62" s="27">
        <v>14.796569702546666</v>
      </c>
      <c r="AC62" s="27">
        <v>15.638620627670553</v>
      </c>
      <c r="AD62" s="27">
        <v>16.500002390949202</v>
      </c>
      <c r="AE62" s="27">
        <v>17.381402103628126</v>
      </c>
      <c r="AF62" s="27">
        <v>18.284228065980866</v>
      </c>
      <c r="AG62" s="27">
        <v>19.206588494336991</v>
      </c>
      <c r="AH62" s="27">
        <v>20.1528551319158</v>
      </c>
      <c r="AI62" s="27">
        <v>21.124535205737399</v>
      </c>
      <c r="AJ62" s="27">
        <v>22.128431176767322</v>
      </c>
      <c r="AK62" s="27">
        <v>23.155868376669332</v>
      </c>
      <c r="AL62" s="27">
        <v>24.234817900244586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3.5897192846580235</v>
      </c>
      <c r="M63" s="27">
        <v>3.6866452178447044</v>
      </c>
      <c r="N63" s="27">
        <v>3.818582000947202</v>
      </c>
      <c r="O63" s="27">
        <v>3.9472904743146504</v>
      </c>
      <c r="P63" s="27">
        <v>4.0647258668437756</v>
      </c>
      <c r="Q63" s="27">
        <v>4.2065771323549779</v>
      </c>
      <c r="R63" s="27">
        <v>4.3486158445130059</v>
      </c>
      <c r="S63" s="27">
        <v>4.5100873630330129</v>
      </c>
      <c r="T63" s="27">
        <v>4.659214492190614</v>
      </c>
      <c r="U63" s="27">
        <v>4.8377019860687227</v>
      </c>
      <c r="V63" s="27">
        <v>5.0452107623257225</v>
      </c>
      <c r="W63" s="27">
        <v>5.2666223744428695</v>
      </c>
      <c r="X63" s="27">
        <v>6.1677869386898951</v>
      </c>
      <c r="Y63" s="27">
        <v>7.0677794815229689</v>
      </c>
      <c r="Z63" s="27">
        <v>7.9455989003337821</v>
      </c>
      <c r="AA63" s="27">
        <v>8.8094427907979629</v>
      </c>
      <c r="AB63" s="27">
        <v>9.675727912929359</v>
      </c>
      <c r="AC63" s="27">
        <v>10.537398526131858</v>
      </c>
      <c r="AD63" s="27">
        <v>11.396609849070774</v>
      </c>
      <c r="AE63" s="27">
        <v>12.259657575359507</v>
      </c>
      <c r="AF63" s="27">
        <v>13.135377309804506</v>
      </c>
      <c r="AG63" s="27">
        <v>14.019053544978485</v>
      </c>
      <c r="AH63" s="27">
        <v>14.92041259337995</v>
      </c>
      <c r="AI63" s="27">
        <v>15.839611207442712</v>
      </c>
      <c r="AJ63" s="27">
        <v>16.779915423661585</v>
      </c>
      <c r="AK63" s="27">
        <v>17.738016037290684</v>
      </c>
      <c r="AL63" s="27">
        <v>18.702027982632259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2.9741584479425742</v>
      </c>
      <c r="M64" s="27">
        <v>3.3225781251139161</v>
      </c>
      <c r="N64" s="27">
        <v>3.6384770482994164</v>
      </c>
      <c r="O64" s="27">
        <v>3.934634304965245</v>
      </c>
      <c r="P64" s="27">
        <v>4.3328280115452991</v>
      </c>
      <c r="Q64" s="27">
        <v>4.7330088458971069</v>
      </c>
      <c r="R64" s="27">
        <v>5.1896653616264867</v>
      </c>
      <c r="S64" s="27">
        <v>5.690456581429034</v>
      </c>
      <c r="T64" s="27">
        <v>6.2271542220597489</v>
      </c>
      <c r="U64" s="27">
        <v>6.7208948865459437</v>
      </c>
      <c r="V64" s="27">
        <v>7.1705454076376176</v>
      </c>
      <c r="W64" s="27">
        <v>7.5777805167997663</v>
      </c>
      <c r="X64" s="27">
        <v>8.426742073359847</v>
      </c>
      <c r="Y64" s="27">
        <v>9.2652798451938523</v>
      </c>
      <c r="Z64" s="27">
        <v>10.082121811366507</v>
      </c>
      <c r="AA64" s="27">
        <v>10.883528030000837</v>
      </c>
      <c r="AB64" s="27">
        <v>11.688476875343865</v>
      </c>
      <c r="AC64" s="27">
        <v>12.489506228575667</v>
      </c>
      <c r="AD64" s="27">
        <v>13.292948660224651</v>
      </c>
      <c r="AE64" s="27">
        <v>14.102758211848105</v>
      </c>
      <c r="AF64" s="27">
        <v>14.931871098018762</v>
      </c>
      <c r="AG64" s="27">
        <v>15.773206477738336</v>
      </c>
      <c r="AH64" s="27">
        <v>16.640657170659303</v>
      </c>
      <c r="AI64" s="27">
        <v>17.531813066806496</v>
      </c>
      <c r="AJ64" s="27">
        <v>18.4662730967095</v>
      </c>
      <c r="AK64" s="27">
        <v>19.426620023031752</v>
      </c>
      <c r="AL64" s="27">
        <v>20.411040566607301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2.3225908799749622</v>
      </c>
      <c r="M65" s="27">
        <v>2.6784573462446977</v>
      </c>
      <c r="N65" s="27">
        <v>2.1787608656756277</v>
      </c>
      <c r="O65" s="27">
        <v>2.3240016400690764</v>
      </c>
      <c r="P65" s="27">
        <v>2.6556015467220289</v>
      </c>
      <c r="Q65" s="27">
        <v>2.9987175056913511</v>
      </c>
      <c r="R65" s="27">
        <v>3.3045735112408412</v>
      </c>
      <c r="S65" s="27">
        <v>3.624745602415095</v>
      </c>
      <c r="T65" s="27">
        <v>3.9490438697214154</v>
      </c>
      <c r="U65" s="27">
        <v>4.3031222604823833</v>
      </c>
      <c r="V65" s="27">
        <v>4.5415705818018948</v>
      </c>
      <c r="W65" s="27">
        <v>4.8221096588353927</v>
      </c>
      <c r="X65" s="27">
        <v>5.7691056922843131</v>
      </c>
      <c r="Y65" s="27">
        <v>6.7128191866870326</v>
      </c>
      <c r="Z65" s="27">
        <v>7.6322562318938125</v>
      </c>
      <c r="AA65" s="27">
        <v>8.5325250447139744</v>
      </c>
      <c r="AB65" s="27">
        <v>9.4293050590590664</v>
      </c>
      <c r="AC65" s="27">
        <v>10.316917881048276</v>
      </c>
      <c r="AD65" s="27">
        <v>11.195256763166594</v>
      </c>
      <c r="AE65" s="27">
        <v>12.074309235371567</v>
      </c>
      <c r="AF65" s="27">
        <v>12.961395930928214</v>
      </c>
      <c r="AG65" s="27">
        <v>13.852290278529878</v>
      </c>
      <c r="AH65" s="27">
        <v>14.757294256668516</v>
      </c>
      <c r="AI65" s="27">
        <v>15.679844870383372</v>
      </c>
      <c r="AJ65" s="27">
        <v>16.623865954439175</v>
      </c>
      <c r="AK65" s="27">
        <v>17.580544338820463</v>
      </c>
      <c r="AL65" s="27">
        <v>18.536606883485309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6.8357137419829819</v>
      </c>
      <c r="M74" s="29">
        <v>6.6361156924759488</v>
      </c>
      <c r="N74" s="29">
        <v>6.424073308324119</v>
      </c>
      <c r="O74" s="29">
        <v>6.2025230745798812</v>
      </c>
      <c r="P74" s="29">
        <v>5.9784802780824418</v>
      </c>
      <c r="Q74" s="29">
        <v>5.7431559730488297</v>
      </c>
      <c r="R74" s="29">
        <v>5.4917536564328104</v>
      </c>
      <c r="S74" s="29">
        <v>5.2389772187142825</v>
      </c>
      <c r="T74" s="29">
        <v>4.9795772617965941</v>
      </c>
      <c r="U74" s="29">
        <v>4.713769642892677</v>
      </c>
      <c r="V74" s="29">
        <v>4.4479242670345673</v>
      </c>
      <c r="W74" s="29">
        <v>4.18583744697656</v>
      </c>
      <c r="X74" s="29">
        <v>3.9309952125155272</v>
      </c>
      <c r="Y74" s="29">
        <v>3.6719448254601756</v>
      </c>
      <c r="Z74" s="29">
        <v>3.4333790371405075</v>
      </c>
      <c r="AA74" s="29">
        <v>3.2096617746231391</v>
      </c>
      <c r="AB74" s="29">
        <v>2.9892516057823526</v>
      </c>
      <c r="AC74" s="29">
        <v>2.7782309532036971</v>
      </c>
      <c r="AD74" s="29">
        <v>2.588055694779003</v>
      </c>
      <c r="AE74" s="29">
        <v>2.4148529871158622</v>
      </c>
      <c r="AF74" s="29">
        <v>2.2618671541309907</v>
      </c>
      <c r="AG74" s="29">
        <v>2.1286747072304917</v>
      </c>
      <c r="AH74" s="29">
        <v>2.0118578007121228</v>
      </c>
      <c r="AI74" s="29">
        <v>1.9023799372691459</v>
      </c>
      <c r="AJ74" s="29">
        <v>1.8096525161793895</v>
      </c>
      <c r="AK74" s="29">
        <v>1.7284388236629926</v>
      </c>
      <c r="AL74" s="29">
        <v>1.659066951498348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2.9578237118532513</v>
      </c>
      <c r="M75" s="29">
        <v>2.9350837345252634</v>
      </c>
      <c r="N75" s="29">
        <v>2.8871865099652418</v>
      </c>
      <c r="O75" s="29">
        <v>2.8177066128116381</v>
      </c>
      <c r="P75" s="29">
        <v>2.7269459173805783</v>
      </c>
      <c r="Q75" s="29">
        <v>2.6178728493284074</v>
      </c>
      <c r="R75" s="29">
        <v>2.490176332282767</v>
      </c>
      <c r="S75" s="29">
        <v>2.3548280308428495</v>
      </c>
      <c r="T75" s="29">
        <v>2.2125500247537193</v>
      </c>
      <c r="U75" s="29">
        <v>2.0684746044819864</v>
      </c>
      <c r="V75" s="29">
        <v>1.9215038739428616</v>
      </c>
      <c r="W75" s="29">
        <v>1.7756415170190123</v>
      </c>
      <c r="X75" s="29">
        <v>1.6334202377791958</v>
      </c>
      <c r="Y75" s="29">
        <v>1.4962442659877573</v>
      </c>
      <c r="Z75" s="29">
        <v>1.3638461452408892</v>
      </c>
      <c r="AA75" s="29">
        <v>1.2388760266526595</v>
      </c>
      <c r="AB75" s="29">
        <v>1.124381125844867</v>
      </c>
      <c r="AC75" s="29">
        <v>1.0188412318735183</v>
      </c>
      <c r="AD75" s="29">
        <v>0.91828067909690791</v>
      </c>
      <c r="AE75" s="29">
        <v>0.82405221643505544</v>
      </c>
      <c r="AF75" s="29">
        <v>0.73937554939571504</v>
      </c>
      <c r="AG75" s="29">
        <v>0.66445535955457991</v>
      </c>
      <c r="AH75" s="29">
        <v>0.59715818746860572</v>
      </c>
      <c r="AI75" s="29">
        <v>0.53532968938107051</v>
      </c>
      <c r="AJ75" s="29">
        <v>0.48121853986551644</v>
      </c>
      <c r="AK75" s="29">
        <v>0.43387642584555175</v>
      </c>
      <c r="AL75" s="29">
        <v>0.39200269914286368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0.13018875246920436</v>
      </c>
      <c r="M76" s="29">
        <v>0.18735145537832851</v>
      </c>
      <c r="N76" s="29">
        <v>0.25504618866778783</v>
      </c>
      <c r="O76" s="29">
        <v>0.33238222601409823</v>
      </c>
      <c r="P76" s="29">
        <v>0.41827797353175883</v>
      </c>
      <c r="Q76" s="29">
        <v>0.51110292937509649</v>
      </c>
      <c r="R76" s="29">
        <v>0.60853729758625152</v>
      </c>
      <c r="S76" s="29">
        <v>0.70898075777752367</v>
      </c>
      <c r="T76" s="29">
        <v>0.80990348091101927</v>
      </c>
      <c r="U76" s="29">
        <v>0.90868557387887949</v>
      </c>
      <c r="V76" s="29">
        <v>1.0029281725941206</v>
      </c>
      <c r="W76" s="29">
        <v>1.090974668714912</v>
      </c>
      <c r="X76" s="29">
        <v>1.2295603572011691</v>
      </c>
      <c r="Y76" s="29">
        <v>1.4174980127909913</v>
      </c>
      <c r="Z76" s="29">
        <v>1.6466806718762481</v>
      </c>
      <c r="AA76" s="29">
        <v>1.9150850086648985</v>
      </c>
      <c r="AB76" s="29">
        <v>2.2263009176011508</v>
      </c>
      <c r="AC76" s="29">
        <v>2.5732310975108499</v>
      </c>
      <c r="AD76" s="29">
        <v>2.9527718753452956</v>
      </c>
      <c r="AE76" s="29">
        <v>3.362239072307561</v>
      </c>
      <c r="AF76" s="29">
        <v>3.797624786074512</v>
      </c>
      <c r="AG76" s="29">
        <v>4.2444396108151574</v>
      </c>
      <c r="AH76" s="29">
        <v>4.6982539558104612</v>
      </c>
      <c r="AI76" s="29">
        <v>5.149026333921582</v>
      </c>
      <c r="AJ76" s="29">
        <v>5.58859926239756</v>
      </c>
      <c r="AK76" s="29">
        <v>6.0033929083989932</v>
      </c>
      <c r="AL76" s="29">
        <v>6.3859273587461551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0.14020667582338794</v>
      </c>
      <c r="M77" s="29">
        <v>0.18022957259870798</v>
      </c>
      <c r="N77" s="29">
        <v>0.22321411996231347</v>
      </c>
      <c r="O77" s="29">
        <v>0.26810744202914621</v>
      </c>
      <c r="P77" s="29">
        <v>0.31290943215062156</v>
      </c>
      <c r="Q77" s="29">
        <v>0.35625898700188535</v>
      </c>
      <c r="R77" s="29">
        <v>0.39613529507582756</v>
      </c>
      <c r="S77" s="29">
        <v>0.43137022219801868</v>
      </c>
      <c r="T77" s="29">
        <v>0.45954660489233845</v>
      </c>
      <c r="U77" s="29">
        <v>0.47975080965993694</v>
      </c>
      <c r="V77" s="29">
        <v>0.49026595847583559</v>
      </c>
      <c r="W77" s="29">
        <v>0.49172450431311387</v>
      </c>
      <c r="X77" s="29">
        <v>0.48389991573337621</v>
      </c>
      <c r="Y77" s="29">
        <v>0.46840898829002159</v>
      </c>
      <c r="Z77" s="29">
        <v>0.446274821627549</v>
      </c>
      <c r="AA77" s="29">
        <v>0.41858970016172009</v>
      </c>
      <c r="AB77" s="29">
        <v>0.38761616415504524</v>
      </c>
      <c r="AC77" s="29">
        <v>0.35404582734842938</v>
      </c>
      <c r="AD77" s="29">
        <v>0.31976812937980043</v>
      </c>
      <c r="AE77" s="29">
        <v>0.28587150292374275</v>
      </c>
      <c r="AF77" s="29">
        <v>0.25323285229753534</v>
      </c>
      <c r="AG77" s="29">
        <v>0.22219995499427056</v>
      </c>
      <c r="AH77" s="29">
        <v>0.19344533442674725</v>
      </c>
      <c r="AI77" s="29">
        <v>0.16744696670547402</v>
      </c>
      <c r="AJ77" s="29">
        <v>0.14485334072636952</v>
      </c>
      <c r="AK77" s="29">
        <v>0.12501661381865076</v>
      </c>
      <c r="AL77" s="29">
        <v>0.10908394821482216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0.13730377468357854</v>
      </c>
      <c r="M78" s="29">
        <v>0.18216282907619177</v>
      </c>
      <c r="N78" s="29">
        <v>0.23815907058294247</v>
      </c>
      <c r="O78" s="29">
        <v>0.30689287085631373</v>
      </c>
      <c r="P78" s="29">
        <v>0.39171515986003191</v>
      </c>
      <c r="Q78" s="29">
        <v>0.49322352654475132</v>
      </c>
      <c r="R78" s="29">
        <v>0.61256508668354792</v>
      </c>
      <c r="S78" s="29">
        <v>0.75088265761170325</v>
      </c>
      <c r="T78" s="29">
        <v>0.91056637801368634</v>
      </c>
      <c r="U78" s="29">
        <v>1.0895497390276299</v>
      </c>
      <c r="V78" s="29">
        <v>1.2864255997902554</v>
      </c>
      <c r="W78" s="29">
        <v>1.4986700269973294</v>
      </c>
      <c r="X78" s="29">
        <v>1.6841160914738278</v>
      </c>
      <c r="Y78" s="29">
        <v>1.8403726537456848</v>
      </c>
      <c r="Z78" s="29">
        <v>1.9661245983881503</v>
      </c>
      <c r="AA78" s="29">
        <v>2.0608608890952071</v>
      </c>
      <c r="AB78" s="29">
        <v>2.1194678245515766</v>
      </c>
      <c r="AC78" s="29">
        <v>2.1446643886251984</v>
      </c>
      <c r="AD78" s="29">
        <v>2.1341188922612382</v>
      </c>
      <c r="AE78" s="29">
        <v>2.0873394666095479</v>
      </c>
      <c r="AF78" s="29">
        <v>2.0034705072764347</v>
      </c>
      <c r="AG78" s="29">
        <v>1.8924752472729733</v>
      </c>
      <c r="AH78" s="29">
        <v>1.7575947866135238</v>
      </c>
      <c r="AI78" s="29">
        <v>1.608193107008034</v>
      </c>
      <c r="AJ78" s="29">
        <v>1.4468832720203295</v>
      </c>
      <c r="AK78" s="29">
        <v>1.2865167402957574</v>
      </c>
      <c r="AL78" s="29">
        <v>1.1320685757581652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5.3672458640322399E-2</v>
      </c>
      <c r="M79" s="29">
        <v>7.5114616427697109E-2</v>
      </c>
      <c r="N79" s="29">
        <v>0.10109418664422233</v>
      </c>
      <c r="O79" s="29">
        <v>0.13206847671406194</v>
      </c>
      <c r="P79" s="29">
        <v>0.16650228447718446</v>
      </c>
      <c r="Q79" s="29">
        <v>0.20384952114585034</v>
      </c>
      <c r="R79" s="29">
        <v>0.24254403756154863</v>
      </c>
      <c r="S79" s="29">
        <v>0.28137336764378751</v>
      </c>
      <c r="T79" s="29">
        <v>0.31834911347160877</v>
      </c>
      <c r="U79" s="29">
        <v>0.35295789657614407</v>
      </c>
      <c r="V79" s="29">
        <v>0.38431710445851025</v>
      </c>
      <c r="W79" s="29">
        <v>0.41198259946779359</v>
      </c>
      <c r="X79" s="29">
        <v>0.43163949104335758</v>
      </c>
      <c r="Y79" s="29">
        <v>0.44356909562400626</v>
      </c>
      <c r="Z79" s="29">
        <v>0.44776897052430142</v>
      </c>
      <c r="AA79" s="29">
        <v>0.44464663476569205</v>
      </c>
      <c r="AB79" s="29">
        <v>0.43489564006513287</v>
      </c>
      <c r="AC79" s="29">
        <v>0.41941133377540812</v>
      </c>
      <c r="AD79" s="29">
        <v>0.3989851260567559</v>
      </c>
      <c r="AE79" s="29">
        <v>0.37425923567101199</v>
      </c>
      <c r="AF79" s="29">
        <v>0.34624286489783151</v>
      </c>
      <c r="AG79" s="29">
        <v>0.31629130301440767</v>
      </c>
      <c r="AH79" s="29">
        <v>0.28559336776252509</v>
      </c>
      <c r="AI79" s="29">
        <v>0.25514229714717951</v>
      </c>
      <c r="AJ79" s="29">
        <v>0.22593717009920344</v>
      </c>
      <c r="AK79" s="29">
        <v>0.19850562685807219</v>
      </c>
      <c r="AL79" s="29">
        <v>0.17360460658535395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8.7500731770062661E-3</v>
      </c>
      <c r="M80" s="29">
        <v>1.3735163028797421E-2</v>
      </c>
      <c r="N80" s="29">
        <v>2.4746692231599064E-2</v>
      </c>
      <c r="O80" s="29">
        <v>4.2469589059400792E-2</v>
      </c>
      <c r="P80" s="29">
        <v>6.6447610206235061E-2</v>
      </c>
      <c r="Q80" s="29">
        <v>9.6770380799916608E-2</v>
      </c>
      <c r="R80" s="29">
        <v>0.13486843989574665</v>
      </c>
      <c r="S80" s="29">
        <v>0.18065197503794533</v>
      </c>
      <c r="T80" s="29">
        <v>0.23402219251689738</v>
      </c>
      <c r="U80" s="29">
        <v>0.29392984926992693</v>
      </c>
      <c r="V80" s="29">
        <v>0.36262454136008493</v>
      </c>
      <c r="W80" s="29">
        <v>0.43810253862065995</v>
      </c>
      <c r="X80" s="29">
        <v>0.50536337711833212</v>
      </c>
      <c r="Y80" s="29">
        <v>0.56312614538900152</v>
      </c>
      <c r="Z80" s="29">
        <v>0.61138259237884351</v>
      </c>
      <c r="AA80" s="29">
        <v>0.64876011661528188</v>
      </c>
      <c r="AB80" s="29">
        <v>0.67330680449925162</v>
      </c>
      <c r="AC80" s="29">
        <v>0.68631385376252063</v>
      </c>
      <c r="AD80" s="29">
        <v>0.68687661733319094</v>
      </c>
      <c r="AE80" s="29">
        <v>0.67485055207304545</v>
      </c>
      <c r="AF80" s="29">
        <v>0.649896375122198</v>
      </c>
      <c r="AG80" s="29">
        <v>0.61532335029707397</v>
      </c>
      <c r="AH80" s="29">
        <v>0.57264134638665087</v>
      </c>
      <c r="AI80" s="29">
        <v>0.52503759675028761</v>
      </c>
      <c r="AJ80" s="29">
        <v>0.47319853639718568</v>
      </c>
      <c r="AK80" s="29">
        <v>0.42121126508189893</v>
      </c>
      <c r="AL80" s="29">
        <v>0.37045931191629072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5.3892037797648061E-3</v>
      </c>
      <c r="M81" s="27">
        <v>5.3060831668843124E-3</v>
      </c>
      <c r="N81" s="27">
        <v>5.1767963581251814E-3</v>
      </c>
      <c r="O81" s="27">
        <v>4.9669878160084387E-3</v>
      </c>
      <c r="P81" s="27">
        <v>4.7104776369020574E-3</v>
      </c>
      <c r="Q81" s="27">
        <v>4.416335532681297E-3</v>
      </c>
      <c r="R81" s="27">
        <v>4.0997353376502326E-3</v>
      </c>
      <c r="S81" s="27">
        <v>3.7520313678084281E-3</v>
      </c>
      <c r="T81" s="27">
        <v>3.3874263700977682E-3</v>
      </c>
      <c r="U81" s="27">
        <v>3.0388472222395084E-3</v>
      </c>
      <c r="V81" s="27">
        <v>2.6886299779410915E-3</v>
      </c>
      <c r="W81" s="27">
        <v>2.3774983198003616E-3</v>
      </c>
      <c r="X81" s="27">
        <v>2.0666141217373863E-3</v>
      </c>
      <c r="Y81" s="27">
        <v>1.7789739382100703E-3</v>
      </c>
      <c r="Z81" s="27">
        <v>1.5490255069709258E-3</v>
      </c>
      <c r="AA81" s="27">
        <v>1.3672767601427662E-3</v>
      </c>
      <c r="AB81" s="27">
        <v>1.1808334305808224E-3</v>
      </c>
      <c r="AC81" s="27">
        <v>1.0065998050258513E-3</v>
      </c>
      <c r="AD81" s="27">
        <v>8.4755091498946026E-4</v>
      </c>
      <c r="AE81" s="27">
        <v>7.4010319352441544E-4</v>
      </c>
      <c r="AF81" s="27">
        <v>6.544719847727281E-4</v>
      </c>
      <c r="AG81" s="27">
        <v>6.0526392748225656E-4</v>
      </c>
      <c r="AH81" s="27">
        <v>5.0525942594156369E-4</v>
      </c>
      <c r="AI81" s="27">
        <v>4.56887790850406E-4</v>
      </c>
      <c r="AJ81" s="27">
        <v>4.2335281678864848E-4</v>
      </c>
      <c r="AK81" s="27">
        <v>3.4476232273908598E-4</v>
      </c>
      <c r="AL81" s="27">
        <v>2.8502376646088838E-4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7.9081351654190668E-2</v>
      </c>
      <c r="M82" s="27">
        <v>7.2707566716983432E-2</v>
      </c>
      <c r="N82" s="27">
        <v>6.6551504117827398E-2</v>
      </c>
      <c r="O82" s="27">
        <v>6.0805858119941256E-2</v>
      </c>
      <c r="P82" s="27">
        <v>5.5602545160091117E-2</v>
      </c>
      <c r="Q82" s="27">
        <v>5.080234932424927E-2</v>
      </c>
      <c r="R82" s="27">
        <v>4.6236727254617783E-2</v>
      </c>
      <c r="S82" s="27">
        <v>4.2056270490461019E-2</v>
      </c>
      <c r="T82" s="27">
        <v>3.8176913369538691E-2</v>
      </c>
      <c r="U82" s="27">
        <v>3.461517023249009E-2</v>
      </c>
      <c r="V82" s="27">
        <v>3.132454856050175E-2</v>
      </c>
      <c r="W82" s="27">
        <v>2.8321963284989593E-2</v>
      </c>
      <c r="X82" s="27">
        <v>2.5394099658706138E-2</v>
      </c>
      <c r="Y82" s="27">
        <v>2.2708466092348341E-2</v>
      </c>
      <c r="Z82" s="27">
        <v>2.0335114651820679E-2</v>
      </c>
      <c r="AA82" s="27">
        <v>1.818473010890622E-2</v>
      </c>
      <c r="AB82" s="27">
        <v>1.6228946389825208E-2</v>
      </c>
      <c r="AC82" s="27">
        <v>1.4697835972908361E-2</v>
      </c>
      <c r="AD82" s="27">
        <v>1.3522057023794455E-2</v>
      </c>
      <c r="AE82" s="27">
        <v>1.2517558787046704E-2</v>
      </c>
      <c r="AF82" s="27">
        <v>1.1648992535494378E-2</v>
      </c>
      <c r="AG82" s="27">
        <v>1.0896309242771227E-2</v>
      </c>
      <c r="AH82" s="27">
        <v>1.0218020981822456E-2</v>
      </c>
      <c r="AI82" s="27">
        <v>9.7243164481207196E-3</v>
      </c>
      <c r="AJ82" s="27">
        <v>9.4630877365355307E-3</v>
      </c>
      <c r="AK82" s="27">
        <v>9.311517589285204E-3</v>
      </c>
      <c r="AL82" s="27">
        <v>9.181654268143425E-3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1.9074607845797102E-4</v>
      </c>
      <c r="M83" s="27">
        <v>2.274945250553488E-4</v>
      </c>
      <c r="N83" s="27">
        <v>2.6209637946697923E-4</v>
      </c>
      <c r="O83" s="27">
        <v>2.9164871516070305E-4</v>
      </c>
      <c r="P83" s="27">
        <v>3.1653124238300147E-4</v>
      </c>
      <c r="Q83" s="27">
        <v>3.3616811090391444E-4</v>
      </c>
      <c r="R83" s="27">
        <v>3.4879060109943382E-4</v>
      </c>
      <c r="S83" s="27">
        <v>3.5245092167535618E-4</v>
      </c>
      <c r="T83" s="27">
        <v>3.4901190546923099E-4</v>
      </c>
      <c r="U83" s="27">
        <v>3.3734599267063668E-4</v>
      </c>
      <c r="V83" s="27">
        <v>3.1908202008069784E-4</v>
      </c>
      <c r="W83" s="27">
        <v>2.9442207485200157E-4</v>
      </c>
      <c r="X83" s="27">
        <v>2.6681583612378718E-4</v>
      </c>
      <c r="Y83" s="27">
        <v>2.3917280313445909E-4</v>
      </c>
      <c r="Z83" s="27">
        <v>2.10326135037866E-4</v>
      </c>
      <c r="AA83" s="27">
        <v>1.8258067660374604E-4</v>
      </c>
      <c r="AB83" s="27">
        <v>1.5663406122708837E-4</v>
      </c>
      <c r="AC83" s="27">
        <v>1.3439455033464943E-4</v>
      </c>
      <c r="AD83" s="27">
        <v>1.1687743842736025E-4</v>
      </c>
      <c r="AE83" s="27">
        <v>1.0134817301866482E-4</v>
      </c>
      <c r="AF83" s="27">
        <v>8.6427441696780216E-5</v>
      </c>
      <c r="AG83" s="27">
        <v>7.2333832896780964E-5</v>
      </c>
      <c r="AH83" s="27">
        <v>5.9839103228469752E-5</v>
      </c>
      <c r="AI83" s="27">
        <v>5.2175380007552939E-5</v>
      </c>
      <c r="AJ83" s="27">
        <v>4.6378355747799548E-5</v>
      </c>
      <c r="AK83" s="27">
        <v>4.3225861380650049E-5</v>
      </c>
      <c r="AL83" s="27">
        <v>3.7172792841729947E-5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10.348320490142147</v>
      </c>
      <c r="M86" s="30">
        <v>10.288034207919861</v>
      </c>
      <c r="N86" s="30">
        <v>10.225510473233644</v>
      </c>
      <c r="O86" s="30">
        <v>10.168214786715653</v>
      </c>
      <c r="P86" s="30">
        <v>10.121908209728229</v>
      </c>
      <c r="Q86" s="30">
        <v>10.077789020212572</v>
      </c>
      <c r="R86" s="30">
        <v>10.027265398711869</v>
      </c>
      <c r="S86" s="30">
        <v>9.9932249826060531</v>
      </c>
      <c r="T86" s="30">
        <v>9.9664284080009686</v>
      </c>
      <c r="U86" s="30">
        <v>9.9451094792345831</v>
      </c>
      <c r="V86" s="30">
        <v>9.9303217782147577</v>
      </c>
      <c r="W86" s="30">
        <v>9.9239271857890223</v>
      </c>
      <c r="X86" s="30">
        <v>9.9267222124813532</v>
      </c>
      <c r="Y86" s="30">
        <v>9.9258906001213312</v>
      </c>
      <c r="Z86" s="30">
        <v>9.9375513034703165</v>
      </c>
      <c r="AA86" s="30">
        <v>9.9562147381242507</v>
      </c>
      <c r="AB86" s="30">
        <v>9.9727864963810102</v>
      </c>
      <c r="AC86" s="30">
        <v>9.9905775164278889</v>
      </c>
      <c r="AD86" s="30">
        <v>10.013343499629402</v>
      </c>
      <c r="AE86" s="30">
        <v>10.036824043289418</v>
      </c>
      <c r="AF86" s="30">
        <v>10.064099981157183</v>
      </c>
      <c r="AG86" s="30">
        <v>10.095433440182104</v>
      </c>
      <c r="AH86" s="30">
        <v>10.127327898691627</v>
      </c>
      <c r="AI86" s="30">
        <v>10.152789307801752</v>
      </c>
      <c r="AJ86" s="30">
        <v>10.180275456594627</v>
      </c>
      <c r="AK86" s="30">
        <v>10.206657909735323</v>
      </c>
      <c r="AL86" s="30">
        <v>10.231717302689445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246231.39680409594</v>
      </c>
      <c r="M96" s="33">
        <v>233158.41193048347</v>
      </c>
      <c r="N96" s="33">
        <v>219673.05348286056</v>
      </c>
      <c r="O96" s="33">
        <v>206135.52499248958</v>
      </c>
      <c r="P96" s="33">
        <v>192549.59729815251</v>
      </c>
      <c r="Q96" s="33">
        <v>178770.19768277358</v>
      </c>
      <c r="R96" s="33">
        <v>164778.2905583937</v>
      </c>
      <c r="S96" s="33">
        <v>150742.09812650055</v>
      </c>
      <c r="T96" s="33">
        <v>136266.01919613598</v>
      </c>
      <c r="U96" s="33">
        <v>122268.22731499719</v>
      </c>
      <c r="V96" s="33">
        <v>108420.31096634173</v>
      </c>
      <c r="W96" s="33">
        <v>95444.209902574759</v>
      </c>
      <c r="X96" s="33">
        <v>83143.296650373566</v>
      </c>
      <c r="Y96" s="33">
        <v>71943.410190483832</v>
      </c>
      <c r="Z96" s="33">
        <v>61949.857122900081</v>
      </c>
      <c r="AA96" s="33">
        <v>53013.710932984533</v>
      </c>
      <c r="AB96" s="33">
        <v>44963.589102039048</v>
      </c>
      <c r="AC96" s="33">
        <v>37754.748150138235</v>
      </c>
      <c r="AD96" s="33">
        <v>31423.280316988552</v>
      </c>
      <c r="AE96" s="33">
        <v>25922.463496189626</v>
      </c>
      <c r="AF96" s="33">
        <v>21236.526278309462</v>
      </c>
      <c r="AG96" s="33">
        <v>17302.091270324687</v>
      </c>
      <c r="AH96" s="33">
        <v>14007.461530576244</v>
      </c>
      <c r="AI96" s="33">
        <v>11208.839405297893</v>
      </c>
      <c r="AJ96" s="33">
        <v>8938.6751660072932</v>
      </c>
      <c r="AK96" s="33">
        <v>7054.8791369758974</v>
      </c>
      <c r="AL96" s="33">
        <v>5523.782434096458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232216.61013992666</v>
      </c>
      <c r="M97" s="33">
        <v>220020.33876087537</v>
      </c>
      <c r="N97" s="33">
        <v>204552.91384762089</v>
      </c>
      <c r="O97" s="33">
        <v>188427.64631261121</v>
      </c>
      <c r="P97" s="33">
        <v>173304.07296154829</v>
      </c>
      <c r="Q97" s="33">
        <v>158453.08297035666</v>
      </c>
      <c r="R97" s="33">
        <v>143913.24850543265</v>
      </c>
      <c r="S97" s="33">
        <v>129889.83437545266</v>
      </c>
      <c r="T97" s="33">
        <v>116423.37263511338</v>
      </c>
      <c r="U97" s="33">
        <v>104311.79855011993</v>
      </c>
      <c r="V97" s="33">
        <v>91950.806547363391</v>
      </c>
      <c r="W97" s="33">
        <v>80162.981306523739</v>
      </c>
      <c r="X97" s="33">
        <v>68928.429034672168</v>
      </c>
      <c r="Y97" s="33">
        <v>58963.51836047</v>
      </c>
      <c r="Z97" s="33">
        <v>50149.999318528055</v>
      </c>
      <c r="AA97" s="33">
        <v>42426.980556387869</v>
      </c>
      <c r="AB97" s="33">
        <v>35707.122720440406</v>
      </c>
      <c r="AC97" s="33">
        <v>29850.707952549339</v>
      </c>
      <c r="AD97" s="33">
        <v>24739.148933616358</v>
      </c>
      <c r="AE97" s="33">
        <v>20338.431877859624</v>
      </c>
      <c r="AF97" s="33">
        <v>16613.750565156228</v>
      </c>
      <c r="AG97" s="33">
        <v>13496.024978209956</v>
      </c>
      <c r="AH97" s="33">
        <v>10877.676400225409</v>
      </c>
      <c r="AI97" s="33">
        <v>8685.8889334768191</v>
      </c>
      <c r="AJ97" s="33">
        <v>6881.2696983028864</v>
      </c>
      <c r="AK97" s="33">
        <v>5399.0984813248551</v>
      </c>
      <c r="AL97" s="33">
        <v>4200.6183941728896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20923.947724034562</v>
      </c>
      <c r="M99" s="33">
        <v>23759.962958697732</v>
      </c>
      <c r="N99" s="33">
        <v>25650.662619949551</v>
      </c>
      <c r="O99" s="33">
        <v>27053.538266666208</v>
      </c>
      <c r="P99" s="33">
        <v>27930.473375451009</v>
      </c>
      <c r="Q99" s="33">
        <v>28314.553242524558</v>
      </c>
      <c r="R99" s="33">
        <v>28198.259765239294</v>
      </c>
      <c r="S99" s="33">
        <v>27595.485226651868</v>
      </c>
      <c r="T99" s="33">
        <v>26482.917877440781</v>
      </c>
      <c r="U99" s="33">
        <v>24903.644409212124</v>
      </c>
      <c r="V99" s="33">
        <v>22857.030164045267</v>
      </c>
      <c r="W99" s="33">
        <v>20800.90831692623</v>
      </c>
      <c r="X99" s="33">
        <v>18734.96213460826</v>
      </c>
      <c r="Y99" s="33">
        <v>16692.752065534834</v>
      </c>
      <c r="Z99" s="33">
        <v>14708.367648787089</v>
      </c>
      <c r="AA99" s="33">
        <v>12802.494230532568</v>
      </c>
      <c r="AB99" s="33">
        <v>11016.83269549752</v>
      </c>
      <c r="AC99" s="33">
        <v>9357.2685584617084</v>
      </c>
      <c r="AD99" s="33">
        <v>7854.9736348297138</v>
      </c>
      <c r="AE99" s="33">
        <v>6517.9467048596662</v>
      </c>
      <c r="AF99" s="33">
        <v>5348.8359750507861</v>
      </c>
      <c r="AG99" s="33">
        <v>4336.2375423506546</v>
      </c>
      <c r="AH99" s="33">
        <v>3473.5950420440113</v>
      </c>
      <c r="AI99" s="33">
        <v>2751.1874626854656</v>
      </c>
      <c r="AJ99" s="33">
        <v>2164.6031077999623</v>
      </c>
      <c r="AK99" s="33">
        <v>1690.0110637435573</v>
      </c>
      <c r="AL99" s="33">
        <v>1321.9130045880106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18581.356674182261</v>
      </c>
      <c r="M100" s="33">
        <v>23760.634419069691</v>
      </c>
      <c r="N100" s="33">
        <v>29697.28307834618</v>
      </c>
      <c r="O100" s="33">
        <v>36707.341586124232</v>
      </c>
      <c r="P100" s="33">
        <v>45187.159420662931</v>
      </c>
      <c r="Q100" s="33">
        <v>54610.727362621255</v>
      </c>
      <c r="R100" s="33">
        <v>65268.414789147406</v>
      </c>
      <c r="S100" s="33">
        <v>76725.025566450582</v>
      </c>
      <c r="T100" s="33">
        <v>89678.976129610397</v>
      </c>
      <c r="U100" s="33">
        <v>102893.99863380395</v>
      </c>
      <c r="V100" s="33">
        <v>115978.80892046093</v>
      </c>
      <c r="W100" s="33">
        <v>128896.3416616008</v>
      </c>
      <c r="X100" s="33">
        <v>121026.61858793491</v>
      </c>
      <c r="Y100" s="33">
        <v>113109.68974755051</v>
      </c>
      <c r="Z100" s="33">
        <v>105618.36828742689</v>
      </c>
      <c r="AA100" s="33">
        <v>98289.019292368306</v>
      </c>
      <c r="AB100" s="33">
        <v>90658.798177924182</v>
      </c>
      <c r="AC100" s="33">
        <v>83034.610730449087</v>
      </c>
      <c r="AD100" s="33">
        <v>75349.851770166511</v>
      </c>
      <c r="AE100" s="33">
        <v>67573.992786032468</v>
      </c>
      <c r="AF100" s="33">
        <v>59695.770969182355</v>
      </c>
      <c r="AG100" s="33">
        <v>52071.856665662301</v>
      </c>
      <c r="AH100" s="33">
        <v>44721.184833807143</v>
      </c>
      <c r="AI100" s="33">
        <v>37850.741898426219</v>
      </c>
      <c r="AJ100" s="33">
        <v>31490.211594064291</v>
      </c>
      <c r="AK100" s="33">
        <v>25864.766623003201</v>
      </c>
      <c r="AL100" s="33">
        <v>21006.711377256674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18426.328769935812</v>
      </c>
      <c r="M101" s="33">
        <v>22589.842905093119</v>
      </c>
      <c r="N101" s="33">
        <v>27260.428767926842</v>
      </c>
      <c r="O101" s="33">
        <v>32414.677461452877</v>
      </c>
      <c r="P101" s="33">
        <v>36414.572582937421</v>
      </c>
      <c r="Q101" s="33">
        <v>40107.658612282394</v>
      </c>
      <c r="R101" s="33">
        <v>42751.632423488139</v>
      </c>
      <c r="S101" s="33">
        <v>44393.485652765477</v>
      </c>
      <c r="T101" s="33">
        <v>45048.881692813826</v>
      </c>
      <c r="U101" s="33">
        <v>45573.732332817548</v>
      </c>
      <c r="V101" s="33">
        <v>45944.755479150983</v>
      </c>
      <c r="W101" s="33">
        <v>46151.415743237725</v>
      </c>
      <c r="X101" s="33">
        <v>42295.574515016429</v>
      </c>
      <c r="Y101" s="33">
        <v>38519.266792427115</v>
      </c>
      <c r="Z101" s="33">
        <v>34914.485998942488</v>
      </c>
      <c r="AA101" s="33">
        <v>31437.654086065431</v>
      </c>
      <c r="AB101" s="33">
        <v>28036.521681961629</v>
      </c>
      <c r="AC101" s="33">
        <v>24789.632106535333</v>
      </c>
      <c r="AD101" s="33">
        <v>21708.382652742592</v>
      </c>
      <c r="AE101" s="33">
        <v>18796.341082128645</v>
      </c>
      <c r="AF101" s="33">
        <v>16066.410031920293</v>
      </c>
      <c r="AG101" s="33">
        <v>13570.505803438358</v>
      </c>
      <c r="AH101" s="33">
        <v>11312.201901515753</v>
      </c>
      <c r="AI101" s="33">
        <v>9308.0753590737804</v>
      </c>
      <c r="AJ101" s="33">
        <v>7555.9304844171147</v>
      </c>
      <c r="AK101" s="33">
        <v>6060.4279119440789</v>
      </c>
      <c r="AL101" s="33">
        <v>4811.819826029744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3570.8810046213889</v>
      </c>
      <c r="M102" s="33">
        <v>4742.7766204522222</v>
      </c>
      <c r="N102" s="33">
        <v>10687.551791972917</v>
      </c>
      <c r="O102" s="33">
        <v>16969.602913436069</v>
      </c>
      <c r="P102" s="33">
        <v>22778.820390061544</v>
      </c>
      <c r="Q102" s="33">
        <v>28841.686319014327</v>
      </c>
      <c r="R102" s="33">
        <v>35957.014284618548</v>
      </c>
      <c r="S102" s="33">
        <v>43293.367955059359</v>
      </c>
      <c r="T102" s="33">
        <v>50812.87910905348</v>
      </c>
      <c r="U102" s="33">
        <v>57801.870330727346</v>
      </c>
      <c r="V102" s="33">
        <v>67111.594030821638</v>
      </c>
      <c r="W102" s="33">
        <v>75737.411614638782</v>
      </c>
      <c r="X102" s="33">
        <v>70387.295500425927</v>
      </c>
      <c r="Y102" s="33">
        <v>65147.367348586093</v>
      </c>
      <c r="Z102" s="33">
        <v>60372.212773667008</v>
      </c>
      <c r="AA102" s="33">
        <v>55788.484732151694</v>
      </c>
      <c r="AB102" s="33">
        <v>51101.895368120844</v>
      </c>
      <c r="AC102" s="33">
        <v>46519.732450074436</v>
      </c>
      <c r="AD102" s="33">
        <v>41992.389626624048</v>
      </c>
      <c r="AE102" s="33">
        <v>37472.705080813677</v>
      </c>
      <c r="AF102" s="33">
        <v>32947.074830430887</v>
      </c>
      <c r="AG102" s="33">
        <v>28607.214864157188</v>
      </c>
      <c r="AH102" s="33">
        <v>24468.454816548929</v>
      </c>
      <c r="AI102" s="33">
        <v>20630.09386614944</v>
      </c>
      <c r="AJ102" s="33">
        <v>17090.546101206226</v>
      </c>
      <c r="AK102" s="33">
        <v>13969.249511876518</v>
      </c>
      <c r="AL102" s="33">
        <v>11269.683002500376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285736.70120231278</v>
      </c>
      <c r="M108" s="36">
        <v>280679.00930825091</v>
      </c>
      <c r="N108" s="36">
        <v>275020.99918115628</v>
      </c>
      <c r="O108" s="36">
        <v>269896.40484527999</v>
      </c>
      <c r="P108" s="36">
        <v>265667.23009426642</v>
      </c>
      <c r="Q108" s="36">
        <v>261695.4782879194</v>
      </c>
      <c r="R108" s="36">
        <v>258244.9651127804</v>
      </c>
      <c r="S108" s="36">
        <v>255062.60891960299</v>
      </c>
      <c r="T108" s="36">
        <v>252427.91320318717</v>
      </c>
      <c r="U108" s="36">
        <v>250065.87035801326</v>
      </c>
      <c r="V108" s="36">
        <v>247256.15005084791</v>
      </c>
      <c r="W108" s="36">
        <v>245141.45988110179</v>
      </c>
      <c r="X108" s="36">
        <v>222904.87737291673</v>
      </c>
      <c r="Y108" s="36">
        <v>201745.85200356919</v>
      </c>
      <c r="Z108" s="36">
        <v>182276.59305911406</v>
      </c>
      <c r="AA108" s="36">
        <v>164105.22445588541</v>
      </c>
      <c r="AB108" s="36">
        <v>146639.21997546076</v>
      </c>
      <c r="AC108" s="36">
        <v>130146.62743904903</v>
      </c>
      <c r="AD108" s="36">
        <v>114628.10572198479</v>
      </c>
      <c r="AE108" s="36">
        <v>100014.40298708176</v>
      </c>
      <c r="AF108" s="36">
        <v>86281.133222542601</v>
      </c>
      <c r="AG108" s="36">
        <v>73710.185478337633</v>
      </c>
      <c r="AH108" s="36">
        <v>62202.241406427398</v>
      </c>
      <c r="AI108" s="36">
        <v>51810.768766409579</v>
      </c>
      <c r="AJ108" s="36">
        <v>42593.489867871547</v>
      </c>
      <c r="AK108" s="36">
        <v>34609.65682372266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254213.81991448387</v>
      </c>
      <c r="M109" s="34">
        <v>247352.95828642073</v>
      </c>
      <c r="N109" s="34">
        <v>242500.89440752065</v>
      </c>
      <c r="O109" s="34">
        <v>237811.92668750015</v>
      </c>
      <c r="P109" s="34">
        <v>232497.46593454725</v>
      </c>
      <c r="Q109" s="34">
        <v>227402.42790165337</v>
      </c>
      <c r="R109" s="34">
        <v>222621.89521353933</v>
      </c>
      <c r="S109" s="34">
        <v>217576.68798327752</v>
      </c>
      <c r="T109" s="34">
        <v>212285.13343698066</v>
      </c>
      <c r="U109" s="34">
        <v>207687.40121366482</v>
      </c>
      <c r="V109" s="34">
        <v>205007.15605733602</v>
      </c>
      <c r="W109" s="34">
        <v>202051.80866440025</v>
      </c>
      <c r="X109" s="34">
        <v>181611.29905011453</v>
      </c>
      <c r="Y109" s="34">
        <v>162630.15250148322</v>
      </c>
      <c r="Z109" s="34">
        <v>145436.69809113754</v>
      </c>
      <c r="AA109" s="34">
        <v>129653.11937460498</v>
      </c>
      <c r="AB109" s="34">
        <v>114845.53977052288</v>
      </c>
      <c r="AC109" s="34">
        <v>101160.0725091591</v>
      </c>
      <c r="AD109" s="34">
        <v>88439.921212982998</v>
      </c>
      <c r="AE109" s="34">
        <v>76607.478040801943</v>
      </c>
      <c r="AF109" s="34">
        <v>65627.235427507403</v>
      </c>
      <c r="AG109" s="34">
        <v>55673.745645805502</v>
      </c>
      <c r="AH109" s="34">
        <v>46658.333118290087</v>
      </c>
      <c r="AI109" s="34">
        <v>38624.058158700034</v>
      </c>
      <c r="AJ109" s="34">
        <v>31527.746283926226</v>
      </c>
      <c r="AK109" s="34">
        <v>25428.775905145452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539950.52111679665</v>
      </c>
      <c r="M110" s="33">
        <v>528031.96759467153</v>
      </c>
      <c r="N110" s="33">
        <v>517521.89358867693</v>
      </c>
      <c r="O110" s="33">
        <v>507708.3315327802</v>
      </c>
      <c r="P110" s="33">
        <v>498164.69602881366</v>
      </c>
      <c r="Q110" s="33">
        <v>489097.90618957282</v>
      </c>
      <c r="R110" s="33">
        <v>480866.8603263197</v>
      </c>
      <c r="S110" s="33">
        <v>472639.29690288048</v>
      </c>
      <c r="T110" s="33">
        <v>464713.04664016783</v>
      </c>
      <c r="U110" s="33">
        <v>457753.27157167811</v>
      </c>
      <c r="V110" s="33">
        <v>452263.30610818393</v>
      </c>
      <c r="W110" s="33">
        <v>447193.26854550198</v>
      </c>
      <c r="X110" s="33">
        <v>404516.1764230312</v>
      </c>
      <c r="Y110" s="33">
        <v>364376.00450505241</v>
      </c>
      <c r="Z110" s="33">
        <v>327713.29115025158</v>
      </c>
      <c r="AA110" s="33">
        <v>293758.34383049037</v>
      </c>
      <c r="AB110" s="33">
        <v>261484.75974598364</v>
      </c>
      <c r="AC110" s="33">
        <v>231306.69994820814</v>
      </c>
      <c r="AD110" s="33">
        <v>203068.02693496778</v>
      </c>
      <c r="AE110" s="33">
        <v>176621.8810278837</v>
      </c>
      <c r="AF110" s="33">
        <v>151908.36865005002</v>
      </c>
      <c r="AG110" s="33">
        <v>129383.93112414313</v>
      </c>
      <c r="AH110" s="33">
        <v>108860.57452471749</v>
      </c>
      <c r="AI110" s="33">
        <v>90434.826925109621</v>
      </c>
      <c r="AJ110" s="33">
        <v>74121.23615179777</v>
      </c>
      <c r="AK110" s="33">
        <v>60038.432728868109</v>
      </c>
      <c r="AL110" s="33">
        <v>48134.528038644145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173.78162487030673</v>
      </c>
      <c r="M116" s="33">
        <v>163.26335975910459</v>
      </c>
      <c r="N116" s="33">
        <v>152.67920372961336</v>
      </c>
      <c r="O116" s="33">
        <v>142.22674519808109</v>
      </c>
      <c r="P116" s="33">
        <v>131.88329267057006</v>
      </c>
      <c r="Q116" s="33">
        <v>121.61991300037707</v>
      </c>
      <c r="R116" s="33">
        <v>111.44343445816318</v>
      </c>
      <c r="S116" s="33">
        <v>101.39824219803933</v>
      </c>
      <c r="T116" s="33">
        <v>91.198416746265707</v>
      </c>
      <c r="U116" s="33">
        <v>81.413325864191407</v>
      </c>
      <c r="V116" s="33">
        <v>71.847255244064016</v>
      </c>
      <c r="W116" s="33">
        <v>62.944550947912475</v>
      </c>
      <c r="X116" s="33">
        <v>54.67352536037783</v>
      </c>
      <c r="Y116" s="33">
        <v>47.173441787685881</v>
      </c>
      <c r="Z116" s="33">
        <v>40.521510232609685</v>
      </c>
      <c r="AA116" s="33">
        <v>34.605346489001647</v>
      </c>
      <c r="AB116" s="33">
        <v>29.29915668419731</v>
      </c>
      <c r="AC116" s="33">
        <v>24.568019943558156</v>
      </c>
      <c r="AD116" s="33">
        <v>20.434722844590883</v>
      </c>
      <c r="AE116" s="33">
        <v>16.860136348143438</v>
      </c>
      <c r="AF116" s="33">
        <v>13.828897894433725</v>
      </c>
      <c r="AG116" s="33">
        <v>11.296533648558013</v>
      </c>
      <c r="AH116" s="33">
        <v>9.1855505715803005</v>
      </c>
      <c r="AI116" s="33">
        <v>7.3956804957643545</v>
      </c>
      <c r="AJ116" s="33">
        <v>5.9497830919758652</v>
      </c>
      <c r="AK116" s="33">
        <v>4.7492833169849593</v>
      </c>
      <c r="AL116" s="33">
        <v>3.775038590782974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159.54962264863076</v>
      </c>
      <c r="M117" s="33">
        <v>150.98074081003003</v>
      </c>
      <c r="N117" s="33">
        <v>140.23208405864941</v>
      </c>
      <c r="O117" s="33">
        <v>129.07148859740974</v>
      </c>
      <c r="P117" s="33">
        <v>118.58806870520301</v>
      </c>
      <c r="Q117" s="33">
        <v>108.30518296971415</v>
      </c>
      <c r="R117" s="33">
        <v>98.245471936176429</v>
      </c>
      <c r="S117" s="33">
        <v>88.555853820754052</v>
      </c>
      <c r="T117" s="33">
        <v>79.258779218061207</v>
      </c>
      <c r="U117" s="33">
        <v>70.887306332176223</v>
      </c>
      <c r="V117" s="33">
        <v>62.388329494393219</v>
      </c>
      <c r="W117" s="33">
        <v>54.307995183836958</v>
      </c>
      <c r="X117" s="33">
        <v>46.644794559997372</v>
      </c>
      <c r="Y117" s="33">
        <v>39.853209970215374</v>
      </c>
      <c r="Z117" s="33">
        <v>33.854983599251021</v>
      </c>
      <c r="AA117" s="33">
        <v>28.607456681143528</v>
      </c>
      <c r="AB117" s="33">
        <v>24.049058079871404</v>
      </c>
      <c r="AC117" s="33">
        <v>20.081075840053543</v>
      </c>
      <c r="AD117" s="33">
        <v>16.624020412987473</v>
      </c>
      <c r="AE117" s="33">
        <v>13.653020927481903</v>
      </c>
      <c r="AF117" s="33">
        <v>11.142828709733678</v>
      </c>
      <c r="AG117" s="33">
        <v>9.0456290337274812</v>
      </c>
      <c r="AH117" s="33">
        <v>7.2897804574097664</v>
      </c>
      <c r="AI117" s="33">
        <v>5.8231191464747765</v>
      </c>
      <c r="AJ117" s="33">
        <v>4.6169270088145415</v>
      </c>
      <c r="AK117" s="33">
        <v>3.6268444676316678</v>
      </c>
      <c r="AL117" s="33">
        <v>2.8267660797920171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8.5459858416194816</v>
      </c>
      <c r="M119" s="33">
        <v>9.629336408270639</v>
      </c>
      <c r="N119" s="33">
        <v>10.287006242640468</v>
      </c>
      <c r="O119" s="33">
        <v>10.714514792459887</v>
      </c>
      <c r="P119" s="33">
        <v>10.913240622431484</v>
      </c>
      <c r="Q119" s="33">
        <v>10.911648516066956</v>
      </c>
      <c r="R119" s="33">
        <v>10.720799808568263</v>
      </c>
      <c r="S119" s="33">
        <v>10.381998856231482</v>
      </c>
      <c r="T119" s="33">
        <v>9.8840326737503048</v>
      </c>
      <c r="U119" s="33">
        <v>9.2418501166226594</v>
      </c>
      <c r="V119" s="33">
        <v>8.4536107939512632</v>
      </c>
      <c r="W119" s="33">
        <v>7.6619451092666457</v>
      </c>
      <c r="X119" s="33">
        <v>6.8674225743717772</v>
      </c>
      <c r="Y119" s="33">
        <v>6.0853805894787287</v>
      </c>
      <c r="Z119" s="33">
        <v>5.3304156811852828</v>
      </c>
      <c r="AA119" s="33">
        <v>4.6107289463568115</v>
      </c>
      <c r="AB119" s="33">
        <v>3.942701363473466</v>
      </c>
      <c r="AC119" s="33">
        <v>3.3277229915799622</v>
      </c>
      <c r="AD119" s="33">
        <v>2.7767659601304202</v>
      </c>
      <c r="AE119" s="33">
        <v>2.2912029116384636</v>
      </c>
      <c r="AF119" s="33">
        <v>1.8707354176277411</v>
      </c>
      <c r="AG119" s="33">
        <v>1.5095007172703161</v>
      </c>
      <c r="AH119" s="33">
        <v>1.2040582147693117</v>
      </c>
      <c r="AI119" s="33">
        <v>0.94975634783686025</v>
      </c>
      <c r="AJ119" s="33">
        <v>0.74479733745325372</v>
      </c>
      <c r="AK119" s="33">
        <v>0.5798950458330292</v>
      </c>
      <c r="AL119" s="33">
        <v>0.45322306486834962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12.377225340341543</v>
      </c>
      <c r="M120" s="33">
        <v>15.683905587654747</v>
      </c>
      <c r="N120" s="33">
        <v>19.440168664782572</v>
      </c>
      <c r="O120" s="33">
        <v>23.837316410180691</v>
      </c>
      <c r="P120" s="33">
        <v>29.113332959586003</v>
      </c>
      <c r="Q120" s="33">
        <v>34.920913903758553</v>
      </c>
      <c r="R120" s="33">
        <v>41.426135076690414</v>
      </c>
      <c r="S120" s="33">
        <v>48.347484335402505</v>
      </c>
      <c r="T120" s="33">
        <v>56.0992070019457</v>
      </c>
      <c r="U120" s="33">
        <v>63.915275816427474</v>
      </c>
      <c r="V120" s="33">
        <v>71.55618473018832</v>
      </c>
      <c r="W120" s="33">
        <v>78.99697056810264</v>
      </c>
      <c r="X120" s="33">
        <v>74.127467727225067</v>
      </c>
      <c r="Y120" s="33">
        <v>69.232296851357674</v>
      </c>
      <c r="Z120" s="33">
        <v>64.589675639063074</v>
      </c>
      <c r="AA120" s="33">
        <v>60.044689237152554</v>
      </c>
      <c r="AB120" s="33">
        <v>55.325187935017198</v>
      </c>
      <c r="AC120" s="33">
        <v>50.61566221070489</v>
      </c>
      <c r="AD120" s="33">
        <v>45.877345900685185</v>
      </c>
      <c r="AE120" s="33">
        <v>41.094422442224825</v>
      </c>
      <c r="AF120" s="33">
        <v>36.26321554382254</v>
      </c>
      <c r="AG120" s="33">
        <v>31.59790308695883</v>
      </c>
      <c r="AH120" s="33">
        <v>27.111295785833942</v>
      </c>
      <c r="AI120" s="33">
        <v>22.926450367081575</v>
      </c>
      <c r="AJ120" s="33">
        <v>19.060294520631327</v>
      </c>
      <c r="AK120" s="33">
        <v>15.64585952948255</v>
      </c>
      <c r="AL120" s="33">
        <v>12.700035666945469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7.4835670043745619</v>
      </c>
      <c r="M121" s="33">
        <v>9.0871703248734956</v>
      </c>
      <c r="N121" s="33">
        <v>10.77838655740937</v>
      </c>
      <c r="O121" s="33">
        <v>12.527124718077058</v>
      </c>
      <c r="P121" s="33">
        <v>13.759455350577523</v>
      </c>
      <c r="Q121" s="33">
        <v>14.7834923555067</v>
      </c>
      <c r="R121" s="33">
        <v>15.38296403553319</v>
      </c>
      <c r="S121" s="33">
        <v>15.689159864259208</v>
      </c>
      <c r="T121" s="33">
        <v>15.701657185290937</v>
      </c>
      <c r="U121" s="33">
        <v>15.675705412799346</v>
      </c>
      <c r="V121" s="33">
        <v>15.601385996044113</v>
      </c>
      <c r="W121" s="33">
        <v>15.478196088119608</v>
      </c>
      <c r="X121" s="33">
        <v>14.136498186177727</v>
      </c>
      <c r="Y121" s="33">
        <v>12.821871063279195</v>
      </c>
      <c r="Z121" s="33">
        <v>11.565406517559413</v>
      </c>
      <c r="AA121" s="33">
        <v>10.357409828265709</v>
      </c>
      <c r="AB121" s="33">
        <v>9.1858728304987931</v>
      </c>
      <c r="AC121" s="33">
        <v>8.0758287988694235</v>
      </c>
      <c r="AD121" s="33">
        <v>7.0321569537991522</v>
      </c>
      <c r="AE121" s="33">
        <v>6.0556556160136257</v>
      </c>
      <c r="AF121" s="33">
        <v>5.1499699130589383</v>
      </c>
      <c r="AG121" s="33">
        <v>4.328869134297701</v>
      </c>
      <c r="AH121" s="33">
        <v>3.5926885985248389</v>
      </c>
      <c r="AI121" s="33">
        <v>2.9443223119118191</v>
      </c>
      <c r="AJ121" s="33">
        <v>2.38198314105066</v>
      </c>
      <c r="AK121" s="33">
        <v>1.9044381572632003</v>
      </c>
      <c r="AL121" s="33">
        <v>1.507567607199372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2.4254977741342887</v>
      </c>
      <c r="M122" s="33">
        <v>3.2091428277608185</v>
      </c>
      <c r="N122" s="33">
        <v>7.1826036578776717</v>
      </c>
      <c r="O122" s="33">
        <v>11.371213365104342</v>
      </c>
      <c r="P122" s="33">
        <v>15.233805602497931</v>
      </c>
      <c r="Q122" s="33">
        <v>19.253571471400392</v>
      </c>
      <c r="R122" s="33">
        <v>23.959223039851263</v>
      </c>
      <c r="S122" s="33">
        <v>28.796946419738489</v>
      </c>
      <c r="T122" s="33">
        <v>33.740440384978747</v>
      </c>
      <c r="U122" s="33">
        <v>38.318712238682643</v>
      </c>
      <c r="V122" s="33">
        <v>44.405376939052495</v>
      </c>
      <c r="W122" s="33">
        <v>50.023435193369771</v>
      </c>
      <c r="X122" s="33">
        <v>46.487043452279799</v>
      </c>
      <c r="Y122" s="33">
        <v>43.023403932438526</v>
      </c>
      <c r="Z122" s="33">
        <v>39.864582437324025</v>
      </c>
      <c r="AA122" s="33">
        <v>36.830991716665821</v>
      </c>
      <c r="AB122" s="33">
        <v>33.730174704936104</v>
      </c>
      <c r="AC122" s="33">
        <v>30.698572125923398</v>
      </c>
      <c r="AD122" s="33">
        <v>27.703672065710496</v>
      </c>
      <c r="AE122" s="33">
        <v>24.715127813663813</v>
      </c>
      <c r="AF122" s="33">
        <v>21.724468615671654</v>
      </c>
      <c r="AG122" s="33">
        <v>18.857794827356752</v>
      </c>
      <c r="AH122" s="33">
        <v>16.125521559184612</v>
      </c>
      <c r="AI122" s="33">
        <v>13.592865718200725</v>
      </c>
      <c r="AJ122" s="33">
        <v>11.258615869626174</v>
      </c>
      <c r="AK122" s="33">
        <v>9.200836115697463</v>
      </c>
      <c r="AL122" s="33">
        <v>7.4213962097197852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194.70483605226775</v>
      </c>
      <c r="M128" s="36">
        <v>188.57660175502997</v>
      </c>
      <c r="N128" s="36">
        <v>182.4063786370364</v>
      </c>
      <c r="O128" s="36">
        <v>176.77857640072165</v>
      </c>
      <c r="P128" s="36">
        <v>171.90986625258756</v>
      </c>
      <c r="Q128" s="36">
        <v>167.45247542020257</v>
      </c>
      <c r="R128" s="36">
        <v>163.59036934342186</v>
      </c>
      <c r="S128" s="36">
        <v>160.12772538967332</v>
      </c>
      <c r="T128" s="36">
        <v>157.18165642196172</v>
      </c>
      <c r="U128" s="36">
        <v>154.57045179724153</v>
      </c>
      <c r="V128" s="36">
        <v>151.85705076820358</v>
      </c>
      <c r="W128" s="36">
        <v>149.60346662528175</v>
      </c>
      <c r="X128" s="36">
        <v>135.66841566197468</v>
      </c>
      <c r="Y128" s="36">
        <v>122.49111922852228</v>
      </c>
      <c r="Z128" s="36">
        <v>110.44160155285805</v>
      </c>
      <c r="AA128" s="36">
        <v>99.260764672511016</v>
      </c>
      <c r="AB128" s="36">
        <v>88.567045982687972</v>
      </c>
      <c r="AC128" s="36">
        <v>78.511405145843014</v>
      </c>
      <c r="AD128" s="36">
        <v>69.088834705406484</v>
      </c>
      <c r="AE128" s="36">
        <v>60.245761702006732</v>
      </c>
      <c r="AF128" s="36">
        <v>51.962848855884005</v>
      </c>
      <c r="AG128" s="36">
        <v>44.403937452787162</v>
      </c>
      <c r="AH128" s="36">
        <v>37.500904572183558</v>
      </c>
      <c r="AI128" s="36">
        <v>31.271887210682792</v>
      </c>
      <c r="AJ128" s="36">
        <v>25.754874950060447</v>
      </c>
      <c r="AK128" s="36">
        <v>20.975037892300538</v>
      </c>
      <c r="AL128" s="36">
        <v>16.928297322596791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169.45868742713961</v>
      </c>
      <c r="M129" s="34">
        <v>163.27705396266433</v>
      </c>
      <c r="N129" s="34">
        <v>158.19307427393645</v>
      </c>
      <c r="O129" s="34">
        <v>152.96982668059115</v>
      </c>
      <c r="P129" s="34">
        <v>147.58132965827846</v>
      </c>
      <c r="Q129" s="34">
        <v>142.34224679662123</v>
      </c>
      <c r="R129" s="34">
        <v>137.58765901156087</v>
      </c>
      <c r="S129" s="34">
        <v>133.04196010475175</v>
      </c>
      <c r="T129" s="34">
        <v>128.7008767883309</v>
      </c>
      <c r="U129" s="34">
        <v>124.88172398365822</v>
      </c>
      <c r="V129" s="34">
        <v>122.39509242948984</v>
      </c>
      <c r="W129" s="34">
        <v>119.80962646532635</v>
      </c>
      <c r="X129" s="34">
        <v>107.2683361984549</v>
      </c>
      <c r="Y129" s="34">
        <v>95.698484965933091</v>
      </c>
      <c r="Z129" s="34">
        <v>85.28497255413447</v>
      </c>
      <c r="AA129" s="34">
        <v>75.795858226075055</v>
      </c>
      <c r="AB129" s="34">
        <v>66.9651056153063</v>
      </c>
      <c r="AC129" s="34">
        <v>58.855476764846365</v>
      </c>
      <c r="AD129" s="34">
        <v>51.359849432497121</v>
      </c>
      <c r="AE129" s="34">
        <v>44.423804357159341</v>
      </c>
      <c r="AF129" s="34">
        <v>38.017267238464271</v>
      </c>
      <c r="AG129" s="34">
        <v>32.232292995381933</v>
      </c>
      <c r="AH129" s="34">
        <v>27.007990615119219</v>
      </c>
      <c r="AI129" s="34">
        <v>22.36030717658732</v>
      </c>
      <c r="AJ129" s="34">
        <v>18.257526019491376</v>
      </c>
      <c r="AK129" s="34">
        <v>14.73211874059233</v>
      </c>
      <c r="AL129" s="34">
        <v>11.755729896711173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364.16352347940739</v>
      </c>
      <c r="M130" s="33">
        <v>351.85365571769438</v>
      </c>
      <c r="N130" s="33">
        <v>340.59945291097284</v>
      </c>
      <c r="O130" s="33">
        <v>329.7484030813128</v>
      </c>
      <c r="P130" s="33">
        <v>319.491195910866</v>
      </c>
      <c r="Q130" s="33">
        <v>309.7947222168238</v>
      </c>
      <c r="R130" s="33">
        <v>301.17802835498276</v>
      </c>
      <c r="S130" s="33">
        <v>293.1696854944251</v>
      </c>
      <c r="T130" s="33">
        <v>285.88253321029259</v>
      </c>
      <c r="U130" s="33">
        <v>279.45217578089978</v>
      </c>
      <c r="V130" s="33">
        <v>274.25214319769344</v>
      </c>
      <c r="W130" s="33">
        <v>269.41309309060807</v>
      </c>
      <c r="X130" s="33">
        <v>242.93675186042958</v>
      </c>
      <c r="Y130" s="33">
        <v>218.18960419445537</v>
      </c>
      <c r="Z130" s="33">
        <v>195.7265741069925</v>
      </c>
      <c r="AA130" s="33">
        <v>175.05662289858606</v>
      </c>
      <c r="AB130" s="33">
        <v>155.53215159799427</v>
      </c>
      <c r="AC130" s="33">
        <v>137.36688191068936</v>
      </c>
      <c r="AD130" s="33">
        <v>120.4486841379036</v>
      </c>
      <c r="AE130" s="33">
        <v>104.66956605916607</v>
      </c>
      <c r="AF130" s="33">
        <v>89.980116094348276</v>
      </c>
      <c r="AG130" s="33">
        <v>76.636230448169101</v>
      </c>
      <c r="AH130" s="33">
        <v>64.50889518730277</v>
      </c>
      <c r="AI130" s="33">
        <v>53.632194387270111</v>
      </c>
      <c r="AJ130" s="33">
        <v>44.01240096955182</v>
      </c>
      <c r="AK130" s="33">
        <v>35.707156632892868</v>
      </c>
      <c r="AL130" s="33">
        <v>28.684027219307968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19550.432797909507</v>
      </c>
      <c r="M136" s="33">
        <v>18367.127972899263</v>
      </c>
      <c r="N136" s="33">
        <v>17176.410419581502</v>
      </c>
      <c r="O136" s="33">
        <v>16000.508834784123</v>
      </c>
      <c r="P136" s="33">
        <v>14836.87042543913</v>
      </c>
      <c r="Q136" s="33">
        <v>13682.24021254242</v>
      </c>
      <c r="R136" s="33">
        <v>12537.386376543358</v>
      </c>
      <c r="S136" s="33">
        <v>11407.302247279424</v>
      </c>
      <c r="T136" s="33">
        <v>10259.821883954892</v>
      </c>
      <c r="U136" s="33">
        <v>9158.9991597215321</v>
      </c>
      <c r="V136" s="33">
        <v>8082.8162149572008</v>
      </c>
      <c r="W136" s="33">
        <v>7081.261981640153</v>
      </c>
      <c r="X136" s="33">
        <v>6150.7716030425063</v>
      </c>
      <c r="Y136" s="33">
        <v>5307.0122011146614</v>
      </c>
      <c r="Z136" s="33">
        <v>4558.6699011685887</v>
      </c>
      <c r="AA136" s="33">
        <v>3893.101480012685</v>
      </c>
      <c r="AB136" s="33">
        <v>3296.1551269721972</v>
      </c>
      <c r="AC136" s="33">
        <v>2763.9022436502923</v>
      </c>
      <c r="AD136" s="33">
        <v>2298.9063200164742</v>
      </c>
      <c r="AE136" s="33">
        <v>1896.7653391661368</v>
      </c>
      <c r="AF136" s="33">
        <v>1555.7510131237939</v>
      </c>
      <c r="AG136" s="33">
        <v>1270.8600354627763</v>
      </c>
      <c r="AH136" s="33">
        <v>1033.3744393027839</v>
      </c>
      <c r="AI136" s="33">
        <v>832.01405577348987</v>
      </c>
      <c r="AJ136" s="33">
        <v>669.3505978472848</v>
      </c>
      <c r="AK136" s="33">
        <v>534.29437316080782</v>
      </c>
      <c r="AL136" s="33">
        <v>424.69184146308459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15954.962264863076</v>
      </c>
      <c r="M137" s="33">
        <v>15098.074081003002</v>
      </c>
      <c r="N137" s="33">
        <v>14023.20840586494</v>
      </c>
      <c r="O137" s="33">
        <v>12907.148859740973</v>
      </c>
      <c r="P137" s="33">
        <v>11858.8068705203</v>
      </c>
      <c r="Q137" s="33">
        <v>10830.518296971415</v>
      </c>
      <c r="R137" s="33">
        <v>9824.5471936176436</v>
      </c>
      <c r="S137" s="33">
        <v>8855.5853820754055</v>
      </c>
      <c r="T137" s="33">
        <v>7925.87792180612</v>
      </c>
      <c r="U137" s="33">
        <v>7088.7306332176213</v>
      </c>
      <c r="V137" s="33">
        <v>6238.832949439322</v>
      </c>
      <c r="W137" s="33">
        <v>5430.7995183836956</v>
      </c>
      <c r="X137" s="33">
        <v>4664.4794559997372</v>
      </c>
      <c r="Y137" s="33">
        <v>3985.3209970215371</v>
      </c>
      <c r="Z137" s="33">
        <v>3385.4983599251018</v>
      </c>
      <c r="AA137" s="33">
        <v>2860.7456681143531</v>
      </c>
      <c r="AB137" s="33">
        <v>2404.9058079871402</v>
      </c>
      <c r="AC137" s="33">
        <v>2008.1075840053545</v>
      </c>
      <c r="AD137" s="33">
        <v>1662.4020412987472</v>
      </c>
      <c r="AE137" s="33">
        <v>1365.3020927481903</v>
      </c>
      <c r="AF137" s="33">
        <v>1114.2828709733678</v>
      </c>
      <c r="AG137" s="33">
        <v>904.562903372748</v>
      </c>
      <c r="AH137" s="33">
        <v>728.97804574097665</v>
      </c>
      <c r="AI137" s="33">
        <v>582.31191464747758</v>
      </c>
      <c r="AJ137" s="33">
        <v>461.69270088145413</v>
      </c>
      <c r="AK137" s="33">
        <v>362.68444676316676</v>
      </c>
      <c r="AL137" s="33">
        <v>282.67660797920172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961.42340718219168</v>
      </c>
      <c r="M139" s="33">
        <v>1083.3003459304468</v>
      </c>
      <c r="N139" s="33">
        <v>1157.2882022970525</v>
      </c>
      <c r="O139" s="33">
        <v>1205.3829141517374</v>
      </c>
      <c r="P139" s="33">
        <v>1227.7395700235418</v>
      </c>
      <c r="Q139" s="33">
        <v>1227.5604580575325</v>
      </c>
      <c r="R139" s="33">
        <v>1206.0899784639296</v>
      </c>
      <c r="S139" s="33">
        <v>1167.9748713260415</v>
      </c>
      <c r="T139" s="33">
        <v>1111.9536757969092</v>
      </c>
      <c r="U139" s="33">
        <v>1039.7081381200492</v>
      </c>
      <c r="V139" s="33">
        <v>951.03121431951718</v>
      </c>
      <c r="W139" s="33">
        <v>861.96882479249757</v>
      </c>
      <c r="X139" s="33">
        <v>772.58503961682493</v>
      </c>
      <c r="Y139" s="33">
        <v>684.60531631635695</v>
      </c>
      <c r="Z139" s="33">
        <v>599.67176413334425</v>
      </c>
      <c r="AA139" s="33">
        <v>518.70700646514126</v>
      </c>
      <c r="AB139" s="33">
        <v>443.5539033907649</v>
      </c>
      <c r="AC139" s="33">
        <v>374.36883655274573</v>
      </c>
      <c r="AD139" s="33">
        <v>312.3861705146723</v>
      </c>
      <c r="AE139" s="33">
        <v>257.76032755932715</v>
      </c>
      <c r="AF139" s="33">
        <v>210.45773448312087</v>
      </c>
      <c r="AG139" s="33">
        <v>169.81883069291055</v>
      </c>
      <c r="AH139" s="33">
        <v>135.45654916154757</v>
      </c>
      <c r="AI139" s="33">
        <v>106.84758913164679</v>
      </c>
      <c r="AJ139" s="33">
        <v>83.789700463491045</v>
      </c>
      <c r="AK139" s="33">
        <v>65.238192656215773</v>
      </c>
      <c r="AL139" s="33">
        <v>50.987594797689333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1392.4378507884235</v>
      </c>
      <c r="M140" s="33">
        <v>1764.4393786111591</v>
      </c>
      <c r="N140" s="33">
        <v>2187.0189747880395</v>
      </c>
      <c r="O140" s="33">
        <v>2681.6980961453278</v>
      </c>
      <c r="P140" s="33">
        <v>3275.2499579534256</v>
      </c>
      <c r="Q140" s="33">
        <v>3928.6028141728375</v>
      </c>
      <c r="R140" s="33">
        <v>4660.4401961276717</v>
      </c>
      <c r="S140" s="33">
        <v>5439.0919877327815</v>
      </c>
      <c r="T140" s="33">
        <v>6311.1607877188908</v>
      </c>
      <c r="U140" s="33">
        <v>7190.4685293480898</v>
      </c>
      <c r="V140" s="33">
        <v>8050.0707821461865</v>
      </c>
      <c r="W140" s="33">
        <v>8887.1591889115462</v>
      </c>
      <c r="X140" s="33">
        <v>8339.3401193128193</v>
      </c>
      <c r="Y140" s="33">
        <v>7788.6333957777388</v>
      </c>
      <c r="Z140" s="33">
        <v>7266.3385093945953</v>
      </c>
      <c r="AA140" s="33">
        <v>6755.0275391796622</v>
      </c>
      <c r="AB140" s="33">
        <v>6224.0836426894339</v>
      </c>
      <c r="AC140" s="33">
        <v>5694.2619987042999</v>
      </c>
      <c r="AD140" s="33">
        <v>5161.2014138270833</v>
      </c>
      <c r="AE140" s="33">
        <v>4623.1225247502925</v>
      </c>
      <c r="AF140" s="33">
        <v>4079.6117486800354</v>
      </c>
      <c r="AG140" s="33">
        <v>3554.7640972828685</v>
      </c>
      <c r="AH140" s="33">
        <v>3050.0207759063187</v>
      </c>
      <c r="AI140" s="33">
        <v>2579.225666296677</v>
      </c>
      <c r="AJ140" s="33">
        <v>2144.2831335710243</v>
      </c>
      <c r="AK140" s="33">
        <v>1760.1591970667869</v>
      </c>
      <c r="AL140" s="33">
        <v>1428.7540125313651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748.3567004374562</v>
      </c>
      <c r="M141" s="33">
        <v>908.71703248734957</v>
      </c>
      <c r="N141" s="33">
        <v>1077.8386557409369</v>
      </c>
      <c r="O141" s="33">
        <v>1252.7124718077059</v>
      </c>
      <c r="P141" s="33">
        <v>1375.9455350577523</v>
      </c>
      <c r="Q141" s="33">
        <v>1478.3492355506701</v>
      </c>
      <c r="R141" s="33">
        <v>1538.2964035533191</v>
      </c>
      <c r="S141" s="33">
        <v>1568.9159864259209</v>
      </c>
      <c r="T141" s="33">
        <v>1570.1657185290937</v>
      </c>
      <c r="U141" s="33">
        <v>1567.5705412799346</v>
      </c>
      <c r="V141" s="33">
        <v>1560.1385996044114</v>
      </c>
      <c r="W141" s="33">
        <v>1547.8196088119607</v>
      </c>
      <c r="X141" s="33">
        <v>1413.6498186177728</v>
      </c>
      <c r="Y141" s="33">
        <v>1282.1871063279195</v>
      </c>
      <c r="Z141" s="33">
        <v>1156.5406517559413</v>
      </c>
      <c r="AA141" s="33">
        <v>1035.7409828265709</v>
      </c>
      <c r="AB141" s="33">
        <v>918.58728304987926</v>
      </c>
      <c r="AC141" s="33">
        <v>807.58287988694235</v>
      </c>
      <c r="AD141" s="33">
        <v>703.21569537991513</v>
      </c>
      <c r="AE141" s="33">
        <v>605.56556160136256</v>
      </c>
      <c r="AF141" s="33">
        <v>514.99699130589374</v>
      </c>
      <c r="AG141" s="33">
        <v>432.88691342977006</v>
      </c>
      <c r="AH141" s="33">
        <v>359.2688598524839</v>
      </c>
      <c r="AI141" s="33">
        <v>294.43223119118193</v>
      </c>
      <c r="AJ141" s="33">
        <v>238.198314105066</v>
      </c>
      <c r="AK141" s="33">
        <v>190.44381572632003</v>
      </c>
      <c r="AL141" s="33">
        <v>150.7567607199372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242.54977741342887</v>
      </c>
      <c r="M142" s="33">
        <v>320.91428277608185</v>
      </c>
      <c r="N142" s="33">
        <v>718.26036578776723</v>
      </c>
      <c r="O142" s="33">
        <v>1137.1213365104343</v>
      </c>
      <c r="P142" s="33">
        <v>1523.380560249793</v>
      </c>
      <c r="Q142" s="33">
        <v>1925.3571471400392</v>
      </c>
      <c r="R142" s="33">
        <v>2395.9223039851263</v>
      </c>
      <c r="S142" s="33">
        <v>2879.6946419738488</v>
      </c>
      <c r="T142" s="33">
        <v>3374.0440384978747</v>
      </c>
      <c r="U142" s="33">
        <v>3831.8712238682647</v>
      </c>
      <c r="V142" s="33">
        <v>4440.5376939052494</v>
      </c>
      <c r="W142" s="33">
        <v>5002.3435193369769</v>
      </c>
      <c r="X142" s="33">
        <v>4648.7043452279804</v>
      </c>
      <c r="Y142" s="33">
        <v>4302.3403932438523</v>
      </c>
      <c r="Z142" s="33">
        <v>3986.4582437324025</v>
      </c>
      <c r="AA142" s="33">
        <v>3683.0991716665822</v>
      </c>
      <c r="AB142" s="33">
        <v>3373.0174704936107</v>
      </c>
      <c r="AC142" s="33">
        <v>3069.8572125923397</v>
      </c>
      <c r="AD142" s="33">
        <v>2770.3672065710498</v>
      </c>
      <c r="AE142" s="33">
        <v>2471.5127813663812</v>
      </c>
      <c r="AF142" s="33">
        <v>2172.4468615671653</v>
      </c>
      <c r="AG142" s="33">
        <v>1885.7794827356752</v>
      </c>
      <c r="AH142" s="33">
        <v>1612.5521559184613</v>
      </c>
      <c r="AI142" s="33">
        <v>1359.2865718200724</v>
      </c>
      <c r="AJ142" s="33">
        <v>1125.8615869626174</v>
      </c>
      <c r="AK142" s="33">
        <v>920.08361156974627</v>
      </c>
      <c r="AL142" s="33">
        <v>742.1396209719785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21904.294055880124</v>
      </c>
      <c r="M146" s="33">
        <v>21214.867697440866</v>
      </c>
      <c r="N146" s="33">
        <v>20520.717596666593</v>
      </c>
      <c r="O146" s="33">
        <v>19887.589845081187</v>
      </c>
      <c r="P146" s="33">
        <v>19339.859953416097</v>
      </c>
      <c r="Q146" s="33">
        <v>18838.403484772789</v>
      </c>
      <c r="R146" s="33">
        <v>18403.91655113496</v>
      </c>
      <c r="S146" s="33">
        <v>18014.369106338247</v>
      </c>
      <c r="T146" s="33">
        <v>17682.936347470692</v>
      </c>
      <c r="U146" s="33">
        <v>17389.175827189672</v>
      </c>
      <c r="V146" s="33">
        <v>17083.918211422904</v>
      </c>
      <c r="W146" s="33">
        <v>16830.389995344198</v>
      </c>
      <c r="X146" s="33">
        <v>15262.696761972151</v>
      </c>
      <c r="Y146" s="33">
        <v>13780.250913208758</v>
      </c>
      <c r="Z146" s="33">
        <v>12424.680174696528</v>
      </c>
      <c r="AA146" s="33">
        <v>11166.836025657489</v>
      </c>
      <c r="AB146" s="33">
        <v>9963.7926730523959</v>
      </c>
      <c r="AC146" s="33">
        <v>8832.5330789073378</v>
      </c>
      <c r="AD146" s="33">
        <v>7772.4939043582299</v>
      </c>
      <c r="AE146" s="33">
        <v>6777.6481914757569</v>
      </c>
      <c r="AF146" s="33">
        <v>5845.8204962869504</v>
      </c>
      <c r="AG146" s="33">
        <v>4995.4429634385551</v>
      </c>
      <c r="AH146" s="33">
        <v>4218.85176437065</v>
      </c>
      <c r="AI146" s="33">
        <v>3518.0873112018135</v>
      </c>
      <c r="AJ146" s="33">
        <v>2897.4234318818003</v>
      </c>
      <c r="AK146" s="33">
        <v>2359.6917628838105</v>
      </c>
      <c r="AL146" s="33">
        <v>1904.433448792139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16945.868742713959</v>
      </c>
      <c r="M147" s="34">
        <v>16327.705396266434</v>
      </c>
      <c r="N147" s="34">
        <v>15819.307427393645</v>
      </c>
      <c r="O147" s="34">
        <v>15296.982668059114</v>
      </c>
      <c r="P147" s="34">
        <v>14758.132965827845</v>
      </c>
      <c r="Q147" s="34">
        <v>14234.224679662124</v>
      </c>
      <c r="R147" s="34">
        <v>13758.765901156088</v>
      </c>
      <c r="S147" s="34">
        <v>13304.196010475174</v>
      </c>
      <c r="T147" s="34">
        <v>12870.08767883309</v>
      </c>
      <c r="U147" s="34">
        <v>12488.172398365819</v>
      </c>
      <c r="V147" s="34">
        <v>12239.509242948983</v>
      </c>
      <c r="W147" s="34">
        <v>11980.962646532633</v>
      </c>
      <c r="X147" s="34">
        <v>10726.833619845489</v>
      </c>
      <c r="Y147" s="34">
        <v>9569.8484965933094</v>
      </c>
      <c r="Z147" s="34">
        <v>8528.4972554134456</v>
      </c>
      <c r="AA147" s="34">
        <v>7579.5858226075061</v>
      </c>
      <c r="AB147" s="34">
        <v>6696.5105615306302</v>
      </c>
      <c r="AC147" s="34">
        <v>5885.5476764846371</v>
      </c>
      <c r="AD147" s="34">
        <v>5135.9849432497122</v>
      </c>
      <c r="AE147" s="34">
        <v>4442.3804357159343</v>
      </c>
      <c r="AF147" s="34">
        <v>3801.7267238464269</v>
      </c>
      <c r="AG147" s="34">
        <v>3223.2292995381931</v>
      </c>
      <c r="AH147" s="34">
        <v>2700.7990615119215</v>
      </c>
      <c r="AI147" s="34">
        <v>2236.0307176587321</v>
      </c>
      <c r="AJ147" s="34">
        <v>1825.7526019491374</v>
      </c>
      <c r="AK147" s="34">
        <v>1473.2118740592332</v>
      </c>
      <c r="AL147" s="34">
        <v>1175.5729896711173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38850.162798594087</v>
      </c>
      <c r="M148" s="33">
        <v>37542.573093707302</v>
      </c>
      <c r="N148" s="33">
        <v>36340.02502406024</v>
      </c>
      <c r="O148" s="33">
        <v>35184.572513140301</v>
      </c>
      <c r="P148" s="33">
        <v>34097.992919243945</v>
      </c>
      <c r="Q148" s="33">
        <v>33072.628164434915</v>
      </c>
      <c r="R148" s="33">
        <v>32162.68245229105</v>
      </c>
      <c r="S148" s="33">
        <v>31318.565116813425</v>
      </c>
      <c r="T148" s="33">
        <v>30553.024026303781</v>
      </c>
      <c r="U148" s="33">
        <v>29877.348225555492</v>
      </c>
      <c r="V148" s="33">
        <v>29323.427454371886</v>
      </c>
      <c r="W148" s="33">
        <v>28811.352641876831</v>
      </c>
      <c r="X148" s="33">
        <v>25989.53038181764</v>
      </c>
      <c r="Y148" s="33">
        <v>23350.099409802067</v>
      </c>
      <c r="Z148" s="33">
        <v>20953.177430109976</v>
      </c>
      <c r="AA148" s="33">
        <v>18746.421848264992</v>
      </c>
      <c r="AB148" s="33">
        <v>16660.303234583029</v>
      </c>
      <c r="AC148" s="33">
        <v>14718.080755391977</v>
      </c>
      <c r="AD148" s="33">
        <v>12908.478847607941</v>
      </c>
      <c r="AE148" s="33">
        <v>11220.028627191692</v>
      </c>
      <c r="AF148" s="33">
        <v>9647.5472201333778</v>
      </c>
      <c r="AG148" s="33">
        <v>8218.6722629767482</v>
      </c>
      <c r="AH148" s="33">
        <v>6919.6508258825725</v>
      </c>
      <c r="AI148" s="33">
        <v>5754.1180288605447</v>
      </c>
      <c r="AJ148" s="33">
        <v>4723.1760338309377</v>
      </c>
      <c r="AK148" s="33">
        <v>3832.9036369430432</v>
      </c>
      <c r="AL148" s="33">
        <v>3080.006438463256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46.334525731045538</v>
      </c>
      <c r="M160" s="33">
        <v>43.530093295771259</v>
      </c>
      <c r="N160" s="33">
        <v>40.708092694408165</v>
      </c>
      <c r="O160" s="33">
        <v>37.921205938438369</v>
      </c>
      <c r="P160" s="33">
        <v>35.163382908290743</v>
      </c>
      <c r="Q160" s="33">
        <v>32.426909303725544</v>
      </c>
      <c r="R160" s="33">
        <v>29.713605712407759</v>
      </c>
      <c r="S160" s="33">
        <v>27.035306326052236</v>
      </c>
      <c r="T160" s="33">
        <v>24.3157778649731</v>
      </c>
      <c r="U160" s="33">
        <v>21.706828008540025</v>
      </c>
      <c r="V160" s="33">
        <v>19.156274429448565</v>
      </c>
      <c r="W160" s="33">
        <v>16.782590896487161</v>
      </c>
      <c r="X160" s="33">
        <v>14.577328699210733</v>
      </c>
      <c r="Y160" s="33">
        <v>12.577618916641752</v>
      </c>
      <c r="Z160" s="33">
        <v>10.80404766576955</v>
      </c>
      <c r="AA160" s="33">
        <v>9.2266505076300671</v>
      </c>
      <c r="AB160" s="33">
        <v>7.8118876509241089</v>
      </c>
      <c r="AC160" s="33">
        <v>6.5504483174511945</v>
      </c>
      <c r="AD160" s="33">
        <v>5.448407978439044</v>
      </c>
      <c r="AE160" s="33">
        <v>4.4953338538237428</v>
      </c>
      <c r="AF160" s="33">
        <v>3.6871299011033924</v>
      </c>
      <c r="AG160" s="33">
        <v>3.0119382840467805</v>
      </c>
      <c r="AH160" s="33">
        <v>2.4490974211475978</v>
      </c>
      <c r="AI160" s="33">
        <v>1.9718733121831706</v>
      </c>
      <c r="AJ160" s="33">
        <v>1.5863609168980652</v>
      </c>
      <c r="AK160" s="33">
        <v>1.2662776643911144</v>
      </c>
      <c r="AL160" s="33">
        <v>1.0065196642675105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42.280650001887132</v>
      </c>
      <c r="M161" s="33">
        <v>40.009896314657965</v>
      </c>
      <c r="N161" s="33">
        <v>37.161502275542084</v>
      </c>
      <c r="O161" s="33">
        <v>34.203944478313581</v>
      </c>
      <c r="P161" s="33">
        <v>31.425838206878787</v>
      </c>
      <c r="Q161" s="33">
        <v>28.700873486974245</v>
      </c>
      <c r="R161" s="33">
        <v>26.03505006308675</v>
      </c>
      <c r="S161" s="33">
        <v>23.467301262499831</v>
      </c>
      <c r="T161" s="33">
        <v>21.00357649278622</v>
      </c>
      <c r="U161" s="33">
        <v>18.785136178026693</v>
      </c>
      <c r="V161" s="33">
        <v>16.532907316014203</v>
      </c>
      <c r="W161" s="33">
        <v>14.391618723716791</v>
      </c>
      <c r="X161" s="33">
        <v>12.3608705583993</v>
      </c>
      <c r="Y161" s="33">
        <v>10.561100642107073</v>
      </c>
      <c r="Z161" s="33">
        <v>8.9715706538015194</v>
      </c>
      <c r="AA161" s="33">
        <v>7.5809760205030345</v>
      </c>
      <c r="AB161" s="33">
        <v>6.373000391165923</v>
      </c>
      <c r="AC161" s="33">
        <v>5.3214850976141905</v>
      </c>
      <c r="AD161" s="33">
        <v>4.4053654094416812</v>
      </c>
      <c r="AE161" s="33">
        <v>3.618050545782705</v>
      </c>
      <c r="AF161" s="33">
        <v>2.9528496080794251</v>
      </c>
      <c r="AG161" s="33">
        <v>2.3970916939377824</v>
      </c>
      <c r="AH161" s="33">
        <v>1.9317918212135885</v>
      </c>
      <c r="AI161" s="33">
        <v>1.5431265738158157</v>
      </c>
      <c r="AJ161" s="33">
        <v>1.2234856573358535</v>
      </c>
      <c r="AK161" s="33">
        <v>0.96111378392239188</v>
      </c>
      <c r="AL161" s="33">
        <v>0.74909301114488469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2.2785734750217945</v>
      </c>
      <c r="M163" s="33">
        <v>2.5674218198551593</v>
      </c>
      <c r="N163" s="33">
        <v>2.7427730394440148</v>
      </c>
      <c r="O163" s="33">
        <v>2.8567575065396182</v>
      </c>
      <c r="P163" s="33">
        <v>2.9097427809557947</v>
      </c>
      <c r="Q163" s="33">
        <v>2.9093182855963526</v>
      </c>
      <c r="R163" s="33">
        <v>2.8584332489595137</v>
      </c>
      <c r="S163" s="33">
        <v>2.7681004450427187</v>
      </c>
      <c r="T163" s="33">
        <v>2.6353302116386756</v>
      </c>
      <c r="U163" s="33">
        <v>2.4641082873445157</v>
      </c>
      <c r="V163" s="33">
        <v>2.2539439779372561</v>
      </c>
      <c r="W163" s="33">
        <v>2.0428661147582194</v>
      </c>
      <c r="X163" s="33">
        <v>1.8310265438918751</v>
      </c>
      <c r="Y163" s="33">
        <v>1.6225145996697659</v>
      </c>
      <c r="Z163" s="33">
        <v>1.4212220809960261</v>
      </c>
      <c r="AA163" s="33">
        <v>1.2293356053223843</v>
      </c>
      <c r="AB163" s="33">
        <v>1.0512227510361132</v>
      </c>
      <c r="AC163" s="33">
        <v>0.88725414263000713</v>
      </c>
      <c r="AD163" s="33">
        <v>0.7403552241197735</v>
      </c>
      <c r="AE163" s="33">
        <v>0.61089197631560554</v>
      </c>
      <c r="AF163" s="33">
        <v>0.49878483072499641</v>
      </c>
      <c r="AG163" s="33">
        <v>0.40247062874219802</v>
      </c>
      <c r="AH163" s="33">
        <v>0.32103202151286764</v>
      </c>
      <c r="AI163" s="33">
        <v>0.2532287862420029</v>
      </c>
      <c r="AJ163" s="33">
        <v>0.19858159009847381</v>
      </c>
      <c r="AK163" s="33">
        <v>0.15461451659523137</v>
      </c>
      <c r="AL163" s="33">
        <v>0.12084059967052371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3.3000777063685645</v>
      </c>
      <c r="M164" s="33">
        <v>4.1817213273084466</v>
      </c>
      <c r="N164" s="33">
        <v>5.1832349702476535</v>
      </c>
      <c r="O164" s="33">
        <v>6.355624487864425</v>
      </c>
      <c r="P164" s="33">
        <v>7.7623424003496195</v>
      </c>
      <c r="Q164" s="33">
        <v>9.3107886695896269</v>
      </c>
      <c r="R164" s="33">
        <v>11.045243264822581</v>
      </c>
      <c r="S164" s="33">
        <v>12.890648010926697</v>
      </c>
      <c r="T164" s="33">
        <v>14.957451066893773</v>
      </c>
      <c r="U164" s="33">
        <v>17.041410414554974</v>
      </c>
      <c r="V164" s="33">
        <v>19.078667753686467</v>
      </c>
      <c r="W164" s="33">
        <v>21.062567277720365</v>
      </c>
      <c r="X164" s="33">
        <v>19.764236082771383</v>
      </c>
      <c r="Y164" s="33">
        <v>18.459061147993243</v>
      </c>
      <c r="Z164" s="33">
        <v>17.221222267265194</v>
      </c>
      <c r="AA164" s="33">
        <v>16.009415267855797</v>
      </c>
      <c r="AB164" s="33">
        <v>14.75107823317396</v>
      </c>
      <c r="AC164" s="33">
        <v>13.495400936929192</v>
      </c>
      <c r="AD164" s="33">
        <v>12.232047350770186</v>
      </c>
      <c r="AE164" s="33">
        <v>10.956800383658194</v>
      </c>
      <c r="AF164" s="33">
        <v>9.6686798443716828</v>
      </c>
      <c r="AG164" s="33">
        <v>8.4247909105603984</v>
      </c>
      <c r="AH164" s="33">
        <v>7.2285492388979762</v>
      </c>
      <c r="AI164" s="33">
        <v>6.1127648291231251</v>
      </c>
      <c r="AJ164" s="33">
        <v>5.0819510265633276</v>
      </c>
      <c r="AK164" s="33">
        <v>4.1715772970482856</v>
      </c>
      <c r="AL164" s="33">
        <v>3.3861470096993349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1.9831452561592589</v>
      </c>
      <c r="M165" s="33">
        <v>2.4081001360914769</v>
      </c>
      <c r="N165" s="33">
        <v>2.8562724377134829</v>
      </c>
      <c r="O165" s="33">
        <v>3.3196880502904205</v>
      </c>
      <c r="P165" s="33">
        <v>3.6462556679030431</v>
      </c>
      <c r="Q165" s="33">
        <v>3.9176254742092755</v>
      </c>
      <c r="R165" s="33">
        <v>4.0764854694162951</v>
      </c>
      <c r="S165" s="33">
        <v>4.1576273640286905</v>
      </c>
      <c r="T165" s="33">
        <v>4.1609391541020981</v>
      </c>
      <c r="U165" s="33">
        <v>4.1540619343918257</v>
      </c>
      <c r="V165" s="33">
        <v>4.1343672889516894</v>
      </c>
      <c r="W165" s="33">
        <v>4.1017219633516966</v>
      </c>
      <c r="X165" s="33">
        <v>3.7461720193370982</v>
      </c>
      <c r="Y165" s="33">
        <v>3.3977958317689878</v>
      </c>
      <c r="Z165" s="33">
        <v>3.0648327271532452</v>
      </c>
      <c r="AA165" s="33">
        <v>2.7447136044904132</v>
      </c>
      <c r="AB165" s="33">
        <v>2.4342563000821804</v>
      </c>
      <c r="AC165" s="33">
        <v>2.1400946317003973</v>
      </c>
      <c r="AD165" s="33">
        <v>1.8635215927567754</v>
      </c>
      <c r="AE165" s="33">
        <v>1.6047487382436108</v>
      </c>
      <c r="AF165" s="33">
        <v>1.3647420269606185</v>
      </c>
      <c r="AG165" s="33">
        <v>1.1471503205888909</v>
      </c>
      <c r="AH165" s="33">
        <v>0.95206247860908255</v>
      </c>
      <c r="AI165" s="33">
        <v>0.78024541265663228</v>
      </c>
      <c r="AJ165" s="33">
        <v>0.63122553237842494</v>
      </c>
      <c r="AK165" s="33">
        <v>0.50467611167474813</v>
      </c>
      <c r="AL165" s="33">
        <v>0.39950541590783362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0.64275691014558656</v>
      </c>
      <c r="M166" s="33">
        <v>0.85042284935661683</v>
      </c>
      <c r="N166" s="33">
        <v>1.9033899693375831</v>
      </c>
      <c r="O166" s="33">
        <v>3.0133715417526505</v>
      </c>
      <c r="P166" s="33">
        <v>4.0369584846619517</v>
      </c>
      <c r="Q166" s="33">
        <v>5.1021964399211033</v>
      </c>
      <c r="R166" s="33">
        <v>6.3491941055605841</v>
      </c>
      <c r="S166" s="33">
        <v>7.6311908012306997</v>
      </c>
      <c r="T166" s="33">
        <v>8.9412167020193696</v>
      </c>
      <c r="U166" s="33">
        <v>10.154458743250901</v>
      </c>
      <c r="V166" s="33">
        <v>11.767424888848911</v>
      </c>
      <c r="W166" s="33">
        <v>13.256210326242986</v>
      </c>
      <c r="X166" s="33">
        <v>12.319066514854146</v>
      </c>
      <c r="Y166" s="33">
        <v>11.401202042096209</v>
      </c>
      <c r="Z166" s="33">
        <v>10.564114345890866</v>
      </c>
      <c r="AA166" s="33">
        <v>9.7602128049164438</v>
      </c>
      <c r="AB166" s="33">
        <v>8.9384962968080668</v>
      </c>
      <c r="AC166" s="33">
        <v>8.1351216133696997</v>
      </c>
      <c r="AD166" s="33">
        <v>7.3414730974132798</v>
      </c>
      <c r="AE166" s="33">
        <v>6.5495088706209099</v>
      </c>
      <c r="AF166" s="33">
        <v>5.756984183152988</v>
      </c>
      <c r="AG166" s="33">
        <v>4.9973156292495391</v>
      </c>
      <c r="AH166" s="33">
        <v>4.273263213183923</v>
      </c>
      <c r="AI166" s="33">
        <v>3.6021094153231914</v>
      </c>
      <c r="AJ166" s="33">
        <v>2.9835332054509358</v>
      </c>
      <c r="AK166" s="33">
        <v>2.4382215706598274</v>
      </c>
      <c r="AL166" s="33">
        <v>1.9666699955757432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51.913176912435894</v>
      </c>
      <c r="M172" s="33">
        <v>50.279236442934867</v>
      </c>
      <c r="N172" s="33">
        <v>48.634100704099836</v>
      </c>
      <c r="O172" s="33">
        <v>47.13358793284241</v>
      </c>
      <c r="P172" s="33">
        <v>45.835468089596155</v>
      </c>
      <c r="Q172" s="33">
        <v>44.64701625891152</v>
      </c>
      <c r="R172" s="33">
        <v>43.61728222618985</v>
      </c>
      <c r="S172" s="33">
        <v>42.694054782021652</v>
      </c>
      <c r="T172" s="33">
        <v>41.908559143505549</v>
      </c>
      <c r="U172" s="33">
        <v>41.212346710439519</v>
      </c>
      <c r="V172" s="33">
        <v>40.488886161072287</v>
      </c>
      <c r="W172" s="33">
        <v>39.888024288965745</v>
      </c>
      <c r="X172" s="33">
        <v>36.172591325873995</v>
      </c>
      <c r="Y172" s="33">
        <v>32.659194664304763</v>
      </c>
      <c r="Z172" s="33">
        <v>29.44649201403077</v>
      </c>
      <c r="AA172" s="33">
        <v>26.465401380808249</v>
      </c>
      <c r="AB172" s="33">
        <v>23.614188635134184</v>
      </c>
      <c r="AC172" s="33">
        <v>20.933103397010392</v>
      </c>
      <c r="AD172" s="33">
        <v>18.420810553329005</v>
      </c>
      <c r="AE172" s="33">
        <v>16.063026213797542</v>
      </c>
      <c r="AF172" s="33">
        <v>13.854594576200071</v>
      </c>
      <c r="AG172" s="33">
        <v>11.839199823349377</v>
      </c>
      <c r="AH172" s="33">
        <v>9.9986786815584416</v>
      </c>
      <c r="AI172" s="33">
        <v>8.3378669275482977</v>
      </c>
      <c r="AJ172" s="33">
        <v>6.8668935335598666</v>
      </c>
      <c r="AK172" s="33">
        <v>5.5924694780346318</v>
      </c>
      <c r="AL172" s="33">
        <v>4.5135072736373694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44.906552168191979</v>
      </c>
      <c r="M173" s="34">
        <v>43.268419300106061</v>
      </c>
      <c r="N173" s="34">
        <v>41.921164682593151</v>
      </c>
      <c r="O173" s="34">
        <v>40.537004070356652</v>
      </c>
      <c r="P173" s="34">
        <v>39.10905235944378</v>
      </c>
      <c r="Q173" s="34">
        <v>37.720695401104621</v>
      </c>
      <c r="R173" s="34">
        <v>36.460729638063626</v>
      </c>
      <c r="S173" s="34">
        <v>35.256119427759224</v>
      </c>
      <c r="T173" s="34">
        <v>34.105732348907686</v>
      </c>
      <c r="U173" s="34">
        <v>33.093656855669423</v>
      </c>
      <c r="V173" s="34">
        <v>32.434699493814804</v>
      </c>
      <c r="W173" s="34">
        <v>31.749551013311475</v>
      </c>
      <c r="X173" s="34">
        <v>28.426109092590544</v>
      </c>
      <c r="Y173" s="34">
        <v>25.360098515972268</v>
      </c>
      <c r="Z173" s="34">
        <v>22.600517726845631</v>
      </c>
      <c r="AA173" s="34">
        <v>20.085902429909893</v>
      </c>
      <c r="AB173" s="34">
        <v>17.745752988056168</v>
      </c>
      <c r="AC173" s="34">
        <v>15.596701342684288</v>
      </c>
      <c r="AD173" s="34">
        <v>13.610360099611736</v>
      </c>
      <c r="AE173" s="34">
        <v>11.772308154647225</v>
      </c>
      <c r="AF173" s="34">
        <v>10.074575818193033</v>
      </c>
      <c r="AG173" s="34">
        <v>8.541557643776212</v>
      </c>
      <c r="AH173" s="34">
        <v>7.157117513006594</v>
      </c>
      <c r="AI173" s="34">
        <v>5.9254814017956399</v>
      </c>
      <c r="AJ173" s="34">
        <v>4.8382443951652139</v>
      </c>
      <c r="AK173" s="34">
        <v>3.9040114662569674</v>
      </c>
      <c r="AL173" s="34">
        <v>3.1152684226284615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96.819729080627894</v>
      </c>
      <c r="M174" s="33">
        <v>93.54765574304092</v>
      </c>
      <c r="N174" s="33">
        <v>90.55526538669298</v>
      </c>
      <c r="O174" s="33">
        <v>87.670592003199062</v>
      </c>
      <c r="P174" s="33">
        <v>84.944520449039942</v>
      </c>
      <c r="Q174" s="33">
        <v>82.367711660016141</v>
      </c>
      <c r="R174" s="33">
        <v>80.078011864253497</v>
      </c>
      <c r="S174" s="33">
        <v>77.950174209780869</v>
      </c>
      <c r="T174" s="33">
        <v>76.01429149241325</v>
      </c>
      <c r="U174" s="33">
        <v>74.306003566108927</v>
      </c>
      <c r="V174" s="33">
        <v>72.923585654887091</v>
      </c>
      <c r="W174" s="33">
        <v>71.637575302277213</v>
      </c>
      <c r="X174" s="33">
        <v>64.598700418464531</v>
      </c>
      <c r="Y174" s="33">
        <v>58.019293180277032</v>
      </c>
      <c r="Z174" s="33">
        <v>52.047009740876398</v>
      </c>
      <c r="AA174" s="33">
        <v>46.551303810718139</v>
      </c>
      <c r="AB174" s="33">
        <v>41.359941623190352</v>
      </c>
      <c r="AC174" s="33">
        <v>36.529804739694683</v>
      </c>
      <c r="AD174" s="33">
        <v>32.031170652940737</v>
      </c>
      <c r="AE174" s="33">
        <v>27.835334368444769</v>
      </c>
      <c r="AF174" s="33">
        <v>23.929170394393104</v>
      </c>
      <c r="AG174" s="33">
        <v>20.380757467125591</v>
      </c>
      <c r="AH174" s="33">
        <v>17.155796194565035</v>
      </c>
      <c r="AI174" s="33">
        <v>14.263348329343938</v>
      </c>
      <c r="AJ174" s="33">
        <v>11.705137928725081</v>
      </c>
      <c r="AK174" s="33">
        <v>9.4964809442915978</v>
      </c>
      <c r="AL174" s="33">
        <v>7.6287756962658309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</v>
      </c>
      <c r="N175" s="30">
        <v>2.3700000000000006</v>
      </c>
      <c r="O175" s="30">
        <v>2.3699999999999997</v>
      </c>
      <c r="P175" s="30">
        <v>2.37</v>
      </c>
      <c r="Q175" s="30">
        <v>2.3700000000000006</v>
      </c>
      <c r="R175" s="30">
        <v>2.37</v>
      </c>
      <c r="S175" s="30">
        <v>2.37</v>
      </c>
      <c r="T175" s="30">
        <v>2.3700000000000006</v>
      </c>
      <c r="U175" s="30">
        <v>2.3699999999999992</v>
      </c>
      <c r="V175" s="30">
        <v>2.37</v>
      </c>
      <c r="W175" s="30">
        <v>2.3699999999999997</v>
      </c>
      <c r="X175" s="30">
        <v>2.3699999999999988</v>
      </c>
      <c r="Y175" s="30">
        <v>2.370000000000001</v>
      </c>
      <c r="Z175" s="30">
        <v>2.3699999999999988</v>
      </c>
      <c r="AA175" s="30">
        <v>2.370000000000001</v>
      </c>
      <c r="AB175" s="30">
        <v>2.3700000000000006</v>
      </c>
      <c r="AC175" s="30">
        <v>2.3700000000000006</v>
      </c>
      <c r="AD175" s="30">
        <v>2.37</v>
      </c>
      <c r="AE175" s="30">
        <v>2.3699999999999992</v>
      </c>
      <c r="AF175" s="30">
        <v>2.3700000000000006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33779.361591824738</v>
      </c>
      <c r="M182" s="33">
        <v>41739.655381263568</v>
      </c>
      <c r="N182" s="33">
        <v>49219.501244044754</v>
      </c>
      <c r="O182" s="33">
        <v>56258.849663732508</v>
      </c>
      <c r="P182" s="33">
        <v>62885.269141233963</v>
      </c>
      <c r="Q182" s="33">
        <v>69074.707313989798</v>
      </c>
      <c r="R182" s="33">
        <v>74811.008145057058</v>
      </c>
      <c r="S182" s="33">
        <v>80072.173398747545</v>
      </c>
      <c r="T182" s="33">
        <v>84839.576277773609</v>
      </c>
      <c r="U182" s="33">
        <v>89086.297036760196</v>
      </c>
      <c r="V182" s="33">
        <v>92806.039562755133</v>
      </c>
      <c r="W182" s="33">
        <v>96009.815178727789</v>
      </c>
      <c r="X182" s="33">
        <v>141405.7680903842</v>
      </c>
      <c r="Y182" s="33">
        <v>184158.87546055333</v>
      </c>
      <c r="Z182" s="33">
        <v>223374.21109685628</v>
      </c>
      <c r="AA182" s="33">
        <v>259781.09533180197</v>
      </c>
      <c r="AB182" s="33">
        <v>294402.57608700689</v>
      </c>
      <c r="AC182" s="33">
        <v>326745.48051649448</v>
      </c>
      <c r="AD182" s="33">
        <v>357030.90443376219</v>
      </c>
      <c r="AE182" s="33">
        <v>385443.00645859749</v>
      </c>
      <c r="AF182" s="33">
        <v>412130.65592687065</v>
      </c>
      <c r="AG182" s="33">
        <v>436568.63427233335</v>
      </c>
      <c r="AH182" s="33">
        <v>458881.57812612108</v>
      </c>
      <c r="AI182" s="33">
        <v>478860.33863592183</v>
      </c>
      <c r="AJ182" s="33">
        <v>496599.78597992635</v>
      </c>
      <c r="AK182" s="33">
        <v>511878.30713189999</v>
      </c>
      <c r="AL182" s="33">
        <v>524773.32997132023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2064.5951860202513</v>
      </c>
      <c r="M184" s="33">
        <v>2640.0704910077429</v>
      </c>
      <c r="N184" s="33">
        <v>3299.6981198162425</v>
      </c>
      <c r="O184" s="33">
        <v>4078.5935095693594</v>
      </c>
      <c r="P184" s="33">
        <v>5020.7954911847701</v>
      </c>
      <c r="Q184" s="33">
        <v>6067.8585958468057</v>
      </c>
      <c r="R184" s="33">
        <v>7252.0460876830448</v>
      </c>
      <c r="S184" s="33">
        <v>8525.0028407167301</v>
      </c>
      <c r="T184" s="33">
        <v>9964.3306810678241</v>
      </c>
      <c r="U184" s="33">
        <v>11432.666514867104</v>
      </c>
      <c r="V184" s="33">
        <v>12886.534324495657</v>
      </c>
      <c r="W184" s="33">
        <v>14321.815740177866</v>
      </c>
      <c r="X184" s="33">
        <v>13447.402065326103</v>
      </c>
      <c r="Y184" s="33">
        <v>12567.743305283391</v>
      </c>
      <c r="Z184" s="33">
        <v>11735.374254158547</v>
      </c>
      <c r="AA184" s="33">
        <v>10921.002143596475</v>
      </c>
      <c r="AB184" s="33">
        <v>10073.199797547131</v>
      </c>
      <c r="AC184" s="33">
        <v>9226.067858938788</v>
      </c>
      <c r="AD184" s="33">
        <v>8372.2057522407231</v>
      </c>
      <c r="AE184" s="33">
        <v>7508.2214206702756</v>
      </c>
      <c r="AF184" s="33">
        <v>6632.8634410202621</v>
      </c>
      <c r="AG184" s="33">
        <v>5785.7618517402552</v>
      </c>
      <c r="AH184" s="33">
        <v>4969.0205370896838</v>
      </c>
      <c r="AI184" s="33">
        <v>4205.6379887140247</v>
      </c>
      <c r="AJ184" s="33">
        <v>3498.9123993404774</v>
      </c>
      <c r="AK184" s="33">
        <v>2873.8629581114665</v>
      </c>
      <c r="AL184" s="33">
        <v>2334.0790419174082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396.76455606904324</v>
      </c>
      <c r="M186" s="33">
        <v>526.97518005024699</v>
      </c>
      <c r="N186" s="33">
        <v>1187.5057546636574</v>
      </c>
      <c r="O186" s="33">
        <v>1885.5114348262298</v>
      </c>
      <c r="P186" s="33">
        <v>2530.9800433401724</v>
      </c>
      <c r="Q186" s="33">
        <v>3204.6318132238143</v>
      </c>
      <c r="R186" s="33">
        <v>3995.2238094020613</v>
      </c>
      <c r="S186" s="33">
        <v>4810.3742172288185</v>
      </c>
      <c r="T186" s="33">
        <v>5645.8754565614972</v>
      </c>
      <c r="U186" s="33">
        <v>6422.4300367474825</v>
      </c>
      <c r="V186" s="33">
        <v>7456.843781202404</v>
      </c>
      <c r="W186" s="33">
        <v>8415.2679571820881</v>
      </c>
      <c r="X186" s="33">
        <v>7820.8106111584393</v>
      </c>
      <c r="Y186" s="33">
        <v>7238.5963720651234</v>
      </c>
      <c r="Z186" s="33">
        <v>6708.0236415185573</v>
      </c>
      <c r="AA186" s="33">
        <v>6198.7205257946334</v>
      </c>
      <c r="AB186" s="33">
        <v>5677.9883742356496</v>
      </c>
      <c r="AC186" s="33">
        <v>5168.8591611193815</v>
      </c>
      <c r="AD186" s="33">
        <v>4665.8210696248934</v>
      </c>
      <c r="AE186" s="33">
        <v>4163.633897868187</v>
      </c>
      <c r="AF186" s="33">
        <v>3660.7860922700993</v>
      </c>
      <c r="AG186" s="33">
        <v>3178.5794293507988</v>
      </c>
      <c r="AH186" s="33">
        <v>2718.7172018387701</v>
      </c>
      <c r="AI186" s="33">
        <v>2292.2326517943825</v>
      </c>
      <c r="AJ186" s="33">
        <v>1898.9495668006919</v>
      </c>
      <c r="AK186" s="33">
        <v>1552.1388346529468</v>
      </c>
      <c r="AL186" s="33">
        <v>1252.1870002778198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2461.3597420892947</v>
      </c>
      <c r="M192" s="33">
        <v>3167.0456710579901</v>
      </c>
      <c r="N192" s="33">
        <v>4487.2038744799002</v>
      </c>
      <c r="O192" s="33">
        <v>5964.104944395589</v>
      </c>
      <c r="P192" s="33">
        <v>7551.7755345249425</v>
      </c>
      <c r="Q192" s="33">
        <v>9272.4904090706204</v>
      </c>
      <c r="R192" s="33">
        <v>11247.269897085105</v>
      </c>
      <c r="S192" s="33">
        <v>13335.377057945549</v>
      </c>
      <c r="T192" s="33">
        <v>15610.20613762932</v>
      </c>
      <c r="U192" s="33">
        <v>17855.096551614588</v>
      </c>
      <c r="V192" s="33">
        <v>20343.378105698059</v>
      </c>
      <c r="W192" s="33">
        <v>22737.083697359954</v>
      </c>
      <c r="X192" s="33">
        <v>21268.212676484542</v>
      </c>
      <c r="Y192" s="33">
        <v>19806.339677348515</v>
      </c>
      <c r="Z192" s="33">
        <v>18443.397895677102</v>
      </c>
      <c r="AA192" s="33">
        <v>17119.722669391107</v>
      </c>
      <c r="AB192" s="33">
        <v>15751.188171782782</v>
      </c>
      <c r="AC192" s="33">
        <v>14394.92702005817</v>
      </c>
      <c r="AD192" s="33">
        <v>13038.026821865617</v>
      </c>
      <c r="AE192" s="33">
        <v>11671.855318538463</v>
      </c>
      <c r="AF192" s="33">
        <v>10293.649533290361</v>
      </c>
      <c r="AG192" s="33">
        <v>8964.341281091054</v>
      </c>
      <c r="AH192" s="33">
        <v>7687.7377389284538</v>
      </c>
      <c r="AI192" s="33">
        <v>6497.8706405084067</v>
      </c>
      <c r="AJ192" s="33">
        <v>5397.8619661411694</v>
      </c>
      <c r="AK192" s="33">
        <v>4426.001792764413</v>
      </c>
      <c r="AL192" s="33">
        <v>3586.2660421952278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33779.361591824738</v>
      </c>
      <c r="M193" s="34">
        <v>41739.655381263568</v>
      </c>
      <c r="N193" s="34">
        <v>49219.501244044754</v>
      </c>
      <c r="O193" s="34">
        <v>56258.849663732508</v>
      </c>
      <c r="P193" s="34">
        <v>62885.269141233963</v>
      </c>
      <c r="Q193" s="34">
        <v>69074.707313989798</v>
      </c>
      <c r="R193" s="34">
        <v>74811.008145057058</v>
      </c>
      <c r="S193" s="34">
        <v>80072.173398747545</v>
      </c>
      <c r="T193" s="34">
        <v>84839.576277773609</v>
      </c>
      <c r="U193" s="34">
        <v>89086.297036760196</v>
      </c>
      <c r="V193" s="34">
        <v>92806.039562755133</v>
      </c>
      <c r="W193" s="34">
        <v>96009.815178727789</v>
      </c>
      <c r="X193" s="34">
        <v>141405.7680903842</v>
      </c>
      <c r="Y193" s="34">
        <v>184158.87546055333</v>
      </c>
      <c r="Z193" s="34">
        <v>223374.21109685628</v>
      </c>
      <c r="AA193" s="34">
        <v>259781.09533180197</v>
      </c>
      <c r="AB193" s="34">
        <v>294402.57608700689</v>
      </c>
      <c r="AC193" s="34">
        <v>326745.48051649448</v>
      </c>
      <c r="AD193" s="34">
        <v>357030.90443376219</v>
      </c>
      <c r="AE193" s="34">
        <v>385443.00645859749</v>
      </c>
      <c r="AF193" s="34">
        <v>412130.65592687065</v>
      </c>
      <c r="AG193" s="34">
        <v>436568.63427233335</v>
      </c>
      <c r="AH193" s="34">
        <v>458881.57812612108</v>
      </c>
      <c r="AI193" s="34">
        <v>478860.33863592183</v>
      </c>
      <c r="AJ193" s="34">
        <v>496599.78597992635</v>
      </c>
      <c r="AK193" s="34">
        <v>511878.30713189999</v>
      </c>
      <c r="AL193" s="34">
        <v>524773.32997132023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36240.721333914029</v>
      </c>
      <c r="M194" s="33">
        <v>44906.701052321558</v>
      </c>
      <c r="N194" s="33">
        <v>53706.705118524653</v>
      </c>
      <c r="O194" s="33">
        <v>62222.954608128093</v>
      </c>
      <c r="P194" s="33">
        <v>70437.044675758909</v>
      </c>
      <c r="Q194" s="33">
        <v>78347.19772306041</v>
      </c>
      <c r="R194" s="33">
        <v>86058.278042142163</v>
      </c>
      <c r="S194" s="33">
        <v>93407.55045669309</v>
      </c>
      <c r="T194" s="33">
        <v>100449.78241540292</v>
      </c>
      <c r="U194" s="33">
        <v>106941.39358837478</v>
      </c>
      <c r="V194" s="33">
        <v>113149.4176684532</v>
      </c>
      <c r="W194" s="33">
        <v>118746.89887608775</v>
      </c>
      <c r="X194" s="33">
        <v>162673.98076686874</v>
      </c>
      <c r="Y194" s="33">
        <v>203965.21513790186</v>
      </c>
      <c r="Z194" s="33">
        <v>241817.60899253338</v>
      </c>
      <c r="AA194" s="33">
        <v>276900.81800119311</v>
      </c>
      <c r="AB194" s="33">
        <v>310153.76425878966</v>
      </c>
      <c r="AC194" s="33">
        <v>341140.40753655264</v>
      </c>
      <c r="AD194" s="33">
        <v>370068.93125562783</v>
      </c>
      <c r="AE194" s="33">
        <v>397114.86177713593</v>
      </c>
      <c r="AF194" s="33">
        <v>422424.30546016101</v>
      </c>
      <c r="AG194" s="33">
        <v>445532.97555342439</v>
      </c>
      <c r="AH194" s="33">
        <v>466569.31586504955</v>
      </c>
      <c r="AI194" s="33">
        <v>485358.20927643025</v>
      </c>
      <c r="AJ194" s="33">
        <v>501997.6479460675</v>
      </c>
      <c r="AK194" s="33">
        <v>516304.30892466439</v>
      </c>
      <c r="AL194" s="33">
        <v>528359.59601351549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5.7295347265953778</v>
      </c>
      <c r="M202" s="33">
        <v>7.0564503651673913</v>
      </c>
      <c r="N202" s="33">
        <v>8.2989732653331583</v>
      </c>
      <c r="O202" s="33">
        <v>9.4645479842158178</v>
      </c>
      <c r="P202" s="33">
        <v>10.557891751764767</v>
      </c>
      <c r="Q202" s="33">
        <v>11.574869242883757</v>
      </c>
      <c r="R202" s="33">
        <v>12.512610693034894</v>
      </c>
      <c r="S202" s="33">
        <v>13.367984035205986</v>
      </c>
      <c r="T202" s="33">
        <v>14.137888817574945</v>
      </c>
      <c r="U202" s="33">
        <v>14.818142080368673</v>
      </c>
      <c r="V202" s="33">
        <v>15.407786805874938</v>
      </c>
      <c r="W202" s="33">
        <v>15.909237158503156</v>
      </c>
      <c r="X202" s="33">
        <v>23.231223917622206</v>
      </c>
      <c r="Y202" s="33">
        <v>30.104558421016439</v>
      </c>
      <c r="Z202" s="33">
        <v>36.38598272616877</v>
      </c>
      <c r="AA202" s="33">
        <v>42.195113020361326</v>
      </c>
      <c r="AB202" s="33">
        <v>47.699124653880176</v>
      </c>
      <c r="AC202" s="33">
        <v>52.819319832177563</v>
      </c>
      <c r="AD202" s="33">
        <v>57.592570017298783</v>
      </c>
      <c r="AE202" s="33">
        <v>62.049532342886259</v>
      </c>
      <c r="AF202" s="33">
        <v>66.215235401475965</v>
      </c>
      <c r="AG202" s="33">
        <v>70.005660345807627</v>
      </c>
      <c r="AH202" s="33">
        <v>73.442099601712755</v>
      </c>
      <c r="AI202" s="33">
        <v>76.491618414746085</v>
      </c>
      <c r="AJ202" s="33">
        <v>79.170665055560988</v>
      </c>
      <c r="AK202" s="33">
        <v>81.444326655872047</v>
      </c>
      <c r="AL202" s="33">
        <v>83.326248567077485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0.35181316012465808</v>
      </c>
      <c r="M204" s="33">
        <v>0.44773325683752979</v>
      </c>
      <c r="N204" s="33">
        <v>0.55739261006299667</v>
      </c>
      <c r="O204" s="33">
        <v>0.68658956988669839</v>
      </c>
      <c r="P204" s="33">
        <v>0.84254017025617101</v>
      </c>
      <c r="Q204" s="33">
        <v>1.0153837512088992</v>
      </c>
      <c r="R204" s="33">
        <v>1.210330986080038</v>
      </c>
      <c r="S204" s="33">
        <v>1.4193014117904872</v>
      </c>
      <c r="T204" s="33">
        <v>1.6549773994261598</v>
      </c>
      <c r="U204" s="33">
        <v>1.8946377603672131</v>
      </c>
      <c r="V204" s="33">
        <v>2.1311127437546658</v>
      </c>
      <c r="W204" s="33">
        <v>2.3637214201127534</v>
      </c>
      <c r="X204" s="33">
        <v>2.218905211866022</v>
      </c>
      <c r="Y204" s="33">
        <v>2.0732665508232104</v>
      </c>
      <c r="Z204" s="33">
        <v>1.9353834141135617</v>
      </c>
      <c r="AA204" s="33">
        <v>1.8004733819330727</v>
      </c>
      <c r="AB204" s="33">
        <v>1.6601569120488266</v>
      </c>
      <c r="AC204" s="33">
        <v>1.5200244449215115</v>
      </c>
      <c r="AD204" s="33">
        <v>1.378866035250625</v>
      </c>
      <c r="AE204" s="33">
        <v>1.236136801563823</v>
      </c>
      <c r="AF204" s="33">
        <v>1.0916594229894008</v>
      </c>
      <c r="AG204" s="33">
        <v>0.95193733878715792</v>
      </c>
      <c r="AH204" s="33">
        <v>0.81733094503004899</v>
      </c>
      <c r="AI204" s="33">
        <v>0.69159578400875832</v>
      </c>
      <c r="AJ204" s="33">
        <v>0.57526582568122553</v>
      </c>
      <c r="AK204" s="33">
        <v>0.4724210955591624</v>
      </c>
      <c r="AL204" s="33">
        <v>0.38363273248898327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6.7234575717611059E-2</v>
      </c>
      <c r="M206" s="33">
        <v>8.8957144691144657E-2</v>
      </c>
      <c r="N206" s="33">
        <v>0.19910111426819618</v>
      </c>
      <c r="O206" s="33">
        <v>0.31520899097509941</v>
      </c>
      <c r="P206" s="33">
        <v>0.42227969333597382</v>
      </c>
      <c r="Q206" s="33">
        <v>0.53370723433887379</v>
      </c>
      <c r="R206" s="33">
        <v>0.66414746399137436</v>
      </c>
      <c r="S206" s="33">
        <v>0.79824871213701643</v>
      </c>
      <c r="T206" s="33">
        <v>0.93528191120236337</v>
      </c>
      <c r="U206" s="33">
        <v>1.0621911868513705</v>
      </c>
      <c r="V206" s="33">
        <v>1.2309129737888134</v>
      </c>
      <c r="W206" s="33">
        <v>1.3866450330444289</v>
      </c>
      <c r="X206" s="33">
        <v>1.2886165785065509</v>
      </c>
      <c r="Y206" s="33">
        <v>1.1926048088654111</v>
      </c>
      <c r="Z206" s="33">
        <v>1.1050425668973693</v>
      </c>
      <c r="AA206" s="33">
        <v>1.0209517105051655</v>
      </c>
      <c r="AB206" s="33">
        <v>0.93499734749363506</v>
      </c>
      <c r="AC206" s="33">
        <v>0.85096160220539785</v>
      </c>
      <c r="AD206" s="33">
        <v>0.76794324737020048</v>
      </c>
      <c r="AE206" s="33">
        <v>0.6851010749541151</v>
      </c>
      <c r="AF206" s="33">
        <v>0.602200276430504</v>
      </c>
      <c r="AG206" s="33">
        <v>0.5227363420853397</v>
      </c>
      <c r="AH206" s="33">
        <v>0.44699797782495948</v>
      </c>
      <c r="AI206" s="33">
        <v>0.37679299032788438</v>
      </c>
      <c r="AJ206" s="33">
        <v>0.31208779873321318</v>
      </c>
      <c r="AK206" s="33">
        <v>0.25504633279120947</v>
      </c>
      <c r="AL206" s="33">
        <v>0.20572042189191089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0.41904773584226912</v>
      </c>
      <c r="M212" s="33">
        <v>0.53669040152867442</v>
      </c>
      <c r="N212" s="33">
        <v>0.75649372433119288</v>
      </c>
      <c r="O212" s="33">
        <v>1.0017985608617979</v>
      </c>
      <c r="P212" s="33">
        <v>1.2648198635921448</v>
      </c>
      <c r="Q212" s="33">
        <v>1.549090985547773</v>
      </c>
      <c r="R212" s="33">
        <v>1.8744784500714124</v>
      </c>
      <c r="S212" s="33">
        <v>2.2175501239275035</v>
      </c>
      <c r="T212" s="33">
        <v>2.5902593106285234</v>
      </c>
      <c r="U212" s="33">
        <v>2.9568289472185834</v>
      </c>
      <c r="V212" s="33">
        <v>3.3620257175434789</v>
      </c>
      <c r="W212" s="33">
        <v>3.7503664531571825</v>
      </c>
      <c r="X212" s="33">
        <v>3.5075217903725728</v>
      </c>
      <c r="Y212" s="33">
        <v>3.2658713596886217</v>
      </c>
      <c r="Z212" s="33">
        <v>3.0404259810109311</v>
      </c>
      <c r="AA212" s="33">
        <v>2.821425092438238</v>
      </c>
      <c r="AB212" s="33">
        <v>2.5951542595424617</v>
      </c>
      <c r="AC212" s="33">
        <v>2.3709860471269093</v>
      </c>
      <c r="AD212" s="33">
        <v>2.1468092826208256</v>
      </c>
      <c r="AE212" s="33">
        <v>1.9212378765179381</v>
      </c>
      <c r="AF212" s="33">
        <v>1.6938596994199049</v>
      </c>
      <c r="AG212" s="33">
        <v>1.4746736808724976</v>
      </c>
      <c r="AH212" s="33">
        <v>1.2643289228550085</v>
      </c>
      <c r="AI212" s="33">
        <v>1.0683887743366427</v>
      </c>
      <c r="AJ212" s="33">
        <v>0.88735362441443866</v>
      </c>
      <c r="AK212" s="33">
        <v>0.72746742835037193</v>
      </c>
      <c r="AL212" s="33">
        <v>0.5893531543808942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5.7295347265953778</v>
      </c>
      <c r="M213" s="34">
        <v>7.0564503651673913</v>
      </c>
      <c r="N213" s="34">
        <v>8.2989732653331583</v>
      </c>
      <c r="O213" s="34">
        <v>9.4645479842158178</v>
      </c>
      <c r="P213" s="34">
        <v>10.557891751764767</v>
      </c>
      <c r="Q213" s="34">
        <v>11.574869242883757</v>
      </c>
      <c r="R213" s="34">
        <v>12.512610693034894</v>
      </c>
      <c r="S213" s="34">
        <v>13.367984035205986</v>
      </c>
      <c r="T213" s="34">
        <v>14.137888817574945</v>
      </c>
      <c r="U213" s="34">
        <v>14.818142080368673</v>
      </c>
      <c r="V213" s="34">
        <v>15.407786805874938</v>
      </c>
      <c r="W213" s="34">
        <v>15.909237158503156</v>
      </c>
      <c r="X213" s="34">
        <v>23.231223917622206</v>
      </c>
      <c r="Y213" s="34">
        <v>30.104558421016439</v>
      </c>
      <c r="Z213" s="34">
        <v>36.38598272616877</v>
      </c>
      <c r="AA213" s="34">
        <v>42.195113020361326</v>
      </c>
      <c r="AB213" s="34">
        <v>47.699124653880176</v>
      </c>
      <c r="AC213" s="34">
        <v>52.819319832177563</v>
      </c>
      <c r="AD213" s="34">
        <v>57.592570017298783</v>
      </c>
      <c r="AE213" s="34">
        <v>62.049532342886259</v>
      </c>
      <c r="AF213" s="34">
        <v>66.215235401475965</v>
      </c>
      <c r="AG213" s="34">
        <v>70.005660345807627</v>
      </c>
      <c r="AH213" s="34">
        <v>73.442099601712755</v>
      </c>
      <c r="AI213" s="34">
        <v>76.491618414746085</v>
      </c>
      <c r="AJ213" s="34">
        <v>79.170665055560988</v>
      </c>
      <c r="AK213" s="34">
        <v>81.444326655872047</v>
      </c>
      <c r="AL213" s="34">
        <v>83.326248567077485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6.1485824624376475</v>
      </c>
      <c r="M214" s="33">
        <v>7.5931407666960657</v>
      </c>
      <c r="N214" s="33">
        <v>9.0554669896643496</v>
      </c>
      <c r="O214" s="33">
        <v>10.466346545077615</v>
      </c>
      <c r="P214" s="33">
        <v>11.822711615356912</v>
      </c>
      <c r="Q214" s="33">
        <v>13.12396022843153</v>
      </c>
      <c r="R214" s="33">
        <v>14.387089143106307</v>
      </c>
      <c r="S214" s="33">
        <v>15.585534159133489</v>
      </c>
      <c r="T214" s="33">
        <v>16.728148128203468</v>
      </c>
      <c r="U214" s="33">
        <v>17.774971027587259</v>
      </c>
      <c r="V214" s="33">
        <v>18.76981252341842</v>
      </c>
      <c r="W214" s="33">
        <v>19.659603611660337</v>
      </c>
      <c r="X214" s="33">
        <v>26.738745707994781</v>
      </c>
      <c r="Y214" s="33">
        <v>33.370429780705059</v>
      </c>
      <c r="Z214" s="33">
        <v>39.426408707179696</v>
      </c>
      <c r="AA214" s="33">
        <v>45.016538112799566</v>
      </c>
      <c r="AB214" s="33">
        <v>50.294278913422637</v>
      </c>
      <c r="AC214" s="33">
        <v>55.190305879304468</v>
      </c>
      <c r="AD214" s="33">
        <v>59.739379299919605</v>
      </c>
      <c r="AE214" s="33">
        <v>63.970770219404194</v>
      </c>
      <c r="AF214" s="33">
        <v>67.909095100895868</v>
      </c>
      <c r="AG214" s="33">
        <v>71.480334026680126</v>
      </c>
      <c r="AH214" s="33">
        <v>74.70642852456777</v>
      </c>
      <c r="AI214" s="33">
        <v>77.560007189082725</v>
      </c>
      <c r="AJ214" s="33">
        <v>80.058018679975433</v>
      </c>
      <c r="AK214" s="33">
        <v>82.171794084222412</v>
      </c>
      <c r="AL214" s="33">
        <v>83.915601721458373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0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0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0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0</v>
      </c>
      <c r="C233" s="34">
        <v>0</v>
      </c>
      <c r="D233" s="34">
        <v>0</v>
      </c>
      <c r="E233" s="34">
        <v>0</v>
      </c>
      <c r="F233" s="34">
        <v>0</v>
      </c>
      <c r="G233" s="34">
        <v>0</v>
      </c>
      <c r="H233" s="34">
        <v>0</v>
      </c>
      <c r="I233" s="34">
        <v>0</v>
      </c>
      <c r="J233" s="34">
        <v>0</v>
      </c>
      <c r="K233" s="34">
        <v>0</v>
      </c>
      <c r="L233" s="34">
        <v>0</v>
      </c>
      <c r="M233" s="34">
        <v>0</v>
      </c>
      <c r="N233" s="34">
        <v>0</v>
      </c>
      <c r="O233" s="34">
        <v>0</v>
      </c>
      <c r="P233" s="34">
        <v>0</v>
      </c>
      <c r="Q233" s="34">
        <v>0</v>
      </c>
      <c r="R233" s="34">
        <v>0</v>
      </c>
      <c r="S233" s="34">
        <v>0</v>
      </c>
      <c r="T233" s="34">
        <v>0</v>
      </c>
      <c r="U233" s="34">
        <v>0</v>
      </c>
      <c r="V233" s="34">
        <v>0</v>
      </c>
      <c r="W233" s="34">
        <v>0</v>
      </c>
      <c r="X233" s="34">
        <v>0</v>
      </c>
      <c r="Y233" s="34">
        <v>0</v>
      </c>
      <c r="Z233" s="34">
        <v>0</v>
      </c>
      <c r="AA233" s="34">
        <v>0</v>
      </c>
      <c r="AB233" s="34">
        <v>0</v>
      </c>
      <c r="AC233" s="34">
        <v>0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0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246231.39680409594</v>
      </c>
      <c r="M241" s="33">
        <v>233158.41193048347</v>
      </c>
      <c r="N241" s="33">
        <v>219673.05348286056</v>
      </c>
      <c r="O241" s="33">
        <v>206135.52499248958</v>
      </c>
      <c r="P241" s="33">
        <v>192549.59729815251</v>
      </c>
      <c r="Q241" s="33">
        <v>178770.19768277358</v>
      </c>
      <c r="R241" s="33">
        <v>164778.2905583937</v>
      </c>
      <c r="S241" s="33">
        <v>150742.09812650055</v>
      </c>
      <c r="T241" s="33">
        <v>136266.01919613598</v>
      </c>
      <c r="U241" s="33">
        <v>122268.22731499719</v>
      </c>
      <c r="V241" s="33">
        <v>108420.31096634173</v>
      </c>
      <c r="W241" s="33">
        <v>95444.209902574759</v>
      </c>
      <c r="X241" s="33">
        <v>83143.296650373566</v>
      </c>
      <c r="Y241" s="33">
        <v>71943.410190483832</v>
      </c>
      <c r="Z241" s="33">
        <v>61949.857122900081</v>
      </c>
      <c r="AA241" s="33">
        <v>53013.710932984533</v>
      </c>
      <c r="AB241" s="33">
        <v>44963.589102039048</v>
      </c>
      <c r="AC241" s="33">
        <v>37754.748150138235</v>
      </c>
      <c r="AD241" s="33">
        <v>31423.280316988552</v>
      </c>
      <c r="AE241" s="33">
        <v>25922.463496189626</v>
      </c>
      <c r="AF241" s="33">
        <v>21236.526278309462</v>
      </c>
      <c r="AG241" s="33">
        <v>17302.091270324687</v>
      </c>
      <c r="AH241" s="33">
        <v>14007.461530576244</v>
      </c>
      <c r="AI241" s="33">
        <v>11208.839405297893</v>
      </c>
      <c r="AJ241" s="33">
        <v>8938.6751660072932</v>
      </c>
      <c r="AK241" s="33">
        <v>7054.8791369758974</v>
      </c>
      <c r="AL241" s="33">
        <v>5523.782434096458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232216.61013992666</v>
      </c>
      <c r="M242" s="33">
        <v>220020.33876087537</v>
      </c>
      <c r="N242" s="33">
        <v>204552.91384762089</v>
      </c>
      <c r="O242" s="33">
        <v>188427.64631261121</v>
      </c>
      <c r="P242" s="33">
        <v>173304.07296154829</v>
      </c>
      <c r="Q242" s="33">
        <v>158453.08297035666</v>
      </c>
      <c r="R242" s="33">
        <v>143913.24850543265</v>
      </c>
      <c r="S242" s="33">
        <v>129889.83437545266</v>
      </c>
      <c r="T242" s="33">
        <v>116423.37263511338</v>
      </c>
      <c r="U242" s="33">
        <v>104311.79855011993</v>
      </c>
      <c r="V242" s="33">
        <v>91950.806547363391</v>
      </c>
      <c r="W242" s="33">
        <v>80162.981306523739</v>
      </c>
      <c r="X242" s="33">
        <v>68928.429034672168</v>
      </c>
      <c r="Y242" s="33">
        <v>58963.51836047</v>
      </c>
      <c r="Z242" s="33">
        <v>50149.999318528055</v>
      </c>
      <c r="AA242" s="33">
        <v>42426.980556387869</v>
      </c>
      <c r="AB242" s="33">
        <v>35707.122720440406</v>
      </c>
      <c r="AC242" s="33">
        <v>29850.707952549339</v>
      </c>
      <c r="AD242" s="33">
        <v>24739.148933616358</v>
      </c>
      <c r="AE242" s="33">
        <v>20338.431877859624</v>
      </c>
      <c r="AF242" s="33">
        <v>16613.750565156228</v>
      </c>
      <c r="AG242" s="33">
        <v>13496.024978209956</v>
      </c>
      <c r="AH242" s="33">
        <v>10877.676400225409</v>
      </c>
      <c r="AI242" s="33">
        <v>8685.8889334768191</v>
      </c>
      <c r="AJ242" s="33">
        <v>6881.2696983028864</v>
      </c>
      <c r="AK242" s="33">
        <v>5399.0984813248551</v>
      </c>
      <c r="AL242" s="33">
        <v>4200.6183941728896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33779.361591824738</v>
      </c>
      <c r="M243" s="33">
        <v>41739.655381263568</v>
      </c>
      <c r="N243" s="33">
        <v>49219.501244044754</v>
      </c>
      <c r="O243" s="33">
        <v>56258.849663732508</v>
      </c>
      <c r="P243" s="33">
        <v>62885.269141233963</v>
      </c>
      <c r="Q243" s="33">
        <v>69074.707313989798</v>
      </c>
      <c r="R243" s="33">
        <v>74811.008145057058</v>
      </c>
      <c r="S243" s="33">
        <v>80072.173398747545</v>
      </c>
      <c r="T243" s="33">
        <v>84839.576277773609</v>
      </c>
      <c r="U243" s="33">
        <v>89086.297036760196</v>
      </c>
      <c r="V243" s="33">
        <v>92806.039562755133</v>
      </c>
      <c r="W243" s="33">
        <v>96009.815178727789</v>
      </c>
      <c r="X243" s="33">
        <v>141405.7680903842</v>
      </c>
      <c r="Y243" s="33">
        <v>184158.87546055333</v>
      </c>
      <c r="Z243" s="33">
        <v>223374.21109685628</v>
      </c>
      <c r="AA243" s="33">
        <v>259781.09533180197</v>
      </c>
      <c r="AB243" s="33">
        <v>294402.57608700689</v>
      </c>
      <c r="AC243" s="33">
        <v>326745.48051649448</v>
      </c>
      <c r="AD243" s="33">
        <v>357030.90443376219</v>
      </c>
      <c r="AE243" s="33">
        <v>385443.00645859749</v>
      </c>
      <c r="AF243" s="33">
        <v>412130.65592687065</v>
      </c>
      <c r="AG243" s="33">
        <v>436568.63427233335</v>
      </c>
      <c r="AH243" s="33">
        <v>458881.57812612108</v>
      </c>
      <c r="AI243" s="33">
        <v>478860.33863592183</v>
      </c>
      <c r="AJ243" s="33">
        <v>496599.78597992635</v>
      </c>
      <c r="AK243" s="33">
        <v>511878.30713189999</v>
      </c>
      <c r="AL243" s="33">
        <v>524773.32997132023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20923.947724034562</v>
      </c>
      <c r="M244" s="33">
        <v>23759.962958697732</v>
      </c>
      <c r="N244" s="33">
        <v>25650.662619949551</v>
      </c>
      <c r="O244" s="33">
        <v>27053.538266666208</v>
      </c>
      <c r="P244" s="33">
        <v>27930.473375451009</v>
      </c>
      <c r="Q244" s="33">
        <v>28314.553242524558</v>
      </c>
      <c r="R244" s="33">
        <v>28198.259765239294</v>
      </c>
      <c r="S244" s="33">
        <v>27595.485226651868</v>
      </c>
      <c r="T244" s="33">
        <v>26482.917877440781</v>
      </c>
      <c r="U244" s="33">
        <v>24903.644409212124</v>
      </c>
      <c r="V244" s="33">
        <v>22857.030164045267</v>
      </c>
      <c r="W244" s="33">
        <v>20800.90831692623</v>
      </c>
      <c r="X244" s="33">
        <v>18734.96213460826</v>
      </c>
      <c r="Y244" s="33">
        <v>16692.752065534834</v>
      </c>
      <c r="Z244" s="33">
        <v>14708.367648787089</v>
      </c>
      <c r="AA244" s="33">
        <v>12802.494230532568</v>
      </c>
      <c r="AB244" s="33">
        <v>11016.83269549752</v>
      </c>
      <c r="AC244" s="33">
        <v>9357.2685584617084</v>
      </c>
      <c r="AD244" s="33">
        <v>7854.9736348297138</v>
      </c>
      <c r="AE244" s="33">
        <v>6517.9467048596662</v>
      </c>
      <c r="AF244" s="33">
        <v>5348.8359750507861</v>
      </c>
      <c r="AG244" s="33">
        <v>4336.2375423506546</v>
      </c>
      <c r="AH244" s="33">
        <v>3473.5950420440113</v>
      </c>
      <c r="AI244" s="33">
        <v>2751.1874626854656</v>
      </c>
      <c r="AJ244" s="33">
        <v>2164.6031077999623</v>
      </c>
      <c r="AK244" s="33">
        <v>1690.0110637435573</v>
      </c>
      <c r="AL244" s="33">
        <v>1321.9130045880106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20645.951860202513</v>
      </c>
      <c r="M245" s="33">
        <v>26400.704910077435</v>
      </c>
      <c r="N245" s="33">
        <v>32996.981198162423</v>
      </c>
      <c r="O245" s="33">
        <v>40785.935095693589</v>
      </c>
      <c r="P245" s="33">
        <v>50207.954911847701</v>
      </c>
      <c r="Q245" s="33">
        <v>60678.585958468058</v>
      </c>
      <c r="R245" s="33">
        <v>72520.460876830446</v>
      </c>
      <c r="S245" s="33">
        <v>85250.028407167309</v>
      </c>
      <c r="T245" s="33">
        <v>99643.306810678216</v>
      </c>
      <c r="U245" s="33">
        <v>114326.66514867105</v>
      </c>
      <c r="V245" s="33">
        <v>128865.34324495659</v>
      </c>
      <c r="W245" s="33">
        <v>143218.15740177868</v>
      </c>
      <c r="X245" s="33">
        <v>134474.02065326102</v>
      </c>
      <c r="Y245" s="33">
        <v>125677.43305283391</v>
      </c>
      <c r="Z245" s="33">
        <v>117353.74254158544</v>
      </c>
      <c r="AA245" s="33">
        <v>109210.02143596478</v>
      </c>
      <c r="AB245" s="33">
        <v>100731.99797547131</v>
      </c>
      <c r="AC245" s="33">
        <v>92260.67858938787</v>
      </c>
      <c r="AD245" s="33">
        <v>83722.057522407238</v>
      </c>
      <c r="AE245" s="33">
        <v>75082.214206702745</v>
      </c>
      <c r="AF245" s="33">
        <v>66328.63441020262</v>
      </c>
      <c r="AG245" s="33">
        <v>57857.61851740256</v>
      </c>
      <c r="AH245" s="33">
        <v>49690.205370896831</v>
      </c>
      <c r="AI245" s="33">
        <v>42056.37988714024</v>
      </c>
      <c r="AJ245" s="33">
        <v>34989.12399340477</v>
      </c>
      <c r="AK245" s="33">
        <v>28738.629581114667</v>
      </c>
      <c r="AL245" s="33">
        <v>23340.790419174082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18426.328769935812</v>
      </c>
      <c r="M246" s="33">
        <v>22589.842905093119</v>
      </c>
      <c r="N246" s="33">
        <v>27260.428767926842</v>
      </c>
      <c r="O246" s="33">
        <v>32414.677461452877</v>
      </c>
      <c r="P246" s="33">
        <v>36414.572582937421</v>
      </c>
      <c r="Q246" s="33">
        <v>40107.658612282394</v>
      </c>
      <c r="R246" s="33">
        <v>42751.632423488139</v>
      </c>
      <c r="S246" s="33">
        <v>44393.485652765477</v>
      </c>
      <c r="T246" s="33">
        <v>45048.881692813826</v>
      </c>
      <c r="U246" s="33">
        <v>45573.732332817548</v>
      </c>
      <c r="V246" s="33">
        <v>45944.755479150983</v>
      </c>
      <c r="W246" s="33">
        <v>46151.415743237725</v>
      </c>
      <c r="X246" s="33">
        <v>42295.574515016429</v>
      </c>
      <c r="Y246" s="33">
        <v>38519.266792427115</v>
      </c>
      <c r="Z246" s="33">
        <v>34914.485998942488</v>
      </c>
      <c r="AA246" s="33">
        <v>31437.654086065431</v>
      </c>
      <c r="AB246" s="33">
        <v>28036.521681961629</v>
      </c>
      <c r="AC246" s="33">
        <v>24789.632106535333</v>
      </c>
      <c r="AD246" s="33">
        <v>21708.382652742592</v>
      </c>
      <c r="AE246" s="33">
        <v>18796.341082128645</v>
      </c>
      <c r="AF246" s="33">
        <v>16066.410031920293</v>
      </c>
      <c r="AG246" s="33">
        <v>13570.505803438358</v>
      </c>
      <c r="AH246" s="33">
        <v>11312.201901515753</v>
      </c>
      <c r="AI246" s="33">
        <v>9308.0753590737804</v>
      </c>
      <c r="AJ246" s="33">
        <v>7555.9304844171147</v>
      </c>
      <c r="AK246" s="33">
        <v>6060.4279119440789</v>
      </c>
      <c r="AL246" s="33">
        <v>4811.819826029744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3967.6455606904319</v>
      </c>
      <c r="M247" s="33">
        <v>5269.7518005024695</v>
      </c>
      <c r="N247" s="33">
        <v>11875.057546636575</v>
      </c>
      <c r="O247" s="33">
        <v>18855.114348262297</v>
      </c>
      <c r="P247" s="33">
        <v>25309.800433401717</v>
      </c>
      <c r="Q247" s="33">
        <v>32046.318132238142</v>
      </c>
      <c r="R247" s="33">
        <v>39952.238094020606</v>
      </c>
      <c r="S247" s="33">
        <v>48103.742172288177</v>
      </c>
      <c r="T247" s="33">
        <v>56458.754565614974</v>
      </c>
      <c r="U247" s="33">
        <v>64224.300367474832</v>
      </c>
      <c r="V247" s="33">
        <v>74568.437812024044</v>
      </c>
      <c r="W247" s="33">
        <v>84152.679571820874</v>
      </c>
      <c r="X247" s="33">
        <v>78208.106111584362</v>
      </c>
      <c r="Y247" s="33">
        <v>72385.963720651212</v>
      </c>
      <c r="Z247" s="33">
        <v>67080.236415185558</v>
      </c>
      <c r="AA247" s="33">
        <v>61987.205257946327</v>
      </c>
      <c r="AB247" s="33">
        <v>56779.883742356491</v>
      </c>
      <c r="AC247" s="33">
        <v>51688.59161119382</v>
      </c>
      <c r="AD247" s="33">
        <v>46658.210696248942</v>
      </c>
      <c r="AE247" s="33">
        <v>41636.338978681866</v>
      </c>
      <c r="AF247" s="33">
        <v>36607.860922700987</v>
      </c>
      <c r="AG247" s="33">
        <v>31785.794293507985</v>
      </c>
      <c r="AH247" s="33">
        <v>27187.172018387697</v>
      </c>
      <c r="AI247" s="33">
        <v>22922.326517943824</v>
      </c>
      <c r="AJ247" s="33">
        <v>18989.495668006919</v>
      </c>
      <c r="AK247" s="33">
        <v>15521.388346529466</v>
      </c>
      <c r="AL247" s="33">
        <v>12521.870002778196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576191.24245071062</v>
      </c>
      <c r="M253" s="33">
        <v>572938.66864699312</v>
      </c>
      <c r="N253" s="33">
        <v>571228.59870720154</v>
      </c>
      <c r="O253" s="33">
        <v>569931.28614090825</v>
      </c>
      <c r="P253" s="33">
        <v>568601.74070457253</v>
      </c>
      <c r="Q253" s="33">
        <v>567445.10391263326</v>
      </c>
      <c r="R253" s="33">
        <v>566925.13836846186</v>
      </c>
      <c r="S253" s="33">
        <v>566046.84735957358</v>
      </c>
      <c r="T253" s="33">
        <v>565162.82905557076</v>
      </c>
      <c r="U253" s="33">
        <v>564694.66516005294</v>
      </c>
      <c r="V253" s="33">
        <v>565412.72377663711</v>
      </c>
      <c r="W253" s="33">
        <v>565940.16742158972</v>
      </c>
      <c r="X253" s="33">
        <v>567190.15718989994</v>
      </c>
      <c r="Y253" s="33">
        <v>568341.2196429543</v>
      </c>
      <c r="Z253" s="33">
        <v>569530.90014278493</v>
      </c>
      <c r="AA253" s="33">
        <v>570659.16183168348</v>
      </c>
      <c r="AB253" s="33">
        <v>571638.52400477324</v>
      </c>
      <c r="AC253" s="33">
        <v>572447.10748476081</v>
      </c>
      <c r="AD253" s="33">
        <v>573136.95819059561</v>
      </c>
      <c r="AE253" s="33">
        <v>573736.7428050196</v>
      </c>
      <c r="AF253" s="33">
        <v>574332.67411021097</v>
      </c>
      <c r="AG253" s="33">
        <v>574916.90667756752</v>
      </c>
      <c r="AH253" s="33">
        <v>575429.89038976701</v>
      </c>
      <c r="AI253" s="33">
        <v>575793.03620153992</v>
      </c>
      <c r="AJ253" s="33">
        <v>576118.88409786532</v>
      </c>
      <c r="AK253" s="33">
        <v>576342.74165353249</v>
      </c>
      <c r="AL253" s="33">
        <v>576494.1240521596</v>
      </c>
    </row>
    <row r="254" spans="1:38">
      <c r="A254" s="10"/>
      <c r="AL254">
        <v>0.93447765515159054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9808.6461155163761</v>
      </c>
      <c r="M259" s="33">
        <v>9783.5786796461016</v>
      </c>
      <c r="N259" s="33">
        <v>9749.4403140503982</v>
      </c>
      <c r="O259" s="33">
        <v>9712.4198600771288</v>
      </c>
      <c r="P259" s="33">
        <v>9667.414989487701</v>
      </c>
      <c r="Q259" s="33">
        <v>9609.4565549931322</v>
      </c>
      <c r="R259" s="33">
        <v>9535.3226991061019</v>
      </c>
      <c r="S259" s="33">
        <v>9445.5771594974813</v>
      </c>
      <c r="T259" s="33">
        <v>9330.5582000648701</v>
      </c>
      <c r="U259" s="33">
        <v>9204.3422447189969</v>
      </c>
      <c r="V259" s="33">
        <v>9052.1299133330522</v>
      </c>
      <c r="W259" s="33">
        <v>8883.8986813497777</v>
      </c>
      <c r="X259" s="33">
        <v>8675.6351672110268</v>
      </c>
      <c r="Y259" s="33">
        <v>8463.4377398591296</v>
      </c>
      <c r="Z259" s="33">
        <v>8227.0835848254883</v>
      </c>
      <c r="AA259" s="33">
        <v>7967.1152845470024</v>
      </c>
      <c r="AB259" s="33">
        <v>7688.4492838888973</v>
      </c>
      <c r="AC259" s="33">
        <v>7380.0310626295714</v>
      </c>
      <c r="AD259" s="33">
        <v>7031.3471628138632</v>
      </c>
      <c r="AE259" s="33">
        <v>6646.2112110285916</v>
      </c>
      <c r="AF259" s="33">
        <v>6225.7886785593982</v>
      </c>
      <c r="AG259" s="33">
        <v>5779.3076592707221</v>
      </c>
      <c r="AH259" s="33">
        <v>5311.1315596688246</v>
      </c>
      <c r="AI259" s="33">
        <v>4822.6822075361642</v>
      </c>
      <c r="AJ259" s="33">
        <v>4334.2309362585938</v>
      </c>
      <c r="AK259" s="33">
        <v>3835.6013716932107</v>
      </c>
      <c r="AL259" s="33">
        <v>3343.0909158617019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18092.256595910902</v>
      </c>
      <c r="M260" s="33">
        <v>17950.128120320936</v>
      </c>
      <c r="N260" s="33">
        <v>17740.007596103278</v>
      </c>
      <c r="O260" s="33">
        <v>17513.720210722273</v>
      </c>
      <c r="P260" s="33">
        <v>17315.616296714175</v>
      </c>
      <c r="Q260" s="33">
        <v>17117.547783210681</v>
      </c>
      <c r="R260" s="33">
        <v>16917.539876041072</v>
      </c>
      <c r="S260" s="33">
        <v>16706.335125915386</v>
      </c>
      <c r="T260" s="33">
        <v>16481.367213832593</v>
      </c>
      <c r="U260" s="33">
        <v>16272.725387263428</v>
      </c>
      <c r="V260" s="33">
        <v>15994.354198583496</v>
      </c>
      <c r="W260" s="33">
        <v>15673.751979240822</v>
      </c>
      <c r="X260" s="33">
        <v>15288.048442608995</v>
      </c>
      <c r="Y260" s="33">
        <v>14895.359362061439</v>
      </c>
      <c r="Z260" s="33">
        <v>14491.078326526924</v>
      </c>
      <c r="AA260" s="33">
        <v>14075.818609200816</v>
      </c>
      <c r="AB260" s="33">
        <v>13636.58930258383</v>
      </c>
      <c r="AC260" s="33">
        <v>13167.220596903964</v>
      </c>
      <c r="AD260" s="33">
        <v>12679.414991241654</v>
      </c>
      <c r="AE260" s="33">
        <v>12176.550775677124</v>
      </c>
      <c r="AF260" s="33">
        <v>11641.045261010409</v>
      </c>
      <c r="AG260" s="33">
        <v>11070.691168982728</v>
      </c>
      <c r="AH260" s="33">
        <v>10466.248184108119</v>
      </c>
      <c r="AI260" s="33">
        <v>9848.382109273336</v>
      </c>
      <c r="AJ260" s="33">
        <v>9188.0365241220043</v>
      </c>
      <c r="AK260" s="33">
        <v>8473.4939087767962</v>
      </c>
      <c r="AL260" s="33">
        <v>7737.1423833021863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15878.647606206205</v>
      </c>
      <c r="M261" s="33">
        <v>15669.315173669764</v>
      </c>
      <c r="N261" s="33">
        <v>15460.362315171806</v>
      </c>
      <c r="O261" s="33">
        <v>15260.883343740525</v>
      </c>
      <c r="P261" s="33">
        <v>15074.070609975035</v>
      </c>
      <c r="Q261" s="33">
        <v>14901.775646369775</v>
      </c>
      <c r="R261" s="33">
        <v>14744.452604064072</v>
      </c>
      <c r="S261" s="33">
        <v>14601.880850417947</v>
      </c>
      <c r="T261" s="33">
        <v>14473.396433455755</v>
      </c>
      <c r="U261" s="33">
        <v>14358.493579550906</v>
      </c>
      <c r="V261" s="33">
        <v>14256.303289682153</v>
      </c>
      <c r="W261" s="33">
        <v>14165.65798490033</v>
      </c>
      <c r="X261" s="33">
        <v>14842.539890625669</v>
      </c>
      <c r="Y261" s="33">
        <v>15074.129420782154</v>
      </c>
      <c r="Z261" s="33">
        <v>15119.080641373212</v>
      </c>
      <c r="AA261" s="33">
        <v>15078.973327650463</v>
      </c>
      <c r="AB261" s="33">
        <v>14995.846945035857</v>
      </c>
      <c r="AC261" s="33">
        <v>14891.773502653939</v>
      </c>
      <c r="AD261" s="33">
        <v>14778.561980550041</v>
      </c>
      <c r="AE261" s="33">
        <v>14662.881566945438</v>
      </c>
      <c r="AF261" s="33">
        <v>14548.57159704784</v>
      </c>
      <c r="AG261" s="33">
        <v>14440.081158436151</v>
      </c>
      <c r="AH261" s="33">
        <v>14338.074246713799</v>
      </c>
      <c r="AI261" s="33">
        <v>14243.774343386793</v>
      </c>
      <c r="AJ261" s="33">
        <v>14157.119923427405</v>
      </c>
      <c r="AK261" s="33">
        <v>14079.158621216515</v>
      </c>
      <c r="AL261" s="33">
        <v>14009.566980167667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12044.25816822203</v>
      </c>
      <c r="M262" s="33">
        <v>11916.129056842798</v>
      </c>
      <c r="N262" s="33">
        <v>11765.905634805609</v>
      </c>
      <c r="O262" s="33">
        <v>11618.734709905128</v>
      </c>
      <c r="P262" s="33">
        <v>11474.981995081005</v>
      </c>
      <c r="Q262" s="33">
        <v>11333.963616471898</v>
      </c>
      <c r="R262" s="33">
        <v>11193.91670943614</v>
      </c>
      <c r="S262" s="33">
        <v>11052.504873971566</v>
      </c>
      <c r="T262" s="33">
        <v>10906.875054030355</v>
      </c>
      <c r="U262" s="33">
        <v>10751.796521682045</v>
      </c>
      <c r="V262" s="33">
        <v>10580.312582878436</v>
      </c>
      <c r="W262" s="33">
        <v>10420.602393190349</v>
      </c>
      <c r="X262" s="33">
        <v>10269.412783873378</v>
      </c>
      <c r="Y262" s="33">
        <v>10122.027676989454</v>
      </c>
      <c r="Z262" s="33">
        <v>9973.9993861594139</v>
      </c>
      <c r="AA262" s="33">
        <v>9822.0139265384132</v>
      </c>
      <c r="AB262" s="33">
        <v>9661.5322715140701</v>
      </c>
      <c r="AC262" s="33">
        <v>9488.8793145545806</v>
      </c>
      <c r="AD262" s="33">
        <v>9298.8640488842666</v>
      </c>
      <c r="AE262" s="33">
        <v>9086.9311975938053</v>
      </c>
      <c r="AF262" s="33">
        <v>8849.315435159755</v>
      </c>
      <c r="AG262" s="33">
        <v>8581.6978844792866</v>
      </c>
      <c r="AH262" s="33">
        <v>8279.5719149254928</v>
      </c>
      <c r="AI262" s="33">
        <v>7938.4686888582346</v>
      </c>
      <c r="AJ262" s="33">
        <v>7560.6380315682645</v>
      </c>
      <c r="AK262" s="33">
        <v>7155.4243847796115</v>
      </c>
      <c r="AL262" s="33">
        <v>6712.1944764855161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12061.305563836397</v>
      </c>
      <c r="M263" s="33">
        <v>12032.979012618993</v>
      </c>
      <c r="N263" s="33">
        <v>11994.893778465459</v>
      </c>
      <c r="O263" s="33">
        <v>11960.204266190358</v>
      </c>
      <c r="P263" s="33">
        <v>11930.385801727423</v>
      </c>
      <c r="Q263" s="33">
        <v>11892.997757656698</v>
      </c>
      <c r="R263" s="33">
        <v>11856.533080993479</v>
      </c>
      <c r="S263" s="33">
        <v>11814.447464761404</v>
      </c>
      <c r="T263" s="33">
        <v>11777.624321462001</v>
      </c>
      <c r="U263" s="33">
        <v>11731.895550007373</v>
      </c>
      <c r="V263" s="33">
        <v>11678.504028532267</v>
      </c>
      <c r="W263" s="33">
        <v>11622.789091527085</v>
      </c>
      <c r="X263" s="33">
        <v>11360.95476927957</v>
      </c>
      <c r="Y263" s="33">
        <v>11126.111852891694</v>
      </c>
      <c r="Z263" s="33">
        <v>10919.553653549889</v>
      </c>
      <c r="AA263" s="33">
        <v>10734.872339083577</v>
      </c>
      <c r="AB263" s="33">
        <v>10564.631596114092</v>
      </c>
      <c r="AC263" s="33">
        <v>10406.808771996331</v>
      </c>
      <c r="AD263" s="33">
        <v>10257.30570312853</v>
      </c>
      <c r="AE263" s="33">
        <v>10111.482160682812</v>
      </c>
      <c r="AF263" s="33">
        <v>9964.4760407785197</v>
      </c>
      <c r="AG263" s="33">
        <v>9813.025592155931</v>
      </c>
      <c r="AH263" s="33">
        <v>9651.2428125141323</v>
      </c>
      <c r="AI263" s="33">
        <v>9474.2509295725558</v>
      </c>
      <c r="AJ263" s="33">
        <v>9277.8511527613682</v>
      </c>
      <c r="AK263" s="33">
        <v>9057.4962805810392</v>
      </c>
      <c r="AL263" s="33">
        <v>8812.8072179408482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22815.648945337784</v>
      </c>
      <c r="M264" s="33">
        <v>22503.496987153412</v>
      </c>
      <c r="N264" s="33">
        <v>22244.023353349519</v>
      </c>
      <c r="O264" s="33">
        <v>22017.235942656724</v>
      </c>
      <c r="P264" s="33">
        <v>21699.390981514884</v>
      </c>
      <c r="Q264" s="33">
        <v>21400.589824379203</v>
      </c>
      <c r="R264" s="33">
        <v>21066.860173864261</v>
      </c>
      <c r="S264" s="33">
        <v>20715.211607430891</v>
      </c>
      <c r="T264" s="33">
        <v>20355.344774246088</v>
      </c>
      <c r="U264" s="33">
        <v>20056.142183549742</v>
      </c>
      <c r="V264" s="33">
        <v>19808.649231837226</v>
      </c>
      <c r="W264" s="33">
        <v>19603.530542016841</v>
      </c>
      <c r="X264" s="33">
        <v>19048.139421306707</v>
      </c>
      <c r="Y264" s="33">
        <v>18547.448469867584</v>
      </c>
      <c r="Z264" s="33">
        <v>18100.723728001707</v>
      </c>
      <c r="AA264" s="33">
        <v>17694.547087141695</v>
      </c>
      <c r="AB264" s="33">
        <v>17311.196671911894</v>
      </c>
      <c r="AC264" s="33">
        <v>16947.359930305825</v>
      </c>
      <c r="AD264" s="33">
        <v>16593.134205532166</v>
      </c>
      <c r="AE264" s="33">
        <v>16240.423268182141</v>
      </c>
      <c r="AF264" s="33">
        <v>15876.181623705059</v>
      </c>
      <c r="AG264" s="33">
        <v>15494.68188381632</v>
      </c>
      <c r="AH264" s="33">
        <v>15080.64361085882</v>
      </c>
      <c r="AI264" s="33">
        <v>14628.875228199146</v>
      </c>
      <c r="AJ264" s="33">
        <v>14120.093819163802</v>
      </c>
      <c r="AK264" s="33">
        <v>13557.518996957779</v>
      </c>
      <c r="AL264" s="33">
        <v>12929.924884399521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23532.89181904171</v>
      </c>
      <c r="M265" s="33">
        <v>23143.398333344176</v>
      </c>
      <c r="N265" s="33">
        <v>23703.655927654949</v>
      </c>
      <c r="O265" s="33">
        <v>23523.580638123687</v>
      </c>
      <c r="P265" s="33">
        <v>23162.921858065096</v>
      </c>
      <c r="Q265" s="33">
        <v>22821.388150057464</v>
      </c>
      <c r="R265" s="33">
        <v>22544.704911716952</v>
      </c>
      <c r="S265" s="33">
        <v>22269.972631031083</v>
      </c>
      <c r="T265" s="33">
        <v>22007.701136783639</v>
      </c>
      <c r="U265" s="33">
        <v>21730.412849344029</v>
      </c>
      <c r="V265" s="33">
        <v>21580.443261237084</v>
      </c>
      <c r="W265" s="33">
        <v>21390.226279736838</v>
      </c>
      <c r="X265" s="33">
        <v>20595.654691328775</v>
      </c>
      <c r="Y265" s="33">
        <v>19891.27030406328</v>
      </c>
      <c r="Z265" s="33">
        <v>19280.87765486533</v>
      </c>
      <c r="AA265" s="33">
        <v>18746.928122732537</v>
      </c>
      <c r="AB265" s="33">
        <v>18268.01130262528</v>
      </c>
      <c r="AC265" s="33">
        <v>17838.107297704628</v>
      </c>
      <c r="AD265" s="33">
        <v>17446.959059491677</v>
      </c>
      <c r="AE265" s="33">
        <v>17081.252611717631</v>
      </c>
      <c r="AF265" s="33">
        <v>16729.225220564025</v>
      </c>
      <c r="AG265" s="33">
        <v>16383.441974637604</v>
      </c>
      <c r="AH265" s="33">
        <v>16030.181632411161</v>
      </c>
      <c r="AI265" s="33">
        <v>15657.294771898572</v>
      </c>
      <c r="AJ265" s="33">
        <v>15253.170533214014</v>
      </c>
      <c r="AK265" s="33">
        <v>14808.648112857629</v>
      </c>
      <c r="AL265" s="33">
        <v>14319.955174230441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12875.024125970118</v>
      </c>
      <c r="M271" s="33">
        <v>12903.103705350413</v>
      </c>
      <c r="N271" s="33">
        <v>12950.816357259257</v>
      </c>
      <c r="O271" s="33">
        <v>12993.866022217269</v>
      </c>
      <c r="P271" s="33">
        <v>13020.547893739842</v>
      </c>
      <c r="Q271" s="33">
        <v>13040.512689787307</v>
      </c>
      <c r="R271" s="33">
        <v>13056.418831907014</v>
      </c>
      <c r="S271" s="33">
        <v>13060.457144608772</v>
      </c>
      <c r="T271" s="33">
        <v>13055.155887717878</v>
      </c>
      <c r="U271" s="33">
        <v>13050.954837862784</v>
      </c>
      <c r="V271" s="33">
        <v>13065.379169074382</v>
      </c>
      <c r="W271" s="33">
        <v>13069.429665804288</v>
      </c>
      <c r="X271" s="33">
        <v>13084.218527448071</v>
      </c>
      <c r="Y271" s="33">
        <v>13101.410533064125</v>
      </c>
      <c r="Z271" s="33">
        <v>13113.228626666902</v>
      </c>
      <c r="AA271" s="33">
        <v>13122.344155301571</v>
      </c>
      <c r="AB271" s="33">
        <v>13132.62608182419</v>
      </c>
      <c r="AC271" s="33">
        <v>13142.023218436127</v>
      </c>
      <c r="AD271" s="33">
        <v>13149.061306592765</v>
      </c>
      <c r="AE271" s="33">
        <v>13155.433282917407</v>
      </c>
      <c r="AF271" s="33">
        <v>13160.043863787454</v>
      </c>
      <c r="AG271" s="33">
        <v>13163.123965931647</v>
      </c>
      <c r="AH271" s="33">
        <v>13165.664704772604</v>
      </c>
      <c r="AI271" s="33">
        <v>13169.615125614899</v>
      </c>
      <c r="AJ271" s="33">
        <v>13172.559540323729</v>
      </c>
      <c r="AK271" s="33">
        <v>13174.475562600908</v>
      </c>
      <c r="AL271" s="33">
        <v>13175.819262671801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173.78162487030673</v>
      </c>
      <c r="M276" s="33">
        <v>163.26335975910459</v>
      </c>
      <c r="N276" s="33">
        <v>152.67920372961336</v>
      </c>
      <c r="O276" s="33">
        <v>142.22674519808109</v>
      </c>
      <c r="P276" s="33">
        <v>131.88329267057006</v>
      </c>
      <c r="Q276" s="33">
        <v>121.61991300037707</v>
      </c>
      <c r="R276" s="33">
        <v>111.44343445816318</v>
      </c>
      <c r="S276" s="33">
        <v>101.39824219803933</v>
      </c>
      <c r="T276" s="33">
        <v>91.198416746265707</v>
      </c>
      <c r="U276" s="33">
        <v>81.413325864191407</v>
      </c>
      <c r="V276" s="33">
        <v>71.847255244064016</v>
      </c>
      <c r="W276" s="33">
        <v>62.944550947912475</v>
      </c>
      <c r="X276" s="33">
        <v>54.67352536037783</v>
      </c>
      <c r="Y276" s="33">
        <v>47.173441787685881</v>
      </c>
      <c r="Z276" s="33">
        <v>40.521510232609685</v>
      </c>
      <c r="AA276" s="33">
        <v>34.605346489001647</v>
      </c>
      <c r="AB276" s="33">
        <v>29.29915668419731</v>
      </c>
      <c r="AC276" s="33">
        <v>24.568019943558156</v>
      </c>
      <c r="AD276" s="33">
        <v>20.434722844590883</v>
      </c>
      <c r="AE276" s="33">
        <v>16.860136348143438</v>
      </c>
      <c r="AF276" s="33">
        <v>13.828897894433725</v>
      </c>
      <c r="AG276" s="33">
        <v>11.296533648558013</v>
      </c>
      <c r="AH276" s="33">
        <v>9.1855505715803005</v>
      </c>
      <c r="AI276" s="33">
        <v>7.3956804957643545</v>
      </c>
      <c r="AJ276" s="33">
        <v>5.9497830919758652</v>
      </c>
      <c r="AK276" s="33">
        <v>4.7492833169849593</v>
      </c>
      <c r="AL276" s="33">
        <v>3.775038590782974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159.54962264863076</v>
      </c>
      <c r="M277" s="33">
        <v>150.98074081003003</v>
      </c>
      <c r="N277" s="33">
        <v>140.23208405864941</v>
      </c>
      <c r="O277" s="33">
        <v>129.07148859740974</v>
      </c>
      <c r="P277" s="33">
        <v>118.58806870520301</v>
      </c>
      <c r="Q277" s="33">
        <v>108.30518296971415</v>
      </c>
      <c r="R277" s="33">
        <v>98.245471936176429</v>
      </c>
      <c r="S277" s="33">
        <v>88.555853820754052</v>
      </c>
      <c r="T277" s="33">
        <v>79.258779218061207</v>
      </c>
      <c r="U277" s="33">
        <v>70.887306332176223</v>
      </c>
      <c r="V277" s="33">
        <v>62.388329494393219</v>
      </c>
      <c r="W277" s="33">
        <v>54.307995183836958</v>
      </c>
      <c r="X277" s="33">
        <v>46.644794559997372</v>
      </c>
      <c r="Y277" s="33">
        <v>39.853209970215374</v>
      </c>
      <c r="Z277" s="33">
        <v>33.854983599251021</v>
      </c>
      <c r="AA277" s="33">
        <v>28.607456681143528</v>
      </c>
      <c r="AB277" s="33">
        <v>24.049058079871404</v>
      </c>
      <c r="AC277" s="33">
        <v>20.081075840053543</v>
      </c>
      <c r="AD277" s="33">
        <v>16.624020412987473</v>
      </c>
      <c r="AE277" s="33">
        <v>13.653020927481903</v>
      </c>
      <c r="AF277" s="33">
        <v>11.142828709733678</v>
      </c>
      <c r="AG277" s="33">
        <v>9.0456290337274812</v>
      </c>
      <c r="AH277" s="33">
        <v>7.2897804574097664</v>
      </c>
      <c r="AI277" s="33">
        <v>5.8231191464747765</v>
      </c>
      <c r="AJ277" s="33">
        <v>4.6169270088145415</v>
      </c>
      <c r="AK277" s="33">
        <v>3.6268444676316678</v>
      </c>
      <c r="AL277" s="33">
        <v>2.8267660797920171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5.7295347265953778</v>
      </c>
      <c r="M278" s="33">
        <v>7.0564503651673913</v>
      </c>
      <c r="N278" s="33">
        <v>8.2989732653331583</v>
      </c>
      <c r="O278" s="33">
        <v>9.4645479842158178</v>
      </c>
      <c r="P278" s="33">
        <v>10.557891751764767</v>
      </c>
      <c r="Q278" s="33">
        <v>11.574869242883757</v>
      </c>
      <c r="R278" s="33">
        <v>12.512610693034894</v>
      </c>
      <c r="S278" s="33">
        <v>13.367984035205986</v>
      </c>
      <c r="T278" s="33">
        <v>14.137888817574945</v>
      </c>
      <c r="U278" s="33">
        <v>14.818142080368673</v>
      </c>
      <c r="V278" s="33">
        <v>15.407786805874938</v>
      </c>
      <c r="W278" s="33">
        <v>15.909237158503156</v>
      </c>
      <c r="X278" s="33">
        <v>23.231223917622206</v>
      </c>
      <c r="Y278" s="33">
        <v>30.104558421016439</v>
      </c>
      <c r="Z278" s="33">
        <v>36.38598272616877</v>
      </c>
      <c r="AA278" s="33">
        <v>42.195113020361326</v>
      </c>
      <c r="AB278" s="33">
        <v>47.699124653880176</v>
      </c>
      <c r="AC278" s="33">
        <v>52.819319832177563</v>
      </c>
      <c r="AD278" s="33">
        <v>57.592570017298783</v>
      </c>
      <c r="AE278" s="33">
        <v>62.049532342886259</v>
      </c>
      <c r="AF278" s="33">
        <v>66.215235401475965</v>
      </c>
      <c r="AG278" s="33">
        <v>70.005660345807627</v>
      </c>
      <c r="AH278" s="33">
        <v>73.442099601712755</v>
      </c>
      <c r="AI278" s="33">
        <v>76.491618414746085</v>
      </c>
      <c r="AJ278" s="33">
        <v>79.170665055560988</v>
      </c>
      <c r="AK278" s="33">
        <v>81.444326655872047</v>
      </c>
      <c r="AL278" s="33">
        <v>83.326248567077485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8.5459858416194816</v>
      </c>
      <c r="M279" s="33">
        <v>9.629336408270639</v>
      </c>
      <c r="N279" s="33">
        <v>10.287006242640468</v>
      </c>
      <c r="O279" s="33">
        <v>10.714514792459887</v>
      </c>
      <c r="P279" s="33">
        <v>10.913240622431484</v>
      </c>
      <c r="Q279" s="33">
        <v>10.911648516066956</v>
      </c>
      <c r="R279" s="33">
        <v>10.720799808568263</v>
      </c>
      <c r="S279" s="33">
        <v>10.381998856231482</v>
      </c>
      <c r="T279" s="33">
        <v>9.8840326737503048</v>
      </c>
      <c r="U279" s="33">
        <v>9.2418501166226594</v>
      </c>
      <c r="V279" s="33">
        <v>8.4536107939512632</v>
      </c>
      <c r="W279" s="33">
        <v>7.6619451092666457</v>
      </c>
      <c r="X279" s="33">
        <v>6.8674225743717772</v>
      </c>
      <c r="Y279" s="33">
        <v>6.0853805894787287</v>
      </c>
      <c r="Z279" s="33">
        <v>5.3304156811852828</v>
      </c>
      <c r="AA279" s="33">
        <v>4.6107289463568115</v>
      </c>
      <c r="AB279" s="33">
        <v>3.942701363473466</v>
      </c>
      <c r="AC279" s="33">
        <v>3.3277229915799622</v>
      </c>
      <c r="AD279" s="33">
        <v>2.7767659601304202</v>
      </c>
      <c r="AE279" s="33">
        <v>2.2912029116384636</v>
      </c>
      <c r="AF279" s="33">
        <v>1.8707354176277411</v>
      </c>
      <c r="AG279" s="33">
        <v>1.5095007172703161</v>
      </c>
      <c r="AH279" s="33">
        <v>1.2040582147693117</v>
      </c>
      <c r="AI279" s="33">
        <v>0.94975634783686025</v>
      </c>
      <c r="AJ279" s="33">
        <v>0.74479733745325372</v>
      </c>
      <c r="AK279" s="33">
        <v>0.5798950458330292</v>
      </c>
      <c r="AL279" s="33">
        <v>0.45322306486834962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12.729038500466201</v>
      </c>
      <c r="M280" s="33">
        <v>16.131638844492276</v>
      </c>
      <c r="N280" s="33">
        <v>19.99756127484557</v>
      </c>
      <c r="O280" s="33">
        <v>24.52390598006739</v>
      </c>
      <c r="P280" s="33">
        <v>29.955873129842175</v>
      </c>
      <c r="Q280" s="33">
        <v>35.936297654967454</v>
      </c>
      <c r="R280" s="33">
        <v>42.636466062770452</v>
      </c>
      <c r="S280" s="33">
        <v>49.766785747192991</v>
      </c>
      <c r="T280" s="33">
        <v>57.754184401371859</v>
      </c>
      <c r="U280" s="33">
        <v>65.809913576794685</v>
      </c>
      <c r="V280" s="33">
        <v>73.687297473942991</v>
      </c>
      <c r="W280" s="33">
        <v>81.360691988215393</v>
      </c>
      <c r="X280" s="33">
        <v>76.346372939091083</v>
      </c>
      <c r="Y280" s="33">
        <v>71.30556340218088</v>
      </c>
      <c r="Z280" s="33">
        <v>66.525059053176633</v>
      </c>
      <c r="AA280" s="33">
        <v>61.845162619085627</v>
      </c>
      <c r="AB280" s="33">
        <v>56.985344847066024</v>
      </c>
      <c r="AC280" s="33">
        <v>52.135686655626401</v>
      </c>
      <c r="AD280" s="33">
        <v>47.256211935935809</v>
      </c>
      <c r="AE280" s="33">
        <v>42.330559243788649</v>
      </c>
      <c r="AF280" s="33">
        <v>37.354874966811941</v>
      </c>
      <c r="AG280" s="33">
        <v>32.549840425745991</v>
      </c>
      <c r="AH280" s="33">
        <v>27.928626730863989</v>
      </c>
      <c r="AI280" s="33">
        <v>23.618046151090333</v>
      </c>
      <c r="AJ280" s="33">
        <v>19.635560346312552</v>
      </c>
      <c r="AK280" s="33">
        <v>16.118280625041713</v>
      </c>
      <c r="AL280" s="33">
        <v>13.083668399434453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7.4835670043745619</v>
      </c>
      <c r="M281" s="33">
        <v>9.0871703248734956</v>
      </c>
      <c r="N281" s="33">
        <v>10.77838655740937</v>
      </c>
      <c r="O281" s="33">
        <v>12.527124718077058</v>
      </c>
      <c r="P281" s="33">
        <v>13.759455350577523</v>
      </c>
      <c r="Q281" s="33">
        <v>14.7834923555067</v>
      </c>
      <c r="R281" s="33">
        <v>15.38296403553319</v>
      </c>
      <c r="S281" s="33">
        <v>15.689159864259208</v>
      </c>
      <c r="T281" s="33">
        <v>15.701657185290937</v>
      </c>
      <c r="U281" s="33">
        <v>15.675705412799346</v>
      </c>
      <c r="V281" s="33">
        <v>15.601385996044113</v>
      </c>
      <c r="W281" s="33">
        <v>15.478196088119608</v>
      </c>
      <c r="X281" s="33">
        <v>14.136498186177727</v>
      </c>
      <c r="Y281" s="33">
        <v>12.821871063279195</v>
      </c>
      <c r="Z281" s="33">
        <v>11.565406517559413</v>
      </c>
      <c r="AA281" s="33">
        <v>10.357409828265709</v>
      </c>
      <c r="AB281" s="33">
        <v>9.1858728304987931</v>
      </c>
      <c r="AC281" s="33">
        <v>8.0758287988694235</v>
      </c>
      <c r="AD281" s="33">
        <v>7.0321569537991522</v>
      </c>
      <c r="AE281" s="33">
        <v>6.0556556160136257</v>
      </c>
      <c r="AF281" s="33">
        <v>5.1499699130589383</v>
      </c>
      <c r="AG281" s="33">
        <v>4.328869134297701</v>
      </c>
      <c r="AH281" s="33">
        <v>3.5926885985248389</v>
      </c>
      <c r="AI281" s="33">
        <v>2.9443223119118191</v>
      </c>
      <c r="AJ281" s="33">
        <v>2.38198314105066</v>
      </c>
      <c r="AK281" s="33">
        <v>1.9044381572632003</v>
      </c>
      <c r="AL281" s="33">
        <v>1.507567607199372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2.4927323498518996</v>
      </c>
      <c r="M282" s="33">
        <v>3.2980999724519631</v>
      </c>
      <c r="N282" s="33">
        <v>7.3817047721458682</v>
      </c>
      <c r="O282" s="33">
        <v>11.686422356079442</v>
      </c>
      <c r="P282" s="33">
        <v>15.656085295833904</v>
      </c>
      <c r="Q282" s="33">
        <v>19.787278705739265</v>
      </c>
      <c r="R282" s="33">
        <v>24.623370503842636</v>
      </c>
      <c r="S282" s="33">
        <v>29.595195131875506</v>
      </c>
      <c r="T282" s="33">
        <v>34.675722296181114</v>
      </c>
      <c r="U282" s="33">
        <v>39.380903425534015</v>
      </c>
      <c r="V282" s="33">
        <v>45.636289912841306</v>
      </c>
      <c r="W282" s="33">
        <v>51.410080226414202</v>
      </c>
      <c r="X282" s="33">
        <v>47.775660030786348</v>
      </c>
      <c r="Y282" s="33">
        <v>44.216008741303938</v>
      </c>
      <c r="Z282" s="33">
        <v>40.969625004221392</v>
      </c>
      <c r="AA282" s="33">
        <v>37.851943427170987</v>
      </c>
      <c r="AB282" s="33">
        <v>34.665172052429739</v>
      </c>
      <c r="AC282" s="33">
        <v>31.549533728128797</v>
      </c>
      <c r="AD282" s="33">
        <v>28.471615313080697</v>
      </c>
      <c r="AE282" s="33">
        <v>25.400228888617928</v>
      </c>
      <c r="AF282" s="33">
        <v>22.326668892102159</v>
      </c>
      <c r="AG282" s="33">
        <v>19.380531169442094</v>
      </c>
      <c r="AH282" s="33">
        <v>16.572519537009573</v>
      </c>
      <c r="AI282" s="33">
        <v>13.969658708528609</v>
      </c>
      <c r="AJ282" s="33">
        <v>11.570703668359387</v>
      </c>
      <c r="AK282" s="33">
        <v>9.4558824484886728</v>
      </c>
      <c r="AL282" s="33">
        <v>7.6271166316116963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370.31210594184506</v>
      </c>
      <c r="M288" s="33">
        <v>359.44679648439046</v>
      </c>
      <c r="N288" s="33">
        <v>349.6549199006372</v>
      </c>
      <c r="O288" s="33">
        <v>340.21474962639041</v>
      </c>
      <c r="P288" s="33">
        <v>331.31390752622292</v>
      </c>
      <c r="Q288" s="33">
        <v>322.91868244525534</v>
      </c>
      <c r="R288" s="33">
        <v>315.56511749808908</v>
      </c>
      <c r="S288" s="33">
        <v>308.75521965355858</v>
      </c>
      <c r="T288" s="33">
        <v>302.61068133849608</v>
      </c>
      <c r="U288" s="33">
        <v>297.22714680848702</v>
      </c>
      <c r="V288" s="33">
        <v>293.02195572111185</v>
      </c>
      <c r="W288" s="33">
        <v>289.07269670226839</v>
      </c>
      <c r="X288" s="33">
        <v>269.67549756842436</v>
      </c>
      <c r="Y288" s="33">
        <v>251.56003397516042</v>
      </c>
      <c r="Z288" s="33">
        <v>235.15298281417219</v>
      </c>
      <c r="AA288" s="33">
        <v>220.07316101138562</v>
      </c>
      <c r="AB288" s="33">
        <v>205.8264305114169</v>
      </c>
      <c r="AC288" s="33">
        <v>192.55718778999383</v>
      </c>
      <c r="AD288" s="33">
        <v>180.18806343782319</v>
      </c>
      <c r="AE288" s="33">
        <v>168.64033627857026</v>
      </c>
      <c r="AF288" s="33">
        <v>157.88921119524414</v>
      </c>
      <c r="AG288" s="33">
        <v>148.11656447484921</v>
      </c>
      <c r="AH288" s="33">
        <v>139.21532371187055</v>
      </c>
      <c r="AI288" s="33">
        <v>131.19220157635283</v>
      </c>
      <c r="AJ288" s="33">
        <v>124.07041964952725</v>
      </c>
      <c r="AK288" s="33">
        <v>117.87895071711529</v>
      </c>
      <c r="AL288" s="33">
        <v>112.59962894076634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19550.432797909507</v>
      </c>
      <c r="M294" s="33">
        <v>18367.127972899263</v>
      </c>
      <c r="N294" s="33">
        <v>17176.410419581502</v>
      </c>
      <c r="O294" s="33">
        <v>16000.508834784123</v>
      </c>
      <c r="P294" s="33">
        <v>14836.87042543913</v>
      </c>
      <c r="Q294" s="33">
        <v>13682.24021254242</v>
      </c>
      <c r="R294" s="33">
        <v>12537.386376543358</v>
      </c>
      <c r="S294" s="33">
        <v>11407.302247279424</v>
      </c>
      <c r="T294" s="33">
        <v>10259.821883954892</v>
      </c>
      <c r="U294" s="33">
        <v>9158.9991597215321</v>
      </c>
      <c r="V294" s="33">
        <v>8082.8162149572008</v>
      </c>
      <c r="W294" s="33">
        <v>7081.261981640153</v>
      </c>
      <c r="X294" s="33">
        <v>6150.7716030425063</v>
      </c>
      <c r="Y294" s="33">
        <v>5307.0122011146614</v>
      </c>
      <c r="Z294" s="33">
        <v>4558.6699011685887</v>
      </c>
      <c r="AA294" s="33">
        <v>3893.101480012685</v>
      </c>
      <c r="AB294" s="33">
        <v>3296.1551269721972</v>
      </c>
      <c r="AC294" s="33">
        <v>2763.9022436502923</v>
      </c>
      <c r="AD294" s="33">
        <v>2298.9063200164742</v>
      </c>
      <c r="AE294" s="33">
        <v>1896.7653391661368</v>
      </c>
      <c r="AF294" s="33">
        <v>1555.7510131237939</v>
      </c>
      <c r="AG294" s="33">
        <v>1270.8600354627763</v>
      </c>
      <c r="AH294" s="33">
        <v>1033.3744393027839</v>
      </c>
      <c r="AI294" s="33">
        <v>832.01405577348987</v>
      </c>
      <c r="AJ294" s="33">
        <v>669.3505978472848</v>
      </c>
      <c r="AK294" s="33">
        <v>534.29437316080782</v>
      </c>
      <c r="AL294" s="33">
        <v>424.69184146308459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15954.962264863076</v>
      </c>
      <c r="M295" s="33">
        <v>15098.074081003002</v>
      </c>
      <c r="N295" s="33">
        <v>14023.20840586494</v>
      </c>
      <c r="O295" s="33">
        <v>12907.148859740973</v>
      </c>
      <c r="P295" s="33">
        <v>11858.8068705203</v>
      </c>
      <c r="Q295" s="33">
        <v>10830.518296971415</v>
      </c>
      <c r="R295" s="33">
        <v>9824.5471936176436</v>
      </c>
      <c r="S295" s="33">
        <v>8855.5853820754055</v>
      </c>
      <c r="T295" s="33">
        <v>7925.87792180612</v>
      </c>
      <c r="U295" s="33">
        <v>7088.7306332176213</v>
      </c>
      <c r="V295" s="33">
        <v>6238.832949439322</v>
      </c>
      <c r="W295" s="33">
        <v>5430.7995183836956</v>
      </c>
      <c r="X295" s="33">
        <v>4664.4794559997372</v>
      </c>
      <c r="Y295" s="33">
        <v>3985.3209970215371</v>
      </c>
      <c r="Z295" s="33">
        <v>3385.4983599251018</v>
      </c>
      <c r="AA295" s="33">
        <v>2860.7456681143531</v>
      </c>
      <c r="AB295" s="33">
        <v>2404.9058079871402</v>
      </c>
      <c r="AC295" s="33">
        <v>2008.1075840053545</v>
      </c>
      <c r="AD295" s="33">
        <v>1662.4020412987472</v>
      </c>
      <c r="AE295" s="33">
        <v>1365.3020927481903</v>
      </c>
      <c r="AF295" s="33">
        <v>1114.2828709733678</v>
      </c>
      <c r="AG295" s="33">
        <v>904.562903372748</v>
      </c>
      <c r="AH295" s="33">
        <v>728.97804574097665</v>
      </c>
      <c r="AI295" s="33">
        <v>582.31191464747758</v>
      </c>
      <c r="AJ295" s="33">
        <v>461.69270088145413</v>
      </c>
      <c r="AK295" s="33">
        <v>362.68444676316676</v>
      </c>
      <c r="AL295" s="33">
        <v>282.67660797920172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961.42340718219168</v>
      </c>
      <c r="M297" s="33">
        <v>1083.3003459304468</v>
      </c>
      <c r="N297" s="33">
        <v>1157.2882022970525</v>
      </c>
      <c r="O297" s="33">
        <v>1205.3829141517374</v>
      </c>
      <c r="P297" s="33">
        <v>1227.7395700235418</v>
      </c>
      <c r="Q297" s="33">
        <v>1227.5604580575325</v>
      </c>
      <c r="R297" s="33">
        <v>1206.0899784639296</v>
      </c>
      <c r="S297" s="33">
        <v>1167.9748713260415</v>
      </c>
      <c r="T297" s="33">
        <v>1111.9536757969092</v>
      </c>
      <c r="U297" s="33">
        <v>1039.7081381200492</v>
      </c>
      <c r="V297" s="33">
        <v>951.03121431951718</v>
      </c>
      <c r="W297" s="33">
        <v>861.96882479249757</v>
      </c>
      <c r="X297" s="33">
        <v>772.58503961682493</v>
      </c>
      <c r="Y297" s="33">
        <v>684.60531631635695</v>
      </c>
      <c r="Z297" s="33">
        <v>599.67176413334425</v>
      </c>
      <c r="AA297" s="33">
        <v>518.70700646514126</v>
      </c>
      <c r="AB297" s="33">
        <v>443.5539033907649</v>
      </c>
      <c r="AC297" s="33">
        <v>374.36883655274573</v>
      </c>
      <c r="AD297" s="33">
        <v>312.3861705146723</v>
      </c>
      <c r="AE297" s="33">
        <v>257.76032755932715</v>
      </c>
      <c r="AF297" s="33">
        <v>210.45773448312087</v>
      </c>
      <c r="AG297" s="33">
        <v>169.81883069291055</v>
      </c>
      <c r="AH297" s="33">
        <v>135.45654916154757</v>
      </c>
      <c r="AI297" s="33">
        <v>106.84758913164679</v>
      </c>
      <c r="AJ297" s="33">
        <v>83.789700463491045</v>
      </c>
      <c r="AK297" s="33">
        <v>65.238192656215773</v>
      </c>
      <c r="AL297" s="33">
        <v>50.987594797689333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1392.4378507884235</v>
      </c>
      <c r="M298" s="33">
        <v>1764.4393786111591</v>
      </c>
      <c r="N298" s="33">
        <v>2187.0189747880395</v>
      </c>
      <c r="O298" s="33">
        <v>2681.6980961453278</v>
      </c>
      <c r="P298" s="33">
        <v>3275.2499579534256</v>
      </c>
      <c r="Q298" s="33">
        <v>3928.6028141728375</v>
      </c>
      <c r="R298" s="33">
        <v>4660.4401961276717</v>
      </c>
      <c r="S298" s="33">
        <v>5439.0919877327815</v>
      </c>
      <c r="T298" s="33">
        <v>6311.1607877188908</v>
      </c>
      <c r="U298" s="33">
        <v>7190.4685293480898</v>
      </c>
      <c r="V298" s="33">
        <v>8050.0707821461865</v>
      </c>
      <c r="W298" s="33">
        <v>8887.1591889115462</v>
      </c>
      <c r="X298" s="33">
        <v>8339.3401193128193</v>
      </c>
      <c r="Y298" s="33">
        <v>7788.6333957777388</v>
      </c>
      <c r="Z298" s="33">
        <v>7266.3385093945953</v>
      </c>
      <c r="AA298" s="33">
        <v>6755.0275391796622</v>
      </c>
      <c r="AB298" s="33">
        <v>6224.0836426894339</v>
      </c>
      <c r="AC298" s="33">
        <v>5694.2619987042999</v>
      </c>
      <c r="AD298" s="33">
        <v>5161.2014138270833</v>
      </c>
      <c r="AE298" s="33">
        <v>4623.1225247502925</v>
      </c>
      <c r="AF298" s="33">
        <v>4079.6117486800354</v>
      </c>
      <c r="AG298" s="33">
        <v>3554.7640972828685</v>
      </c>
      <c r="AH298" s="33">
        <v>3050.0207759063187</v>
      </c>
      <c r="AI298" s="33">
        <v>2579.225666296677</v>
      </c>
      <c r="AJ298" s="33">
        <v>2144.2831335710243</v>
      </c>
      <c r="AK298" s="33">
        <v>1760.1591970667869</v>
      </c>
      <c r="AL298" s="33">
        <v>1428.7540125313651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748.3567004374562</v>
      </c>
      <c r="M299" s="33">
        <v>908.71703248734957</v>
      </c>
      <c r="N299" s="33">
        <v>1077.8386557409369</v>
      </c>
      <c r="O299" s="33">
        <v>1252.7124718077059</v>
      </c>
      <c r="P299" s="33">
        <v>1375.9455350577523</v>
      </c>
      <c r="Q299" s="33">
        <v>1478.3492355506701</v>
      </c>
      <c r="R299" s="33">
        <v>1538.2964035533191</v>
      </c>
      <c r="S299" s="33">
        <v>1568.9159864259209</v>
      </c>
      <c r="T299" s="33">
        <v>1570.1657185290937</v>
      </c>
      <c r="U299" s="33">
        <v>1567.5705412799346</v>
      </c>
      <c r="V299" s="33">
        <v>1560.1385996044114</v>
      </c>
      <c r="W299" s="33">
        <v>1547.8196088119607</v>
      </c>
      <c r="X299" s="33">
        <v>1413.6498186177728</v>
      </c>
      <c r="Y299" s="33">
        <v>1282.1871063279195</v>
      </c>
      <c r="Z299" s="33">
        <v>1156.5406517559413</v>
      </c>
      <c r="AA299" s="33">
        <v>1035.7409828265709</v>
      </c>
      <c r="AB299" s="33">
        <v>918.58728304987926</v>
      </c>
      <c r="AC299" s="33">
        <v>807.58287988694235</v>
      </c>
      <c r="AD299" s="33">
        <v>703.21569537991513</v>
      </c>
      <c r="AE299" s="33">
        <v>605.56556160136256</v>
      </c>
      <c r="AF299" s="33">
        <v>514.99699130589374</v>
      </c>
      <c r="AG299" s="33">
        <v>432.88691342977006</v>
      </c>
      <c r="AH299" s="33">
        <v>359.2688598524839</v>
      </c>
      <c r="AI299" s="33">
        <v>294.43223119118193</v>
      </c>
      <c r="AJ299" s="33">
        <v>238.198314105066</v>
      </c>
      <c r="AK299" s="33">
        <v>190.44381572632003</v>
      </c>
      <c r="AL299" s="33">
        <v>150.7567607199372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242.54977741342887</v>
      </c>
      <c r="M300" s="33">
        <v>320.91428277608185</v>
      </c>
      <c r="N300" s="33">
        <v>718.26036578776723</v>
      </c>
      <c r="O300" s="33">
        <v>1137.1213365104343</v>
      </c>
      <c r="P300" s="33">
        <v>1523.380560249793</v>
      </c>
      <c r="Q300" s="33">
        <v>1925.3571471400392</v>
      </c>
      <c r="R300" s="33">
        <v>2395.9223039851263</v>
      </c>
      <c r="S300" s="33">
        <v>2879.6946419738488</v>
      </c>
      <c r="T300" s="33">
        <v>3374.0440384978747</v>
      </c>
      <c r="U300" s="33">
        <v>3831.8712238682647</v>
      </c>
      <c r="V300" s="33">
        <v>4440.5376939052494</v>
      </c>
      <c r="W300" s="33">
        <v>5002.3435193369769</v>
      </c>
      <c r="X300" s="33">
        <v>4648.7043452279804</v>
      </c>
      <c r="Y300" s="33">
        <v>4302.3403932438523</v>
      </c>
      <c r="Z300" s="33">
        <v>3986.4582437324025</v>
      </c>
      <c r="AA300" s="33">
        <v>3683.0991716665822</v>
      </c>
      <c r="AB300" s="33">
        <v>3373.0174704936107</v>
      </c>
      <c r="AC300" s="33">
        <v>3069.8572125923397</v>
      </c>
      <c r="AD300" s="33">
        <v>2770.3672065710498</v>
      </c>
      <c r="AE300" s="33">
        <v>2471.5127813663812</v>
      </c>
      <c r="AF300" s="33">
        <v>2172.4468615671653</v>
      </c>
      <c r="AG300" s="33">
        <v>1885.7794827356752</v>
      </c>
      <c r="AH300" s="33">
        <v>1612.5521559184613</v>
      </c>
      <c r="AI300" s="33">
        <v>1359.2865718200724</v>
      </c>
      <c r="AJ300" s="33">
        <v>1125.8615869626174</v>
      </c>
      <c r="AK300" s="33">
        <v>920.08361156974627</v>
      </c>
      <c r="AL300" s="33">
        <v>742.1396209719785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21904.294055880124</v>
      </c>
      <c r="M304" s="33">
        <v>21214.867697440866</v>
      </c>
      <c r="N304" s="33">
        <v>20520.717596666593</v>
      </c>
      <c r="O304" s="33">
        <v>19887.589845081187</v>
      </c>
      <c r="P304" s="33">
        <v>19339.859953416097</v>
      </c>
      <c r="Q304" s="33">
        <v>18838.403484772789</v>
      </c>
      <c r="R304" s="33">
        <v>18403.91655113496</v>
      </c>
      <c r="S304" s="33">
        <v>18014.369106338247</v>
      </c>
      <c r="T304" s="33">
        <v>17682.936347470692</v>
      </c>
      <c r="U304" s="33">
        <v>17389.175827189672</v>
      </c>
      <c r="V304" s="33">
        <v>17083.918211422904</v>
      </c>
      <c r="W304" s="33">
        <v>16830.389995344198</v>
      </c>
      <c r="X304" s="33">
        <v>15262.696761972151</v>
      </c>
      <c r="Y304" s="33">
        <v>13780.250913208758</v>
      </c>
      <c r="Z304" s="33">
        <v>12424.680174696528</v>
      </c>
      <c r="AA304" s="33">
        <v>11166.836025657489</v>
      </c>
      <c r="AB304" s="33">
        <v>9963.7926730523959</v>
      </c>
      <c r="AC304" s="33">
        <v>8832.5330789073378</v>
      </c>
      <c r="AD304" s="33">
        <v>7772.4939043582299</v>
      </c>
      <c r="AE304" s="33">
        <v>6777.6481914757569</v>
      </c>
      <c r="AF304" s="33">
        <v>5845.8204962869504</v>
      </c>
      <c r="AG304" s="33">
        <v>4995.4429634385551</v>
      </c>
      <c r="AH304" s="33">
        <v>4218.85176437065</v>
      </c>
      <c r="AI304" s="33">
        <v>3518.0873112018135</v>
      </c>
      <c r="AJ304" s="33">
        <v>2897.4234318818003</v>
      </c>
      <c r="AK304" s="33">
        <v>2359.6917628838105</v>
      </c>
      <c r="AL304" s="33">
        <v>1904.433448792139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16945.868742713959</v>
      </c>
      <c r="M305" s="34">
        <v>16327.705396266434</v>
      </c>
      <c r="N305" s="34">
        <v>15819.307427393645</v>
      </c>
      <c r="O305" s="34">
        <v>15296.982668059114</v>
      </c>
      <c r="P305" s="34">
        <v>14758.132965827845</v>
      </c>
      <c r="Q305" s="34">
        <v>14234.224679662124</v>
      </c>
      <c r="R305" s="34">
        <v>13758.765901156088</v>
      </c>
      <c r="S305" s="34">
        <v>13304.196010475174</v>
      </c>
      <c r="T305" s="34">
        <v>12870.08767883309</v>
      </c>
      <c r="U305" s="34">
        <v>12488.172398365819</v>
      </c>
      <c r="V305" s="34">
        <v>12239.509242948983</v>
      </c>
      <c r="W305" s="34">
        <v>11980.962646532633</v>
      </c>
      <c r="X305" s="34">
        <v>10726.833619845489</v>
      </c>
      <c r="Y305" s="34">
        <v>9569.8484965933094</v>
      </c>
      <c r="Z305" s="34">
        <v>8528.4972554134456</v>
      </c>
      <c r="AA305" s="34">
        <v>7579.5858226075061</v>
      </c>
      <c r="AB305" s="34">
        <v>6696.5105615306302</v>
      </c>
      <c r="AC305" s="34">
        <v>5885.5476764846371</v>
      </c>
      <c r="AD305" s="34">
        <v>5135.9849432497122</v>
      </c>
      <c r="AE305" s="34">
        <v>4442.3804357159343</v>
      </c>
      <c r="AF305" s="34">
        <v>3801.7267238464269</v>
      </c>
      <c r="AG305" s="34">
        <v>3223.2292995381931</v>
      </c>
      <c r="AH305" s="34">
        <v>2700.7990615119215</v>
      </c>
      <c r="AI305" s="34">
        <v>2236.0307176587321</v>
      </c>
      <c r="AJ305" s="34">
        <v>1825.7526019491374</v>
      </c>
      <c r="AK305" s="34">
        <v>1473.2118740592332</v>
      </c>
      <c r="AL305" s="34">
        <v>1175.5729896711173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38850.162798594087</v>
      </c>
      <c r="M306" s="33">
        <v>37542.573093707302</v>
      </c>
      <c r="N306" s="33">
        <v>36340.02502406024</v>
      </c>
      <c r="O306" s="33">
        <v>35184.572513140301</v>
      </c>
      <c r="P306" s="33">
        <v>34097.992919243945</v>
      </c>
      <c r="Q306" s="33">
        <v>33072.628164434915</v>
      </c>
      <c r="R306" s="33">
        <v>32162.68245229105</v>
      </c>
      <c r="S306" s="33">
        <v>31318.565116813425</v>
      </c>
      <c r="T306" s="33">
        <v>30553.024026303781</v>
      </c>
      <c r="U306" s="33">
        <v>29877.348225555492</v>
      </c>
      <c r="V306" s="33">
        <v>29323.427454371886</v>
      </c>
      <c r="W306" s="33">
        <v>28811.352641876831</v>
      </c>
      <c r="X306" s="33">
        <v>25989.53038181764</v>
      </c>
      <c r="Y306" s="33">
        <v>23350.099409802067</v>
      </c>
      <c r="Z306" s="33">
        <v>20953.177430109976</v>
      </c>
      <c r="AA306" s="33">
        <v>18746.421848264992</v>
      </c>
      <c r="AB306" s="33">
        <v>16660.303234583029</v>
      </c>
      <c r="AC306" s="33">
        <v>14718.080755391977</v>
      </c>
      <c r="AD306" s="33">
        <v>12908.478847607941</v>
      </c>
      <c r="AE306" s="33">
        <v>11220.028627191692</v>
      </c>
      <c r="AF306" s="33">
        <v>9647.5472201333778</v>
      </c>
      <c r="AG306" s="33">
        <v>8218.6722629767482</v>
      </c>
      <c r="AH306" s="33">
        <v>6919.6508258825725</v>
      </c>
      <c r="AI306" s="33">
        <v>5754.1180288605447</v>
      </c>
      <c r="AJ306" s="33">
        <v>4723.1760338309377</v>
      </c>
      <c r="AK306" s="33">
        <v>3832.9036369430432</v>
      </c>
      <c r="AL306" s="33">
        <v>3080.006438463256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46.334525731045538</v>
      </c>
      <c r="M312" s="33">
        <v>43.530093295771259</v>
      </c>
      <c r="N312" s="33">
        <v>40.708092694408165</v>
      </c>
      <c r="O312" s="33">
        <v>37.921205938438369</v>
      </c>
      <c r="P312" s="33">
        <v>35.163382908290743</v>
      </c>
      <c r="Q312" s="33">
        <v>32.426909303725544</v>
      </c>
      <c r="R312" s="33">
        <v>29.713605712407759</v>
      </c>
      <c r="S312" s="33">
        <v>27.035306326052236</v>
      </c>
      <c r="T312" s="33">
        <v>24.3157778649731</v>
      </c>
      <c r="U312" s="33">
        <v>21.706828008540025</v>
      </c>
      <c r="V312" s="33">
        <v>19.156274429448565</v>
      </c>
      <c r="W312" s="33">
        <v>16.782590896487161</v>
      </c>
      <c r="X312" s="33">
        <v>14.577328699210733</v>
      </c>
      <c r="Y312" s="33">
        <v>12.577618916641752</v>
      </c>
      <c r="Z312" s="33">
        <v>10.80404766576955</v>
      </c>
      <c r="AA312" s="33">
        <v>9.2266505076300671</v>
      </c>
      <c r="AB312" s="33">
        <v>7.8118876509241089</v>
      </c>
      <c r="AC312" s="33">
        <v>6.5504483174511945</v>
      </c>
      <c r="AD312" s="33">
        <v>5.448407978439044</v>
      </c>
      <c r="AE312" s="33">
        <v>4.4953338538237428</v>
      </c>
      <c r="AF312" s="33">
        <v>3.6871299011033924</v>
      </c>
      <c r="AG312" s="33">
        <v>3.0119382840467805</v>
      </c>
      <c r="AH312" s="33">
        <v>2.4490974211475978</v>
      </c>
      <c r="AI312" s="33">
        <v>1.9718733121831706</v>
      </c>
      <c r="AJ312" s="33">
        <v>1.5863609168980652</v>
      </c>
      <c r="AK312" s="33">
        <v>1.2662776643911144</v>
      </c>
      <c r="AL312" s="33">
        <v>1.0065196642675105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42.280650001887132</v>
      </c>
      <c r="M313" s="33">
        <v>40.009896314657965</v>
      </c>
      <c r="N313" s="33">
        <v>37.161502275542084</v>
      </c>
      <c r="O313" s="33">
        <v>34.203944478313581</v>
      </c>
      <c r="P313" s="33">
        <v>31.425838206878787</v>
      </c>
      <c r="Q313" s="33">
        <v>28.700873486974245</v>
      </c>
      <c r="R313" s="33">
        <v>26.03505006308675</v>
      </c>
      <c r="S313" s="33">
        <v>23.467301262499831</v>
      </c>
      <c r="T313" s="33">
        <v>21.00357649278622</v>
      </c>
      <c r="U313" s="33">
        <v>18.785136178026693</v>
      </c>
      <c r="V313" s="33">
        <v>16.532907316014203</v>
      </c>
      <c r="W313" s="33">
        <v>14.391618723716791</v>
      </c>
      <c r="X313" s="33">
        <v>12.3608705583993</v>
      </c>
      <c r="Y313" s="33">
        <v>10.561100642107073</v>
      </c>
      <c r="Z313" s="33">
        <v>8.9715706538015194</v>
      </c>
      <c r="AA313" s="33">
        <v>7.5809760205030345</v>
      </c>
      <c r="AB313" s="33">
        <v>6.373000391165923</v>
      </c>
      <c r="AC313" s="33">
        <v>5.3214850976141905</v>
      </c>
      <c r="AD313" s="33">
        <v>4.4053654094416812</v>
      </c>
      <c r="AE313" s="33">
        <v>3.618050545782705</v>
      </c>
      <c r="AF313" s="33">
        <v>2.9528496080794251</v>
      </c>
      <c r="AG313" s="33">
        <v>2.3970916939377824</v>
      </c>
      <c r="AH313" s="33">
        <v>1.9317918212135885</v>
      </c>
      <c r="AI313" s="33">
        <v>1.5431265738158157</v>
      </c>
      <c r="AJ313" s="33">
        <v>1.2234856573358535</v>
      </c>
      <c r="AK313" s="33">
        <v>0.96111378392239188</v>
      </c>
      <c r="AL313" s="33">
        <v>0.74909301114488469</v>
      </c>
      <c r="AN313" s="33"/>
    </row>
    <row r="314" spans="1:40">
      <c r="A314" s="8" t="s">
        <v>31</v>
      </c>
      <c r="B314" s="33">
        <v>0</v>
      </c>
      <c r="C314" s="33">
        <v>0</v>
      </c>
      <c r="D314" s="33">
        <v>0</v>
      </c>
      <c r="E314" s="33">
        <v>0</v>
      </c>
      <c r="F314" s="33">
        <v>0</v>
      </c>
      <c r="G314" s="33">
        <v>0</v>
      </c>
      <c r="H314" s="33">
        <v>0</v>
      </c>
      <c r="I314" s="33">
        <v>0</v>
      </c>
      <c r="J314" s="33">
        <v>0</v>
      </c>
      <c r="K314" s="33">
        <v>0</v>
      </c>
      <c r="L314" s="33">
        <v>0</v>
      </c>
      <c r="M314" s="33">
        <v>0</v>
      </c>
      <c r="N314" s="33">
        <v>0</v>
      </c>
      <c r="O314" s="33">
        <v>0</v>
      </c>
      <c r="P314" s="33">
        <v>0</v>
      </c>
      <c r="Q314" s="33">
        <v>0</v>
      </c>
      <c r="R314" s="33">
        <v>0</v>
      </c>
      <c r="S314" s="33">
        <v>0</v>
      </c>
      <c r="T314" s="33">
        <v>0</v>
      </c>
      <c r="U314" s="33">
        <v>0</v>
      </c>
      <c r="V314" s="33">
        <v>0</v>
      </c>
      <c r="W314" s="33">
        <v>0</v>
      </c>
      <c r="X314" s="33">
        <v>0</v>
      </c>
      <c r="Y314" s="33">
        <v>0</v>
      </c>
      <c r="Z314" s="33">
        <v>0</v>
      </c>
      <c r="AA314" s="33">
        <v>0</v>
      </c>
      <c r="AB314" s="33">
        <v>0</v>
      </c>
      <c r="AC314" s="33">
        <v>0</v>
      </c>
      <c r="AD314" s="33">
        <v>0</v>
      </c>
      <c r="AE314" s="33">
        <v>0</v>
      </c>
      <c r="AF314" s="33">
        <v>0</v>
      </c>
      <c r="AG314" s="33">
        <v>0</v>
      </c>
      <c r="AH314" s="33">
        <v>0</v>
      </c>
      <c r="AI314" s="33">
        <v>0</v>
      </c>
      <c r="AJ314" s="33">
        <v>0</v>
      </c>
      <c r="AK314" s="33">
        <v>0</v>
      </c>
      <c r="AL314" s="33">
        <v>0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2.2785734750217945</v>
      </c>
      <c r="M315" s="33">
        <v>2.5674218198551593</v>
      </c>
      <c r="N315" s="33">
        <v>2.7427730394440148</v>
      </c>
      <c r="O315" s="33">
        <v>2.8567575065396182</v>
      </c>
      <c r="P315" s="33">
        <v>2.9097427809557947</v>
      </c>
      <c r="Q315" s="33">
        <v>2.9093182855963526</v>
      </c>
      <c r="R315" s="33">
        <v>2.8584332489595137</v>
      </c>
      <c r="S315" s="33">
        <v>2.7681004450427187</v>
      </c>
      <c r="T315" s="33">
        <v>2.6353302116386756</v>
      </c>
      <c r="U315" s="33">
        <v>2.4641082873445157</v>
      </c>
      <c r="V315" s="33">
        <v>2.2539439779372561</v>
      </c>
      <c r="W315" s="33">
        <v>2.0428661147582194</v>
      </c>
      <c r="X315" s="33">
        <v>1.8310265438918751</v>
      </c>
      <c r="Y315" s="33">
        <v>1.6225145996697659</v>
      </c>
      <c r="Z315" s="33">
        <v>1.4212220809960261</v>
      </c>
      <c r="AA315" s="33">
        <v>1.2293356053223843</v>
      </c>
      <c r="AB315" s="33">
        <v>1.0512227510361132</v>
      </c>
      <c r="AC315" s="33">
        <v>0.88725414263000713</v>
      </c>
      <c r="AD315" s="33">
        <v>0.7403552241197735</v>
      </c>
      <c r="AE315" s="33">
        <v>0.61089197631560554</v>
      </c>
      <c r="AF315" s="33">
        <v>0.49878483072499641</v>
      </c>
      <c r="AG315" s="33">
        <v>0.40247062874219802</v>
      </c>
      <c r="AH315" s="33">
        <v>0.32103202151286764</v>
      </c>
      <c r="AI315" s="33">
        <v>0.2532287862420029</v>
      </c>
      <c r="AJ315" s="33">
        <v>0.19858159009847381</v>
      </c>
      <c r="AK315" s="33">
        <v>0.15461451659523137</v>
      </c>
      <c r="AL315" s="33">
        <v>0.12084059967052371</v>
      </c>
      <c r="AN315" s="33"/>
    </row>
    <row r="316" spans="1:40">
      <c r="A316" s="8" t="s">
        <v>33</v>
      </c>
      <c r="B316" s="33">
        <v>0.19665022253406031</v>
      </c>
      <c r="C316" s="33">
        <v>0.21843754859999767</v>
      </c>
      <c r="D316" s="33">
        <v>0.26631169346518935</v>
      </c>
      <c r="E316" s="33">
        <v>0.36182044857129109</v>
      </c>
      <c r="F316" s="33">
        <v>0.49961104257604555</v>
      </c>
      <c r="G316" s="33">
        <v>0.71184735194829074</v>
      </c>
      <c r="H316" s="33">
        <v>1.0953268840444292</v>
      </c>
      <c r="I316" s="33">
        <v>1.6487651943777919</v>
      </c>
      <c r="J316" s="33">
        <v>2.2366565725860421</v>
      </c>
      <c r="K316" s="33">
        <v>2.4400888524335054</v>
      </c>
      <c r="L316" s="33">
        <v>3.3000777063685645</v>
      </c>
      <c r="M316" s="33">
        <v>4.1817213273084466</v>
      </c>
      <c r="N316" s="33">
        <v>5.1832349702476535</v>
      </c>
      <c r="O316" s="33">
        <v>6.355624487864425</v>
      </c>
      <c r="P316" s="33">
        <v>7.7623424003496195</v>
      </c>
      <c r="Q316" s="33">
        <v>9.3107886695896269</v>
      </c>
      <c r="R316" s="33">
        <v>11.045243264822581</v>
      </c>
      <c r="S316" s="33">
        <v>12.890648010926697</v>
      </c>
      <c r="T316" s="33">
        <v>14.957451066893773</v>
      </c>
      <c r="U316" s="33">
        <v>17.041410414554974</v>
      </c>
      <c r="V316" s="33">
        <v>19.078667753686467</v>
      </c>
      <c r="W316" s="33">
        <v>21.062567277720365</v>
      </c>
      <c r="X316" s="33">
        <v>19.764236082771383</v>
      </c>
      <c r="Y316" s="33">
        <v>18.459061147993243</v>
      </c>
      <c r="Z316" s="33">
        <v>17.221222267265194</v>
      </c>
      <c r="AA316" s="33">
        <v>16.009415267855797</v>
      </c>
      <c r="AB316" s="33">
        <v>14.75107823317396</v>
      </c>
      <c r="AC316" s="33">
        <v>13.495400936929192</v>
      </c>
      <c r="AD316" s="33">
        <v>12.232047350770186</v>
      </c>
      <c r="AE316" s="33">
        <v>10.956800383658194</v>
      </c>
      <c r="AF316" s="33">
        <v>9.6686798443716828</v>
      </c>
      <c r="AG316" s="33">
        <v>8.4247909105603984</v>
      </c>
      <c r="AH316" s="33">
        <v>7.2285492388979762</v>
      </c>
      <c r="AI316" s="33">
        <v>6.1127648291231251</v>
      </c>
      <c r="AJ316" s="33">
        <v>5.0819510265633276</v>
      </c>
      <c r="AK316" s="33">
        <v>4.1715772970482856</v>
      </c>
      <c r="AL316" s="33">
        <v>3.3861470096993349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1.9831452561592589</v>
      </c>
      <c r="M317" s="33">
        <v>2.4081001360914769</v>
      </c>
      <c r="N317" s="33">
        <v>2.8562724377134829</v>
      </c>
      <c r="O317" s="33">
        <v>3.3196880502904205</v>
      </c>
      <c r="P317" s="33">
        <v>3.6462556679030431</v>
      </c>
      <c r="Q317" s="33">
        <v>3.9176254742092755</v>
      </c>
      <c r="R317" s="33">
        <v>4.0764854694162951</v>
      </c>
      <c r="S317" s="33">
        <v>4.1576273640286905</v>
      </c>
      <c r="T317" s="33">
        <v>4.1609391541020981</v>
      </c>
      <c r="U317" s="33">
        <v>4.1540619343918257</v>
      </c>
      <c r="V317" s="33">
        <v>4.1343672889516894</v>
      </c>
      <c r="W317" s="33">
        <v>4.1017219633516966</v>
      </c>
      <c r="X317" s="33">
        <v>3.7461720193370982</v>
      </c>
      <c r="Y317" s="33">
        <v>3.3977958317689878</v>
      </c>
      <c r="Z317" s="33">
        <v>3.0648327271532452</v>
      </c>
      <c r="AA317" s="33">
        <v>2.7447136044904132</v>
      </c>
      <c r="AB317" s="33">
        <v>2.4342563000821804</v>
      </c>
      <c r="AC317" s="33">
        <v>2.1400946317003973</v>
      </c>
      <c r="AD317" s="33">
        <v>1.8635215927567754</v>
      </c>
      <c r="AE317" s="33">
        <v>1.6047487382436108</v>
      </c>
      <c r="AF317" s="33">
        <v>1.3647420269606185</v>
      </c>
      <c r="AG317" s="33">
        <v>1.1471503205888909</v>
      </c>
      <c r="AH317" s="33">
        <v>0.95206247860908255</v>
      </c>
      <c r="AI317" s="33">
        <v>0.78024541265663228</v>
      </c>
      <c r="AJ317" s="33">
        <v>0.63122553237842494</v>
      </c>
      <c r="AK317" s="33">
        <v>0.50467611167474813</v>
      </c>
      <c r="AL317" s="33">
        <v>0.39950541590783362</v>
      </c>
      <c r="AN317" s="33"/>
    </row>
    <row r="318" spans="1:40">
      <c r="A318" s="8" t="s">
        <v>35</v>
      </c>
      <c r="B318" s="33">
        <v>1.5555585088946921E-3</v>
      </c>
      <c r="C318" s="33">
        <v>2.0726065641359236E-3</v>
      </c>
      <c r="D318" s="33">
        <v>4.7458473579104956E-3</v>
      </c>
      <c r="E318" s="33">
        <v>7.3087106339159522E-3</v>
      </c>
      <c r="F318" s="33">
        <v>6.9670091704510584E-3</v>
      </c>
      <c r="G318" s="33">
        <v>3.6308198361042772E-2</v>
      </c>
      <c r="H318" s="33">
        <v>0.12193215753630526</v>
      </c>
      <c r="I318" s="33">
        <v>0.20632448468003045</v>
      </c>
      <c r="J318" s="33">
        <v>0.25602817266849992</v>
      </c>
      <c r="K318" s="33">
        <v>0.28918389141710954</v>
      </c>
      <c r="L318" s="33">
        <v>0.64275691014558656</v>
      </c>
      <c r="M318" s="33">
        <v>0.85042284935661683</v>
      </c>
      <c r="N318" s="33">
        <v>1.9033899693375831</v>
      </c>
      <c r="O318" s="33">
        <v>3.0133715417526505</v>
      </c>
      <c r="P318" s="33">
        <v>4.0369584846619517</v>
      </c>
      <c r="Q318" s="33">
        <v>5.1021964399211033</v>
      </c>
      <c r="R318" s="33">
        <v>6.3491941055605841</v>
      </c>
      <c r="S318" s="33">
        <v>7.6311908012306997</v>
      </c>
      <c r="T318" s="33">
        <v>8.9412167020193696</v>
      </c>
      <c r="U318" s="33">
        <v>10.154458743250901</v>
      </c>
      <c r="V318" s="33">
        <v>11.767424888848911</v>
      </c>
      <c r="W318" s="33">
        <v>13.256210326242986</v>
      </c>
      <c r="X318" s="33">
        <v>12.319066514854146</v>
      </c>
      <c r="Y318" s="33">
        <v>11.401202042096209</v>
      </c>
      <c r="Z318" s="33">
        <v>10.564114345890866</v>
      </c>
      <c r="AA318" s="33">
        <v>9.7602128049164438</v>
      </c>
      <c r="AB318" s="33">
        <v>8.9384962968080668</v>
      </c>
      <c r="AC318" s="33">
        <v>8.1351216133696997</v>
      </c>
      <c r="AD318" s="33">
        <v>7.3414730974132798</v>
      </c>
      <c r="AE318" s="33">
        <v>6.5495088706209099</v>
      </c>
      <c r="AF318" s="33">
        <v>5.756984183152988</v>
      </c>
      <c r="AG318" s="33">
        <v>4.9973156292495391</v>
      </c>
      <c r="AH318" s="33">
        <v>4.273263213183923</v>
      </c>
      <c r="AI318" s="33">
        <v>3.6021094153231914</v>
      </c>
      <c r="AJ318" s="33">
        <v>2.9835332054509358</v>
      </c>
      <c r="AK318" s="33">
        <v>2.4382215706598274</v>
      </c>
      <c r="AL318" s="33">
        <v>1.9666699955757432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111.53527937959518</v>
      </c>
      <c r="C324" s="33">
        <v>113.07667971276513</v>
      </c>
      <c r="D324" s="33">
        <v>114.62107254771426</v>
      </c>
      <c r="E324" s="33">
        <v>115.54103273996411</v>
      </c>
      <c r="F324" s="33">
        <v>116.00079679371275</v>
      </c>
      <c r="G324" s="33">
        <v>116.52572867965515</v>
      </c>
      <c r="H324" s="33">
        <v>115.93028352594212</v>
      </c>
      <c r="I324" s="33">
        <v>110.17878413869659</v>
      </c>
      <c r="J324" s="33">
        <v>104.68408531137925</v>
      </c>
      <c r="K324" s="33">
        <v>100.28076420917648</v>
      </c>
      <c r="L324" s="33">
        <v>96.819729080627894</v>
      </c>
      <c r="M324" s="33">
        <v>93.54765574304092</v>
      </c>
      <c r="N324" s="33">
        <v>90.55526538669298</v>
      </c>
      <c r="O324" s="33">
        <v>87.670592003199062</v>
      </c>
      <c r="P324" s="33">
        <v>84.944520449039942</v>
      </c>
      <c r="Q324" s="33">
        <v>82.367711660016141</v>
      </c>
      <c r="R324" s="33">
        <v>80.078011864253497</v>
      </c>
      <c r="S324" s="33">
        <v>77.950174209780869</v>
      </c>
      <c r="T324" s="33">
        <v>76.01429149241325</v>
      </c>
      <c r="U324" s="33">
        <v>74.306003566108927</v>
      </c>
      <c r="V324" s="33">
        <v>72.923585654887091</v>
      </c>
      <c r="W324" s="33">
        <v>71.637575302277213</v>
      </c>
      <c r="X324" s="33">
        <v>64.598700418464531</v>
      </c>
      <c r="Y324" s="33">
        <v>58.019293180277032</v>
      </c>
      <c r="Z324" s="33">
        <v>52.047009740876398</v>
      </c>
      <c r="AA324" s="33">
        <v>46.551303810718139</v>
      </c>
      <c r="AB324" s="33">
        <v>41.359941623190352</v>
      </c>
      <c r="AC324" s="33">
        <v>36.529804739694683</v>
      </c>
      <c r="AD324" s="33">
        <v>32.031170652940737</v>
      </c>
      <c r="AE324" s="33">
        <v>27.835334368444769</v>
      </c>
      <c r="AF324" s="33">
        <v>23.929170394393104</v>
      </c>
      <c r="AG324" s="33">
        <v>20.380757467125591</v>
      </c>
      <c r="AH324" s="33">
        <v>17.155796194565035</v>
      </c>
      <c r="AI324" s="33">
        <v>14.263348329343938</v>
      </c>
      <c r="AJ324" s="33">
        <v>11.705137928725081</v>
      </c>
      <c r="AK324" s="33">
        <v>9.4964809442915978</v>
      </c>
      <c r="AL324" s="33">
        <v>7.6287756962658309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188.17472642576823</v>
      </c>
      <c r="M329" s="33">
        <v>186.69750293525681</v>
      </c>
      <c r="N329" s="33">
        <v>185.31218121199518</v>
      </c>
      <c r="O329" s="33">
        <v>183.96249719605586</v>
      </c>
      <c r="P329" s="33">
        <v>182.61987249883555</v>
      </c>
      <c r="Q329" s="33">
        <v>181.38878696809888</v>
      </c>
      <c r="R329" s="33">
        <v>180.32476008651111</v>
      </c>
      <c r="S329" s="33">
        <v>179.34808299778743</v>
      </c>
      <c r="T329" s="33">
        <v>178.44344472978199</v>
      </c>
      <c r="U329" s="33">
        <v>177.53449514416496</v>
      </c>
      <c r="V329" s="33">
        <v>176.68529317717494</v>
      </c>
      <c r="W329" s="33">
        <v>175.836658018523</v>
      </c>
      <c r="X329" s="33">
        <v>175.32776888207786</v>
      </c>
      <c r="Y329" s="33">
        <v>174.82655997735054</v>
      </c>
      <c r="Z329" s="33">
        <v>174.39988028278728</v>
      </c>
      <c r="AA329" s="33">
        <v>174.04272112347732</v>
      </c>
      <c r="AB329" s="33">
        <v>173.73808023189699</v>
      </c>
      <c r="AC329" s="33">
        <v>173.49998711161342</v>
      </c>
      <c r="AD329" s="33">
        <v>173.38762610004912</v>
      </c>
      <c r="AE329" s="33">
        <v>173.41460831778267</v>
      </c>
      <c r="AF329" s="33">
        <v>173.62208172761984</v>
      </c>
      <c r="AG329" s="33">
        <v>174.07943565831502</v>
      </c>
      <c r="AH329" s="33">
        <v>174.84234497461051</v>
      </c>
      <c r="AI329" s="33">
        <v>175.92127435166557</v>
      </c>
      <c r="AJ329" s="33">
        <v>177.47159253876964</v>
      </c>
      <c r="AK329" s="33">
        <v>179.48963260820787</v>
      </c>
      <c r="AL329" s="33">
        <v>182.21566042402426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182.07418485874075</v>
      </c>
      <c r="M330" s="33">
        <v>181.84635356889396</v>
      </c>
      <c r="N330" s="33">
        <v>181.67183041560131</v>
      </c>
      <c r="O330" s="33">
        <v>181.52296198386657</v>
      </c>
      <c r="P330" s="33">
        <v>181.33352361459717</v>
      </c>
      <c r="Q330" s="33">
        <v>181.13168231850429</v>
      </c>
      <c r="R330" s="33">
        <v>180.90794512295329</v>
      </c>
      <c r="S330" s="33">
        <v>180.67080749881086</v>
      </c>
      <c r="T330" s="33">
        <v>180.4068720686719</v>
      </c>
      <c r="U330" s="33">
        <v>180.0863990376005</v>
      </c>
      <c r="V330" s="33">
        <v>179.80165630736676</v>
      </c>
      <c r="W330" s="33">
        <v>179.52948467181801</v>
      </c>
      <c r="X330" s="33">
        <v>179.32906250019965</v>
      </c>
      <c r="Y330" s="33">
        <v>179.11245691857133</v>
      </c>
      <c r="Z330" s="33">
        <v>178.89473132030429</v>
      </c>
      <c r="AA330" s="33">
        <v>178.68290227317698</v>
      </c>
      <c r="AB330" s="33">
        <v>178.47980754600883</v>
      </c>
      <c r="AC330" s="33">
        <v>178.26997959556667</v>
      </c>
      <c r="AD330" s="33">
        <v>178.07263383484985</v>
      </c>
      <c r="AE330" s="33">
        <v>177.89230593147681</v>
      </c>
      <c r="AF330" s="33">
        <v>177.73527997178388</v>
      </c>
      <c r="AG330" s="33">
        <v>177.61464563143687</v>
      </c>
      <c r="AH330" s="33">
        <v>177.59232304185457</v>
      </c>
      <c r="AI330" s="33">
        <v>177.65902668503585</v>
      </c>
      <c r="AJ330" s="33">
        <v>177.79940490308047</v>
      </c>
      <c r="AK330" s="33">
        <v>178.01375308244968</v>
      </c>
      <c r="AL330" s="33">
        <v>178.32922223642805</v>
      </c>
    </row>
    <row r="331" spans="1:40">
      <c r="A331" s="8" t="s">
        <v>31</v>
      </c>
      <c r="B331" s="33">
        <v>0</v>
      </c>
      <c r="C331" s="33">
        <v>0</v>
      </c>
      <c r="D331" s="33">
        <v>0</v>
      </c>
      <c r="E331" s="33">
        <v>0</v>
      </c>
      <c r="F331" s="33">
        <v>0</v>
      </c>
      <c r="G331" s="33">
        <v>0</v>
      </c>
      <c r="H331" s="33">
        <v>0</v>
      </c>
      <c r="I331" s="33">
        <v>0</v>
      </c>
      <c r="J331" s="33">
        <v>0</v>
      </c>
      <c r="K331" s="33">
        <v>0</v>
      </c>
      <c r="L331" s="33">
        <v>0</v>
      </c>
      <c r="M331" s="33">
        <v>0</v>
      </c>
      <c r="N331" s="33">
        <v>0</v>
      </c>
      <c r="O331" s="33">
        <v>0</v>
      </c>
      <c r="P331" s="33">
        <v>0</v>
      </c>
      <c r="Q331" s="33">
        <v>0</v>
      </c>
      <c r="R331" s="33">
        <v>0</v>
      </c>
      <c r="S331" s="33">
        <v>0</v>
      </c>
      <c r="T331" s="33">
        <v>0</v>
      </c>
      <c r="U331" s="33">
        <v>0</v>
      </c>
      <c r="V331" s="33">
        <v>0</v>
      </c>
      <c r="W331" s="33">
        <v>0</v>
      </c>
      <c r="X331" s="33">
        <v>0</v>
      </c>
      <c r="Y331" s="33">
        <v>0</v>
      </c>
      <c r="Z331" s="33">
        <v>0</v>
      </c>
      <c r="AA331" s="33">
        <v>0</v>
      </c>
      <c r="AB331" s="33">
        <v>0</v>
      </c>
      <c r="AC331" s="33">
        <v>0</v>
      </c>
      <c r="AD331" s="33">
        <v>0</v>
      </c>
      <c r="AE331" s="33">
        <v>0</v>
      </c>
      <c r="AF331" s="33">
        <v>0</v>
      </c>
      <c r="AG331" s="33">
        <v>0</v>
      </c>
      <c r="AH331" s="33">
        <v>0</v>
      </c>
      <c r="AI331" s="33">
        <v>0</v>
      </c>
      <c r="AJ331" s="33">
        <v>0</v>
      </c>
      <c r="AK331" s="33">
        <v>0</v>
      </c>
      <c r="AL331" s="33">
        <v>0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108.89787649414177</v>
      </c>
      <c r="M332" s="33">
        <v>108.05664235748783</v>
      </c>
      <c r="N332" s="33">
        <v>106.92796050074942</v>
      </c>
      <c r="O332" s="33">
        <v>105.59644651212031</v>
      </c>
      <c r="P332" s="33">
        <v>104.17806894434025</v>
      </c>
      <c r="Q332" s="33">
        <v>102.74992724331447</v>
      </c>
      <c r="R332" s="33">
        <v>101.36913670407336</v>
      </c>
      <c r="S332" s="33">
        <v>100.30990295359157</v>
      </c>
      <c r="T332" s="33">
        <v>99.510568428849624</v>
      </c>
      <c r="U332" s="33">
        <v>98.945690311616232</v>
      </c>
      <c r="V332" s="33">
        <v>98.61053521654668</v>
      </c>
      <c r="W332" s="33">
        <v>98.210428296339671</v>
      </c>
      <c r="X332" s="33">
        <v>97.733132884720447</v>
      </c>
      <c r="Y332" s="33">
        <v>97.198747893688349</v>
      </c>
      <c r="Z332" s="33">
        <v>96.626771571978338</v>
      </c>
      <c r="AA332" s="33">
        <v>96.02313292909372</v>
      </c>
      <c r="AB332" s="33">
        <v>95.419689133133375</v>
      </c>
      <c r="AC332" s="33">
        <v>94.819779627642504</v>
      </c>
      <c r="AD332" s="33">
        <v>94.25305017409184</v>
      </c>
      <c r="AE332" s="33">
        <v>93.724604385018253</v>
      </c>
      <c r="AF332" s="33">
        <v>93.251098566405474</v>
      </c>
      <c r="AG332" s="33">
        <v>92.815632172221939</v>
      </c>
      <c r="AH332" s="33">
        <v>92.420681635922278</v>
      </c>
      <c r="AI332" s="33">
        <v>92.04345021070408</v>
      </c>
      <c r="AJ332" s="33">
        <v>91.740416237462654</v>
      </c>
      <c r="AK332" s="33">
        <v>91.487280712082139</v>
      </c>
      <c r="AL332" s="33">
        <v>91.41342830512896</v>
      </c>
    </row>
    <row r="333" spans="1:40">
      <c r="A333" s="8" t="s">
        <v>33</v>
      </c>
      <c r="B333" s="33">
        <v>168.66198833268342</v>
      </c>
      <c r="C333" s="33">
        <v>168.00251890520798</v>
      </c>
      <c r="D333" s="33">
        <v>167.11135756629932</v>
      </c>
      <c r="E333" s="33">
        <v>166.8707467348116</v>
      </c>
      <c r="F333" s="33">
        <v>166.70723425615003</v>
      </c>
      <c r="G333" s="33">
        <v>165.88004663662855</v>
      </c>
      <c r="H333" s="33">
        <v>165.23568316048818</v>
      </c>
      <c r="I333" s="33">
        <v>164.84423933608346</v>
      </c>
      <c r="J333" s="33">
        <v>162.6744966467555</v>
      </c>
      <c r="K333" s="33">
        <v>161.80671733833313</v>
      </c>
      <c r="L333" s="33">
        <v>159.84139305922969</v>
      </c>
      <c r="M333" s="33">
        <v>158.39430581689649</v>
      </c>
      <c r="N333" s="33">
        <v>157.08209605963299</v>
      </c>
      <c r="O333" s="33">
        <v>155.82882856437166</v>
      </c>
      <c r="P333" s="33">
        <v>154.60383546747329</v>
      </c>
      <c r="Q333" s="33">
        <v>153.44439100743833</v>
      </c>
      <c r="R333" s="33">
        <v>152.30519954336674</v>
      </c>
      <c r="S333" s="33">
        <v>151.20989695579888</v>
      </c>
      <c r="T333" s="33">
        <v>150.10994261072503</v>
      </c>
      <c r="U333" s="33">
        <v>149.0589303238595</v>
      </c>
      <c r="V333" s="33">
        <v>148.05119261134743</v>
      </c>
      <c r="W333" s="33">
        <v>147.06631938178239</v>
      </c>
      <c r="X333" s="33">
        <v>146.97438201638315</v>
      </c>
      <c r="Y333" s="33">
        <v>146.87649723266696</v>
      </c>
      <c r="Z333" s="33">
        <v>146.74625533278316</v>
      </c>
      <c r="AA333" s="33">
        <v>146.5929138860476</v>
      </c>
      <c r="AB333" s="33">
        <v>146.43885289325752</v>
      </c>
      <c r="AC333" s="33">
        <v>146.27467674491479</v>
      </c>
      <c r="AD333" s="33">
        <v>146.10304276739043</v>
      </c>
      <c r="AE333" s="33">
        <v>145.93070408784055</v>
      </c>
      <c r="AF333" s="33">
        <v>145.76931864112751</v>
      </c>
      <c r="AG333" s="33">
        <v>145.61247293692827</v>
      </c>
      <c r="AH333" s="33">
        <v>145.47231561920012</v>
      </c>
      <c r="AI333" s="33">
        <v>145.34690920918402</v>
      </c>
      <c r="AJ333" s="33">
        <v>145.24373423928085</v>
      </c>
      <c r="AK333" s="33">
        <v>145.15574882490571</v>
      </c>
      <c r="AL333" s="33">
        <v>145.074221947414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107.62563074392422</v>
      </c>
      <c r="M334" s="33">
        <v>106.60101295120319</v>
      </c>
      <c r="N334" s="33">
        <v>104.77723817293806</v>
      </c>
      <c r="O334" s="33">
        <v>102.41311375805455</v>
      </c>
      <c r="P334" s="33">
        <v>100.13177168559022</v>
      </c>
      <c r="Q334" s="33">
        <v>97.677740605121215</v>
      </c>
      <c r="R334" s="33">
        <v>95.352744172094745</v>
      </c>
      <c r="S334" s="33">
        <v>93.653996817204018</v>
      </c>
      <c r="T334" s="33">
        <v>92.364982164825832</v>
      </c>
      <c r="U334" s="33">
        <v>91.150356175688842</v>
      </c>
      <c r="V334" s="33">
        <v>89.985619595424794</v>
      </c>
      <c r="W334" s="33">
        <v>88.875322615703212</v>
      </c>
      <c r="X334" s="33">
        <v>88.571252720708983</v>
      </c>
      <c r="Y334" s="33">
        <v>88.210293567607422</v>
      </c>
      <c r="Z334" s="33">
        <v>87.781121201270878</v>
      </c>
      <c r="AA334" s="33">
        <v>87.306565463705908</v>
      </c>
      <c r="AB334" s="33">
        <v>86.824475863864109</v>
      </c>
      <c r="AC334" s="33">
        <v>86.330229609829544</v>
      </c>
      <c r="AD334" s="33">
        <v>85.84341001200022</v>
      </c>
      <c r="AE334" s="33">
        <v>85.375591517084573</v>
      </c>
      <c r="AF334" s="33">
        <v>84.943806628188071</v>
      </c>
      <c r="AG334" s="33">
        <v>84.532613390006262</v>
      </c>
      <c r="AH334" s="33">
        <v>84.162436888746925</v>
      </c>
      <c r="AI334" s="33">
        <v>83.824569801750329</v>
      </c>
      <c r="AJ334" s="33">
        <v>83.540410235407222</v>
      </c>
      <c r="AK334" s="33">
        <v>83.274006226543321</v>
      </c>
      <c r="AL334" s="33">
        <v>83.025846842122405</v>
      </c>
    </row>
    <row r="335" spans="1:40">
      <c r="A335" s="8" t="s">
        <v>35</v>
      </c>
      <c r="B335" s="33">
        <v>162.17438177922071</v>
      </c>
      <c r="C335" s="33">
        <v>162.18000000000004</v>
      </c>
      <c r="D335" s="33">
        <v>162.17999999999998</v>
      </c>
      <c r="E335" s="33">
        <v>165.02433169250639</v>
      </c>
      <c r="F335" s="33">
        <v>165.21157828277077</v>
      </c>
      <c r="G335" s="33">
        <v>166.63776653759993</v>
      </c>
      <c r="H335" s="33">
        <v>166.8570415427165</v>
      </c>
      <c r="I335" s="33">
        <v>166.89865634205364</v>
      </c>
      <c r="J335" s="33">
        <v>165.36289220326088</v>
      </c>
      <c r="K335" s="33">
        <v>164.47824435992297</v>
      </c>
      <c r="L335" s="33">
        <v>161.99957892250259</v>
      </c>
      <c r="M335" s="33">
        <v>161.37816002558779</v>
      </c>
      <c r="N335" s="33">
        <v>160.28469435726552</v>
      </c>
      <c r="O335" s="33">
        <v>159.81719792807118</v>
      </c>
      <c r="P335" s="33">
        <v>159.50179043428244</v>
      </c>
      <c r="Q335" s="33">
        <v>159.21318695230593</v>
      </c>
      <c r="R335" s="33">
        <v>158.91961022606208</v>
      </c>
      <c r="S335" s="33">
        <v>158.64027322237956</v>
      </c>
      <c r="T335" s="33">
        <v>158.36723234176389</v>
      </c>
      <c r="U335" s="33">
        <v>158.10929329163127</v>
      </c>
      <c r="V335" s="33">
        <v>157.8070459047679</v>
      </c>
      <c r="W335" s="33">
        <v>157.52570677121872</v>
      </c>
      <c r="X335" s="33">
        <v>157.51649192575726</v>
      </c>
      <c r="Y335" s="33">
        <v>157.50570215650143</v>
      </c>
      <c r="Z335" s="33">
        <v>157.48475125378917</v>
      </c>
      <c r="AA335" s="33">
        <v>157.45528071964904</v>
      </c>
      <c r="AB335" s="33">
        <v>157.42364562363753</v>
      </c>
      <c r="AC335" s="33">
        <v>157.38717886845916</v>
      </c>
      <c r="AD335" s="33">
        <v>157.34579161655452</v>
      </c>
      <c r="AE335" s="33">
        <v>157.30270795360539</v>
      </c>
      <c r="AF335" s="33">
        <v>157.260873431231</v>
      </c>
      <c r="AG335" s="33">
        <v>157.21852293841226</v>
      </c>
      <c r="AH335" s="33">
        <v>157.1793936601334</v>
      </c>
      <c r="AI335" s="33">
        <v>157.14414557804264</v>
      </c>
      <c r="AJ335" s="33">
        <v>157.11492593652849</v>
      </c>
      <c r="AK335" s="33">
        <v>157.08785298223697</v>
      </c>
      <c r="AL335" s="33">
        <v>157.0588095180195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200.53552770690163</v>
      </c>
      <c r="C341" s="33">
        <v>197.10321804279232</v>
      </c>
      <c r="D341" s="33">
        <v>194.3045466799818</v>
      </c>
      <c r="E341" s="33">
        <v>192.39820628657935</v>
      </c>
      <c r="F341" s="33">
        <v>190.684844657615</v>
      </c>
      <c r="G341" s="33">
        <v>188.88430108533504</v>
      </c>
      <c r="H341" s="33">
        <v>186.4985568320993</v>
      </c>
      <c r="I341" s="33">
        <v>182.24581223620413</v>
      </c>
      <c r="J341" s="33">
        <v>177.91491507345376</v>
      </c>
      <c r="K341" s="33">
        <v>172.95148901600362</v>
      </c>
      <c r="L341" s="33">
        <v>168.0340170892309</v>
      </c>
      <c r="M341" s="33">
        <v>163.27691053556518</v>
      </c>
      <c r="N341" s="33">
        <v>158.52719137598626</v>
      </c>
      <c r="O341" s="33">
        <v>153.82660003950656</v>
      </c>
      <c r="P341" s="33">
        <v>149.39194583502766</v>
      </c>
      <c r="Q341" s="33">
        <v>145.15538347599855</v>
      </c>
      <c r="R341" s="33">
        <v>141.24971084314197</v>
      </c>
      <c r="S341" s="33">
        <v>137.70975772304598</v>
      </c>
      <c r="T341" s="33">
        <v>134.49980710769461</v>
      </c>
      <c r="U341" s="33">
        <v>131.58616178009788</v>
      </c>
      <c r="V341" s="33">
        <v>128.97407962063323</v>
      </c>
      <c r="W341" s="33">
        <v>126.58153533907362</v>
      </c>
      <c r="X341" s="33">
        <v>113.89249196162683</v>
      </c>
      <c r="Y341" s="33">
        <v>102.08531631178563</v>
      </c>
      <c r="Z341" s="33">
        <v>91.385752252999609</v>
      </c>
      <c r="AA341" s="33">
        <v>81.574619184767414</v>
      </c>
      <c r="AB341" s="33">
        <v>72.353314002407913</v>
      </c>
      <c r="AC341" s="33">
        <v>63.813414832683293</v>
      </c>
      <c r="AD341" s="33">
        <v>55.887463188665691</v>
      </c>
      <c r="AE341" s="33">
        <v>48.51586501564605</v>
      </c>
      <c r="AF341" s="33">
        <v>41.664302717002037</v>
      </c>
      <c r="AG341" s="33">
        <v>35.449918467184332</v>
      </c>
      <c r="AH341" s="33">
        <v>29.813877382950285</v>
      </c>
      <c r="AI341" s="33">
        <v>24.771658274018201</v>
      </c>
      <c r="AJ341" s="33">
        <v>20.317226620776289</v>
      </c>
      <c r="AK341" s="33">
        <v>16.477141565184127</v>
      </c>
      <c r="AL341" s="33">
        <v>13.233050221992551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309.23263118994828</v>
      </c>
      <c r="M346" s="33">
        <v>293.56501601379648</v>
      </c>
      <c r="N346" s="33">
        <v>277.55436067997044</v>
      </c>
      <c r="O346" s="33">
        <v>261.44259669869427</v>
      </c>
      <c r="P346" s="33">
        <v>245.34838630204484</v>
      </c>
      <c r="Q346" s="33">
        <v>229.16444937176644</v>
      </c>
      <c r="R346" s="33">
        <v>212.87053461443705</v>
      </c>
      <c r="S346" s="33">
        <v>196.58800197092879</v>
      </c>
      <c r="T346" s="33">
        <v>179.89988913525499</v>
      </c>
      <c r="U346" s="33">
        <v>163.63334565163834</v>
      </c>
      <c r="V346" s="33">
        <v>147.54035476718403</v>
      </c>
      <c r="W346" s="33">
        <v>132.34177137225919</v>
      </c>
      <c r="X346" s="33">
        <v>118.0529687115053</v>
      </c>
      <c r="Y346" s="33">
        <v>104.71169007144617</v>
      </c>
      <c r="Z346" s="33">
        <v>92.75671347622567</v>
      </c>
      <c r="AA346" s="33">
        <v>81.966814486326683</v>
      </c>
      <c r="AB346" s="33">
        <v>72.039911308203997</v>
      </c>
      <c r="AC346" s="33">
        <v>63.017960088691794</v>
      </c>
      <c r="AD346" s="33">
        <v>55.050837644740085</v>
      </c>
      <c r="AE346" s="33">
        <v>48.045540773589551</v>
      </c>
      <c r="AF346" s="33">
        <v>42.018452820891845</v>
      </c>
      <c r="AG346" s="33">
        <v>36.878541512687853</v>
      </c>
      <c r="AH346" s="33">
        <v>32.488026607538799</v>
      </c>
      <c r="AI346" s="33">
        <v>28.630105937423011</v>
      </c>
      <c r="AJ346" s="33">
        <v>25.40458240946046</v>
      </c>
      <c r="AK346" s="33">
        <v>22.657243163340723</v>
      </c>
      <c r="AL346" s="33">
        <v>20.353510716925349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158.10714461690071</v>
      </c>
      <c r="M347" s="33">
        <v>150.98932002956394</v>
      </c>
      <c r="N347" s="33">
        <v>142.03743532889874</v>
      </c>
      <c r="O347" s="33">
        <v>132.5309066272481</v>
      </c>
      <c r="P347" s="33">
        <v>123.28827297363883</v>
      </c>
      <c r="Q347" s="33">
        <v>114.02762995811776</v>
      </c>
      <c r="R347" s="33">
        <v>104.78871643261887</v>
      </c>
      <c r="S347" s="33">
        <v>95.773404779502343</v>
      </c>
      <c r="T347" s="33">
        <v>87.015755112096571</v>
      </c>
      <c r="U347" s="33">
        <v>78.963082039911313</v>
      </c>
      <c r="V347" s="33">
        <v>70.817368810051732</v>
      </c>
      <c r="W347" s="33">
        <v>63.001638334565165</v>
      </c>
      <c r="X347" s="33">
        <v>55.538901207193888</v>
      </c>
      <c r="Y347" s="33">
        <v>48.762207440256219</v>
      </c>
      <c r="Z347" s="33">
        <v>42.630574033013055</v>
      </c>
      <c r="AA347" s="33">
        <v>37.129526977087956</v>
      </c>
      <c r="AB347" s="33">
        <v>32.25522296132052</v>
      </c>
      <c r="AC347" s="33">
        <v>27.926176398127616</v>
      </c>
      <c r="AD347" s="33">
        <v>24.034577482138459</v>
      </c>
      <c r="AE347" s="33">
        <v>20.575203252032519</v>
      </c>
      <c r="AF347" s="33">
        <v>17.580315348608032</v>
      </c>
      <c r="AG347" s="33">
        <v>15.016962305986697</v>
      </c>
      <c r="AH347" s="33">
        <v>12.802537570830253</v>
      </c>
      <c r="AI347" s="33">
        <v>10.864264597191427</v>
      </c>
      <c r="AJ347" s="33">
        <v>9.2256467110125655</v>
      </c>
      <c r="AK347" s="33">
        <v>7.8489159891598916</v>
      </c>
      <c r="AL347" s="33">
        <v>6.6878048780487802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26.20528455284553</v>
      </c>
      <c r="M348" s="33">
        <v>32.813291451096326</v>
      </c>
      <c r="N348" s="33">
        <v>39.216469573786647</v>
      </c>
      <c r="O348" s="33">
        <v>45.411111111111111</v>
      </c>
      <c r="P348" s="33">
        <v>51.388901207193889</v>
      </c>
      <c r="Q348" s="33">
        <v>57.099457994579943</v>
      </c>
      <c r="R348" s="33">
        <v>62.501120965755113</v>
      </c>
      <c r="S348" s="33">
        <v>67.549753633899982</v>
      </c>
      <c r="T348" s="33">
        <v>72.206947524020691</v>
      </c>
      <c r="U348" s="33">
        <v>76.428085735402803</v>
      </c>
      <c r="V348" s="33">
        <v>80.190009854644003</v>
      </c>
      <c r="W348" s="33">
        <v>83.489110618378916</v>
      </c>
      <c r="X348" s="33">
        <v>117.35723084503573</v>
      </c>
      <c r="Y348" s="33">
        <v>150.49129095836412</v>
      </c>
      <c r="Z348" s="33">
        <v>181.99464153732447</v>
      </c>
      <c r="AA348" s="33">
        <v>212.22020202020201</v>
      </c>
      <c r="AB348" s="33">
        <v>241.83633899975362</v>
      </c>
      <c r="AC348" s="33">
        <v>270.28013057403302</v>
      </c>
      <c r="AD348" s="33">
        <v>297.59428430647944</v>
      </c>
      <c r="AE348" s="33">
        <v>323.81114806602613</v>
      </c>
      <c r="AF348" s="33">
        <v>348.95186006405521</v>
      </c>
      <c r="AG348" s="33">
        <v>372.42073170731709</v>
      </c>
      <c r="AH348" s="33">
        <v>394.24005912786401</v>
      </c>
      <c r="AI348" s="33">
        <v>414.12813500862279</v>
      </c>
      <c r="AJ348" s="33">
        <v>432.09831239221484</v>
      </c>
      <c r="AK348" s="33">
        <v>447.85865976841586</v>
      </c>
      <c r="AL348" s="33">
        <v>461.42168021680214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21.400036954915002</v>
      </c>
      <c r="M349" s="33">
        <v>24.561874846021187</v>
      </c>
      <c r="N349" s="33">
        <v>26.854939640305496</v>
      </c>
      <c r="O349" s="33">
        <v>28.682446415373246</v>
      </c>
      <c r="P349" s="33">
        <v>29.983148558758316</v>
      </c>
      <c r="Q349" s="33">
        <v>30.773638827297365</v>
      </c>
      <c r="R349" s="33">
        <v>31.030672579453068</v>
      </c>
      <c r="S349" s="33">
        <v>30.755888149790589</v>
      </c>
      <c r="T349" s="33">
        <v>29.910002463661002</v>
      </c>
      <c r="U349" s="33">
        <v>28.532039911308203</v>
      </c>
      <c r="V349" s="33">
        <v>26.611677753141169</v>
      </c>
      <c r="W349" s="33">
        <v>24.588975117023896</v>
      </c>
      <c r="X349" s="33">
        <v>22.472850455777284</v>
      </c>
      <c r="Y349" s="33">
        <v>20.314745011086476</v>
      </c>
      <c r="Z349" s="33">
        <v>18.165447154471543</v>
      </c>
      <c r="AA349" s="33">
        <v>16.056282335550627</v>
      </c>
      <c r="AB349" s="33">
        <v>14.046292190194629</v>
      </c>
      <c r="AC349" s="33">
        <v>12.147450110864744</v>
      </c>
      <c r="AD349" s="33">
        <v>10.405567873860557</v>
      </c>
      <c r="AE349" s="33">
        <v>8.8357723577235774</v>
      </c>
      <c r="AF349" s="33">
        <v>7.4456146834195618</v>
      </c>
      <c r="AG349" s="33">
        <v>6.2243040157674301</v>
      </c>
      <c r="AH349" s="33">
        <v>5.1679970436067997</v>
      </c>
      <c r="AI349" s="33">
        <v>4.2690810544469082</v>
      </c>
      <c r="AJ349" s="33">
        <v>3.526718403547672</v>
      </c>
      <c r="AK349" s="33">
        <v>2.9094111850209412</v>
      </c>
      <c r="AL349" s="33">
        <v>2.4259916235525991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21.085870904163588</v>
      </c>
      <c r="M350" s="33">
        <v>27.026718403547672</v>
      </c>
      <c r="N350" s="33">
        <v>33.886659275683662</v>
      </c>
      <c r="O350" s="33">
        <v>42.007107661985714</v>
      </c>
      <c r="P350" s="33">
        <v>51.840477950234046</v>
      </c>
      <c r="Q350" s="33">
        <v>62.848521803399855</v>
      </c>
      <c r="R350" s="33">
        <v>75.344887903424492</v>
      </c>
      <c r="S350" s="33">
        <v>88.885735402808578</v>
      </c>
      <c r="T350" s="33">
        <v>104.21767676767676</v>
      </c>
      <c r="U350" s="33">
        <v>120.04119241192411</v>
      </c>
      <c r="V350" s="33">
        <v>135.92516629711753</v>
      </c>
      <c r="W350" s="33">
        <v>151.78843311160384</v>
      </c>
      <c r="X350" s="33">
        <v>145.80570337521556</v>
      </c>
      <c r="Y350" s="33">
        <v>139.14411185020941</v>
      </c>
      <c r="Z350" s="33">
        <v>132.38628972653362</v>
      </c>
      <c r="AA350" s="33">
        <v>125.31889627987189</v>
      </c>
      <c r="AB350" s="33">
        <v>117.4529810298103</v>
      </c>
      <c r="AC350" s="33">
        <v>109.20688593249569</v>
      </c>
      <c r="AD350" s="33">
        <v>100.54432126139443</v>
      </c>
      <c r="AE350" s="33">
        <v>91.468847006651885</v>
      </c>
      <c r="AF350" s="33">
        <v>81.996920423749685</v>
      </c>
      <c r="AG350" s="33">
        <v>72.628750923872872</v>
      </c>
      <c r="AH350" s="33">
        <v>63.421791081547177</v>
      </c>
      <c r="AI350" s="33">
        <v>54.681189948263118</v>
      </c>
      <c r="AJ350" s="33">
        <v>46.455444690810545</v>
      </c>
      <c r="AK350" s="33">
        <v>39.08488543976349</v>
      </c>
      <c r="AL350" s="33">
        <v>32.625129342202513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9.9484848484848492</v>
      </c>
      <c r="M351" s="33">
        <v>12.365570337521557</v>
      </c>
      <c r="N351" s="33">
        <v>15.09629219019463</v>
      </c>
      <c r="O351" s="33">
        <v>18.135513673318552</v>
      </c>
      <c r="P351" s="33">
        <v>20.67181571815718</v>
      </c>
      <c r="Q351" s="33">
        <v>23.086203498398621</v>
      </c>
      <c r="R351" s="33">
        <v>24.997918206454791</v>
      </c>
      <c r="S351" s="33">
        <v>26.398595713229859</v>
      </c>
      <c r="T351" s="33">
        <v>27.261924119241193</v>
      </c>
      <c r="U351" s="33">
        <v>27.990983000739099</v>
      </c>
      <c r="V351" s="33">
        <v>28.571433850702142</v>
      </c>
      <c r="W351" s="33">
        <v>29.000246366100026</v>
      </c>
      <c r="X351" s="33">
        <v>27.352266568120228</v>
      </c>
      <c r="Y351" s="33">
        <v>25.582606553338259</v>
      </c>
      <c r="Z351" s="33">
        <v>23.760778516876076</v>
      </c>
      <c r="AA351" s="33">
        <v>21.885760039418575</v>
      </c>
      <c r="AB351" s="33">
        <v>19.950234047795025</v>
      </c>
      <c r="AC351" s="33">
        <v>18.018514412416852</v>
      </c>
      <c r="AD351" s="33">
        <v>16.115730475486572</v>
      </c>
      <c r="AE351" s="33">
        <v>14.256959842325696</v>
      </c>
      <c r="AF351" s="33">
        <v>12.46590293175659</v>
      </c>
      <c r="AG351" s="33">
        <v>10.788580931263859</v>
      </c>
      <c r="AH351" s="33">
        <v>9.2401330376940134</v>
      </c>
      <c r="AI351" s="33">
        <v>7.8379034244887906</v>
      </c>
      <c r="AJ351" s="33">
        <v>6.5917590539541759</v>
      </c>
      <c r="AK351" s="33">
        <v>5.506479428430648</v>
      </c>
      <c r="AL351" s="33">
        <v>4.5842079329884209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2.0768662232076864</v>
      </c>
      <c r="M352" s="33">
        <v>2.8048780487804876</v>
      </c>
      <c r="N352" s="33">
        <v>6.1712244395171227</v>
      </c>
      <c r="O352" s="33">
        <v>9.8736265089923627</v>
      </c>
      <c r="P352" s="33">
        <v>13.460039418576004</v>
      </c>
      <c r="Q352" s="33">
        <v>17.297647203744766</v>
      </c>
      <c r="R352" s="33">
        <v>21.82968711505297</v>
      </c>
      <c r="S352" s="33">
        <v>26.607871396895789</v>
      </c>
      <c r="T352" s="33">
        <v>31.601490514905148</v>
      </c>
      <c r="U352" s="33">
        <v>36.406787386055676</v>
      </c>
      <c r="V352" s="33">
        <v>42.564313870411432</v>
      </c>
      <c r="W352" s="33">
        <v>48.462244395171226</v>
      </c>
      <c r="X352" s="33">
        <v>46.776435082532643</v>
      </c>
      <c r="Y352" s="33">
        <v>44.827322000492735</v>
      </c>
      <c r="Z352" s="33">
        <v>42.856701157920668</v>
      </c>
      <c r="AA352" s="33">
        <v>40.730795762503078</v>
      </c>
      <c r="AB352" s="33">
        <v>38.287250554323727</v>
      </c>
      <c r="AC352" s="33">
        <v>35.694136486819417</v>
      </c>
      <c r="AD352" s="33">
        <v>32.942707563439271</v>
      </c>
      <c r="AE352" s="33">
        <v>30.026435082532643</v>
      </c>
      <c r="AF352" s="33">
        <v>26.955629465385563</v>
      </c>
      <c r="AG352" s="33">
        <v>23.898952944074896</v>
      </c>
      <c r="AH352" s="33">
        <v>20.891832963784182</v>
      </c>
      <c r="AI352" s="33">
        <v>18.034035476718405</v>
      </c>
      <c r="AJ352" s="33">
        <v>15.335723084503572</v>
      </c>
      <c r="AK352" s="33">
        <v>12.911185020941119</v>
      </c>
      <c r="AL352" s="33">
        <v>10.771557033752156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551.27659522049771</v>
      </c>
      <c r="M358" s="33">
        <v>546.97175412663216</v>
      </c>
      <c r="N358" s="33">
        <v>543.33008130081294</v>
      </c>
      <c r="O358" s="33">
        <v>540.30012318305012</v>
      </c>
      <c r="P358" s="33">
        <v>537.93509485094842</v>
      </c>
      <c r="Q358" s="33">
        <v>536.01894555309184</v>
      </c>
      <c r="R358" s="33">
        <v>534.87536338999757</v>
      </c>
      <c r="S358" s="33">
        <v>533.88159645232804</v>
      </c>
      <c r="T358" s="33">
        <v>533.26426459719141</v>
      </c>
      <c r="U358" s="33">
        <v>532.99403794037937</v>
      </c>
      <c r="V358" s="33">
        <v>533.08260655333822</v>
      </c>
      <c r="W358" s="33">
        <v>533.41452328159653</v>
      </c>
      <c r="X358" s="33">
        <v>533.98843311160385</v>
      </c>
      <c r="Y358" s="33">
        <v>534.36998029071196</v>
      </c>
      <c r="Z358" s="33">
        <v>535.00594974131548</v>
      </c>
      <c r="AA358" s="33">
        <v>535.69343434343443</v>
      </c>
      <c r="AB358" s="33">
        <v>536.19265829021924</v>
      </c>
      <c r="AC358" s="33">
        <v>536.56715939886669</v>
      </c>
      <c r="AD358" s="33">
        <v>536.92622567134765</v>
      </c>
      <c r="AE358" s="33">
        <v>537.22777777777776</v>
      </c>
      <c r="AF358" s="33">
        <v>537.59737620103476</v>
      </c>
      <c r="AG358" s="33">
        <v>538.018317319537</v>
      </c>
      <c r="AH358" s="33">
        <v>538.39445676274931</v>
      </c>
      <c r="AI358" s="33">
        <v>538.57262872628723</v>
      </c>
      <c r="AJ358" s="33">
        <v>538.75695984232573</v>
      </c>
      <c r="AK358" s="33">
        <v>538.88791574279389</v>
      </c>
      <c r="AL358" s="33">
        <v>538.97448879034243</v>
      </c>
    </row>
    <row r="360" spans="1:38" ht="20.25">
      <c r="A360" s="6" t="s">
        <v>284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8" t="s">
        <v>28</v>
      </c>
      <c r="B362" s="8">
        <v>2014</v>
      </c>
      <c r="C362" s="8">
        <v>2015</v>
      </c>
      <c r="D362" s="8">
        <v>2016</v>
      </c>
      <c r="E362" s="8">
        <v>2017</v>
      </c>
      <c r="F362" s="8">
        <v>2018</v>
      </c>
      <c r="G362" s="8">
        <v>2019</v>
      </c>
      <c r="H362" s="8">
        <v>2020</v>
      </c>
      <c r="I362" s="8">
        <v>2021</v>
      </c>
      <c r="J362" s="8">
        <v>2022</v>
      </c>
      <c r="K362" s="8">
        <v>2023</v>
      </c>
      <c r="L362" s="8">
        <v>2024</v>
      </c>
      <c r="M362" s="8">
        <v>2025</v>
      </c>
      <c r="N362" s="8">
        <v>2026</v>
      </c>
      <c r="O362" s="8">
        <v>2027</v>
      </c>
      <c r="P362" s="8">
        <v>2028</v>
      </c>
      <c r="Q362" s="8">
        <v>2029</v>
      </c>
      <c r="R362" s="8">
        <v>2030</v>
      </c>
      <c r="S362" s="8">
        <v>2031</v>
      </c>
      <c r="T362" s="8">
        <v>2032</v>
      </c>
      <c r="U362" s="8">
        <v>2033</v>
      </c>
      <c r="V362" s="8">
        <v>2034</v>
      </c>
      <c r="W362" s="8">
        <v>2035</v>
      </c>
      <c r="X362" s="8">
        <v>2036</v>
      </c>
      <c r="Y362" s="8">
        <v>2037</v>
      </c>
      <c r="Z362" s="8">
        <v>2038</v>
      </c>
      <c r="AA362" s="8">
        <v>2039</v>
      </c>
      <c r="AB362" s="8">
        <v>2040</v>
      </c>
      <c r="AC362" s="8">
        <v>2041</v>
      </c>
      <c r="AD362" s="8">
        <v>2042</v>
      </c>
      <c r="AE362" s="8">
        <v>2043</v>
      </c>
      <c r="AF362" s="8">
        <v>2044</v>
      </c>
      <c r="AG362" s="8">
        <v>2045</v>
      </c>
      <c r="AH362" s="8">
        <v>2046</v>
      </c>
      <c r="AI362" s="8">
        <v>2047</v>
      </c>
      <c r="AJ362" s="8">
        <v>2048</v>
      </c>
      <c r="AK362" s="8">
        <v>2049</v>
      </c>
      <c r="AL362" s="8">
        <v>2050</v>
      </c>
    </row>
    <row r="363" spans="1:38">
      <c r="A363" s="8" t="s">
        <v>288</v>
      </c>
      <c r="C363" s="33">
        <f t="shared" ref="C363:AL363" si="0">B18-C371</f>
        <v>2081211</v>
      </c>
      <c r="D363" s="33">
        <f t="shared" si="0"/>
        <v>2157558</v>
      </c>
      <c r="E363" s="33">
        <f t="shared" si="0"/>
        <v>2360686</v>
      </c>
      <c r="F363" s="33">
        <f t="shared" si="0"/>
        <v>2483066</v>
      </c>
      <c r="G363" s="33">
        <f t="shared" si="0"/>
        <v>2453810</v>
      </c>
      <c r="H363" s="33">
        <f t="shared" si="0"/>
        <v>2716242</v>
      </c>
      <c r="I363" s="33">
        <f t="shared" si="0"/>
        <v>4039018</v>
      </c>
      <c r="J363" s="33">
        <f t="shared" si="0"/>
        <v>3694796</v>
      </c>
      <c r="K363" s="33">
        <f t="shared" si="0"/>
        <v>3263778</v>
      </c>
      <c r="L363" s="33">
        <f t="shared" si="0"/>
        <v>3265128</v>
      </c>
      <c r="M363" s="33">
        <f t="shared" si="0"/>
        <v>3458103</v>
      </c>
      <c r="N363" s="33">
        <f t="shared" si="0"/>
        <v>3404267.0000000005</v>
      </c>
      <c r="O363" s="33">
        <f t="shared" si="0"/>
        <v>3354608</v>
      </c>
      <c r="P363" s="33">
        <f t="shared" si="0"/>
        <v>3300629.0000000005</v>
      </c>
      <c r="Q363" s="33">
        <f t="shared" si="0"/>
        <v>3264188.9999999995</v>
      </c>
      <c r="R363" s="33">
        <f t="shared" si="0"/>
        <v>3201472</v>
      </c>
      <c r="S363" s="33">
        <f t="shared" si="0"/>
        <v>3220396.3600000003</v>
      </c>
      <c r="T363" s="33">
        <f t="shared" si="0"/>
        <v>3158751</v>
      </c>
      <c r="U363" s="33">
        <f t="shared" si="0"/>
        <v>3130572.9999999995</v>
      </c>
      <c r="V363" s="33">
        <f t="shared" si="0"/>
        <v>3101445.9999999995</v>
      </c>
      <c r="W363" s="33">
        <f t="shared" si="0"/>
        <v>3081691</v>
      </c>
      <c r="X363" s="33">
        <f t="shared" si="0"/>
        <v>3062045.9999999995</v>
      </c>
      <c r="Y363" s="33">
        <f t="shared" si="0"/>
        <v>3077662</v>
      </c>
      <c r="Z363" s="33">
        <f t="shared" si="0"/>
        <v>3057008</v>
      </c>
      <c r="AA363" s="33">
        <f t="shared" si="0"/>
        <v>3052826</v>
      </c>
      <c r="AB363" s="33">
        <f t="shared" si="0"/>
        <v>3068109</v>
      </c>
      <c r="AC363" s="33">
        <f t="shared" si="0"/>
        <v>3078234</v>
      </c>
      <c r="AD363" s="33">
        <f t="shared" si="0"/>
        <v>3079487</v>
      </c>
      <c r="AE363" s="33">
        <f t="shared" si="0"/>
        <v>3084156</v>
      </c>
      <c r="AF363" s="33">
        <f t="shared" si="0"/>
        <v>3078632</v>
      </c>
      <c r="AG363" s="33">
        <f t="shared" si="0"/>
        <v>3074464</v>
      </c>
      <c r="AH363" s="33">
        <f t="shared" si="0"/>
        <v>3078101</v>
      </c>
      <c r="AI363" s="33">
        <f t="shared" si="0"/>
        <v>3094172</v>
      </c>
      <c r="AJ363" s="33">
        <f t="shared" si="0"/>
        <v>3093672</v>
      </c>
      <c r="AK363" s="33">
        <f t="shared" si="0"/>
        <v>3098005</v>
      </c>
      <c r="AL363" s="33">
        <f t="shared" si="0"/>
        <v>3101608</v>
      </c>
    </row>
    <row r="364" spans="1:38">
      <c r="A364" s="8" t="s">
        <v>289</v>
      </c>
      <c r="C364" s="33">
        <f t="shared" ref="C364:AL364" si="1">C363+B18</f>
        <v>4838465</v>
      </c>
      <c r="D364" s="33">
        <f t="shared" si="1"/>
        <v>5065335</v>
      </c>
      <c r="E364" s="33">
        <f t="shared" si="1"/>
        <v>5418935</v>
      </c>
      <c r="F364" s="33">
        <f t="shared" si="1"/>
        <v>5633675</v>
      </c>
      <c r="G364" s="33">
        <f t="shared" si="1"/>
        <v>5602277</v>
      </c>
      <c r="H364" s="33">
        <f t="shared" si="1"/>
        <v>5994322</v>
      </c>
      <c r="I364" s="33">
        <f t="shared" si="1"/>
        <v>6770127</v>
      </c>
      <c r="J364" s="33">
        <f t="shared" si="1"/>
        <v>6167864</v>
      </c>
      <c r="K364" s="33">
        <f t="shared" si="1"/>
        <v>5752373</v>
      </c>
      <c r="L364" s="33">
        <f t="shared" si="1"/>
        <v>6109631</v>
      </c>
      <c r="M364" s="33">
        <f t="shared" si="1"/>
        <v>6566739</v>
      </c>
      <c r="N364" s="33">
        <f t="shared" si="1"/>
        <v>6512903.0000000009</v>
      </c>
      <c r="O364" s="33">
        <f t="shared" si="1"/>
        <v>6463244</v>
      </c>
      <c r="P364" s="33">
        <f t="shared" si="1"/>
        <v>6409265.0000000009</v>
      </c>
      <c r="Q364" s="33">
        <f t="shared" si="1"/>
        <v>6372824.9999999991</v>
      </c>
      <c r="R364" s="33">
        <f t="shared" si="1"/>
        <v>6310108</v>
      </c>
      <c r="S364" s="33">
        <f t="shared" si="1"/>
        <v>6360118.7200000007</v>
      </c>
      <c r="T364" s="33">
        <f t="shared" si="1"/>
        <v>6267387</v>
      </c>
      <c r="U364" s="33">
        <f t="shared" si="1"/>
        <v>6239208.9999999991</v>
      </c>
      <c r="V364" s="33">
        <f t="shared" si="1"/>
        <v>6210081.9999999991</v>
      </c>
      <c r="W364" s="33">
        <f t="shared" si="1"/>
        <v>6190327</v>
      </c>
      <c r="X364" s="33">
        <f t="shared" si="1"/>
        <v>6170681.9999999991</v>
      </c>
      <c r="Y364" s="33">
        <f t="shared" si="1"/>
        <v>6186298</v>
      </c>
      <c r="Z364" s="33">
        <f t="shared" si="1"/>
        <v>6165644</v>
      </c>
      <c r="AA364" s="33">
        <f t="shared" si="1"/>
        <v>6161462</v>
      </c>
      <c r="AB364" s="33">
        <f t="shared" si="1"/>
        <v>6176745</v>
      </c>
      <c r="AC364" s="33">
        <f t="shared" si="1"/>
        <v>6186870</v>
      </c>
      <c r="AD364" s="33">
        <f t="shared" si="1"/>
        <v>6188123</v>
      </c>
      <c r="AE364" s="33">
        <f t="shared" si="1"/>
        <v>6192792</v>
      </c>
      <c r="AF364" s="33">
        <f t="shared" si="1"/>
        <v>6187268</v>
      </c>
      <c r="AG364" s="33">
        <f t="shared" si="1"/>
        <v>6183100</v>
      </c>
      <c r="AH364" s="33">
        <f t="shared" si="1"/>
        <v>6186737</v>
      </c>
      <c r="AI364" s="33">
        <f t="shared" si="1"/>
        <v>6202808</v>
      </c>
      <c r="AJ364" s="33">
        <f t="shared" si="1"/>
        <v>6202308</v>
      </c>
      <c r="AK364" s="33">
        <f t="shared" si="1"/>
        <v>6206641</v>
      </c>
      <c r="AL364" s="33">
        <f t="shared" si="1"/>
        <v>6210244</v>
      </c>
    </row>
    <row r="365" spans="1:38">
      <c r="A365" s="8"/>
    </row>
    <row r="366" spans="1:38">
      <c r="A366" s="8"/>
    </row>
    <row r="367" spans="1:38">
      <c r="A367" s="8" t="s">
        <v>287</v>
      </c>
      <c r="C367" s="105">
        <f t="shared" ref="C367:AL367" si="2">C364/C36</f>
        <v>0.10726815096769608</v>
      </c>
      <c r="D367" s="105">
        <f t="shared" si="2"/>
        <v>0.11046062019852462</v>
      </c>
      <c r="E367" s="105">
        <f t="shared" si="2"/>
        <v>0.11640095861925284</v>
      </c>
      <c r="F367" s="105">
        <f t="shared" si="2"/>
        <v>0.11930296535584237</v>
      </c>
      <c r="G367" s="105">
        <f t="shared" si="2"/>
        <v>0.11691812385700288</v>
      </c>
      <c r="H367" s="105">
        <f t="shared" si="2"/>
        <v>0.12365015536197299</v>
      </c>
      <c r="I367" s="105">
        <f t="shared" si="2"/>
        <v>0.14352560103132975</v>
      </c>
      <c r="J367" s="105">
        <f t="shared" si="2"/>
        <v>0.13423445347722562</v>
      </c>
      <c r="K367" s="105">
        <f t="shared" si="2"/>
        <v>0.12734022577383669</v>
      </c>
      <c r="L367" s="105">
        <f t="shared" si="2"/>
        <v>0.13652003142429561</v>
      </c>
      <c r="M367" s="105">
        <f t="shared" si="2"/>
        <v>0.14788897827940967</v>
      </c>
      <c r="N367" s="105">
        <f t="shared" si="2"/>
        <v>0.14765964256085401</v>
      </c>
      <c r="O367" s="105">
        <f t="shared" si="2"/>
        <v>0.14735552977545444</v>
      </c>
      <c r="P367" s="105">
        <f t="shared" si="2"/>
        <v>0.1467672993627531</v>
      </c>
      <c r="Q367" s="105">
        <f t="shared" si="2"/>
        <v>0.14645452874519652</v>
      </c>
      <c r="R367" s="105">
        <f t="shared" si="2"/>
        <v>0.14532326641868018</v>
      </c>
      <c r="S367" s="105">
        <f t="shared" si="2"/>
        <v>0.14674767356210963</v>
      </c>
      <c r="T367" s="105">
        <f t="shared" si="2"/>
        <v>0.14477547016031941</v>
      </c>
      <c r="U367" s="105">
        <f t="shared" si="2"/>
        <v>0.14419763441524233</v>
      </c>
      <c r="V367" s="105">
        <f t="shared" si="2"/>
        <v>0.14350061926285282</v>
      </c>
      <c r="W367" s="105">
        <f t="shared" si="2"/>
        <v>0.14295511785888285</v>
      </c>
      <c r="X367" s="105">
        <f t="shared" si="2"/>
        <v>0.14234829488474071</v>
      </c>
      <c r="Y367" s="105">
        <f t="shared" si="2"/>
        <v>0.14260663660607023</v>
      </c>
      <c r="Z367" s="105">
        <f t="shared" si="2"/>
        <v>0.14196156763815107</v>
      </c>
      <c r="AA367" s="105">
        <f t="shared" si="2"/>
        <v>0.1416832152563606</v>
      </c>
      <c r="AB367" s="105">
        <f t="shared" si="2"/>
        <v>0.14190240699575354</v>
      </c>
      <c r="AC367" s="105">
        <f t="shared" si="2"/>
        <v>0.14203581104060417</v>
      </c>
      <c r="AD367" s="105">
        <f t="shared" si="2"/>
        <v>0.14196957208381242</v>
      </c>
      <c r="AE367" s="105">
        <f t="shared" si="2"/>
        <v>0.14199694025639781</v>
      </c>
      <c r="AF367" s="105">
        <f t="shared" si="2"/>
        <v>0.14177274243217367</v>
      </c>
      <c r="AG367" s="105">
        <f t="shared" si="2"/>
        <v>0.14156639133139562</v>
      </c>
      <c r="AH367" s="105">
        <f t="shared" si="2"/>
        <v>0.1415507020385037</v>
      </c>
      <c r="AI367" s="105">
        <f t="shared" si="2"/>
        <v>0.14187145193171863</v>
      </c>
      <c r="AJ367" s="105">
        <f t="shared" si="2"/>
        <v>0.14181147966597074</v>
      </c>
      <c r="AK367" s="105">
        <f t="shared" si="2"/>
        <v>0.1418760648320827</v>
      </c>
      <c r="AL367" s="105">
        <f t="shared" si="2"/>
        <v>0.14193562277087263</v>
      </c>
    </row>
    <row r="368" spans="1:38">
      <c r="A368" s="8" t="s">
        <v>292</v>
      </c>
      <c r="B368" s="30">
        <f t="shared" ref="B368:AL368" si="3">B86</f>
        <v>9.3948905402575598</v>
      </c>
      <c r="C368" s="30">
        <f t="shared" si="3"/>
        <v>9.5483598628740189</v>
      </c>
      <c r="D368" s="30">
        <f t="shared" si="3"/>
        <v>9.6826293331991167</v>
      </c>
      <c r="E368" s="30">
        <f t="shared" si="3"/>
        <v>9.7938536850109301</v>
      </c>
      <c r="F368" s="30">
        <f t="shared" si="3"/>
        <v>9.8896229529276312</v>
      </c>
      <c r="G368" s="30">
        <f t="shared" si="3"/>
        <v>9.9728317169120189</v>
      </c>
      <c r="H368" s="30">
        <f t="shared" si="3"/>
        <v>10.183861575868136</v>
      </c>
      <c r="I368" s="30">
        <f t="shared" si="3"/>
        <v>10.319113322727134</v>
      </c>
      <c r="J368" s="30">
        <f t="shared" si="3"/>
        <v>10.416823441207312</v>
      </c>
      <c r="K368" s="30">
        <f t="shared" si="3"/>
        <v>10.412702808629625</v>
      </c>
      <c r="L368" s="30">
        <f t="shared" si="3"/>
        <v>10.348320490142147</v>
      </c>
      <c r="M368" s="30">
        <f t="shared" si="3"/>
        <v>10.288034207919861</v>
      </c>
      <c r="N368" s="30">
        <f t="shared" si="3"/>
        <v>10.225510473233644</v>
      </c>
      <c r="O368" s="30">
        <f t="shared" si="3"/>
        <v>10.168214786715653</v>
      </c>
      <c r="P368" s="30">
        <f t="shared" si="3"/>
        <v>10.121908209728229</v>
      </c>
      <c r="Q368" s="30">
        <f t="shared" si="3"/>
        <v>10.077789020212572</v>
      </c>
      <c r="R368" s="30">
        <f t="shared" si="3"/>
        <v>10.027265398711869</v>
      </c>
      <c r="S368" s="30">
        <f t="shared" si="3"/>
        <v>9.9932249826060531</v>
      </c>
      <c r="T368" s="30">
        <f t="shared" si="3"/>
        <v>9.9664284080009686</v>
      </c>
      <c r="U368" s="30">
        <f t="shared" si="3"/>
        <v>9.9451094792345831</v>
      </c>
      <c r="V368" s="30">
        <f t="shared" si="3"/>
        <v>9.9303217782147577</v>
      </c>
      <c r="W368" s="30">
        <f t="shared" si="3"/>
        <v>9.9239271857890223</v>
      </c>
      <c r="X368" s="30">
        <f t="shared" si="3"/>
        <v>9.9267222124813532</v>
      </c>
      <c r="Y368" s="30">
        <f t="shared" si="3"/>
        <v>9.9258906001213312</v>
      </c>
      <c r="Z368" s="30">
        <f t="shared" si="3"/>
        <v>9.9375513034703165</v>
      </c>
      <c r="AA368" s="30">
        <f t="shared" si="3"/>
        <v>9.9562147381242507</v>
      </c>
      <c r="AB368" s="30">
        <f t="shared" si="3"/>
        <v>9.9727864963810102</v>
      </c>
      <c r="AC368" s="30">
        <f t="shared" si="3"/>
        <v>9.9905775164278889</v>
      </c>
      <c r="AD368" s="30">
        <f t="shared" si="3"/>
        <v>10.013343499629402</v>
      </c>
      <c r="AE368" s="30">
        <f t="shared" si="3"/>
        <v>10.036824043289418</v>
      </c>
      <c r="AF368" s="30">
        <f t="shared" si="3"/>
        <v>10.064099981157183</v>
      </c>
      <c r="AG368" s="30">
        <f t="shared" si="3"/>
        <v>10.095433440182104</v>
      </c>
      <c r="AH368" s="30">
        <f t="shared" si="3"/>
        <v>10.127327898691627</v>
      </c>
      <c r="AI368" s="30">
        <f t="shared" si="3"/>
        <v>10.152789307801752</v>
      </c>
      <c r="AJ368" s="30">
        <f t="shared" si="3"/>
        <v>10.180275456594627</v>
      </c>
      <c r="AK368" s="30">
        <f t="shared" si="3"/>
        <v>10.206657909735323</v>
      </c>
      <c r="AL368" s="30">
        <f t="shared" si="3"/>
        <v>10.231717302689445</v>
      </c>
    </row>
    <row r="369" spans="1:38">
      <c r="A369" s="8" t="s">
        <v>291</v>
      </c>
      <c r="B369" s="3">
        <f t="shared" ref="B369:AL369" si="4">B18/B36</f>
        <v>6.2058082274459345E-2</v>
      </c>
      <c r="C369" s="3">
        <f t="shared" si="4"/>
        <v>6.4465044640478836E-2</v>
      </c>
      <c r="D369" s="3">
        <f t="shared" si="4"/>
        <v>6.6691755088561316E-2</v>
      </c>
      <c r="E369" s="3">
        <f t="shared" si="4"/>
        <v>6.7676380660488741E-2</v>
      </c>
      <c r="F369" s="3">
        <f t="shared" si="4"/>
        <v>6.6674319946573579E-2</v>
      </c>
      <c r="G369" s="3">
        <f t="shared" si="4"/>
        <v>6.8412712090666711E-2</v>
      </c>
      <c r="H369" s="3">
        <f t="shared" si="4"/>
        <v>5.6336988930605111E-2</v>
      </c>
      <c r="I369" s="3">
        <f t="shared" si="4"/>
        <v>5.2428642932599141E-2</v>
      </c>
      <c r="J369" s="3">
        <f t="shared" si="4"/>
        <v>5.4160595913132374E-2</v>
      </c>
      <c r="K369" s="3">
        <f t="shared" si="4"/>
        <v>6.2968735552154875E-2</v>
      </c>
      <c r="L369" s="3">
        <f t="shared" si="4"/>
        <v>6.9462637662846841E-2</v>
      </c>
      <c r="M369" s="3">
        <f t="shared" si="4"/>
        <v>7.0009330640762646E-2</v>
      </c>
      <c r="N369" s="3">
        <f t="shared" si="4"/>
        <v>7.0478568560256916E-2</v>
      </c>
      <c r="O369" s="3">
        <f t="shared" si="4"/>
        <v>7.0873806506306994E-2</v>
      </c>
      <c r="P369" s="3">
        <f t="shared" si="4"/>
        <v>7.1185402760196553E-2</v>
      </c>
      <c r="Q369" s="3">
        <f t="shared" si="4"/>
        <v>7.1439874846767767E-2</v>
      </c>
      <c r="R369" s="3">
        <f t="shared" si="4"/>
        <v>7.230854194618655E-2</v>
      </c>
      <c r="S369" s="3">
        <f t="shared" si="4"/>
        <v>7.1725878247666131E-2</v>
      </c>
      <c r="T369" s="3">
        <f t="shared" si="4"/>
        <v>7.1808911506070175E-2</v>
      </c>
      <c r="U369" s="3">
        <f t="shared" si="4"/>
        <v>7.1845318446306469E-2</v>
      </c>
      <c r="V369" s="3">
        <f t="shared" si="4"/>
        <v>7.1833381759338732E-2</v>
      </c>
      <c r="W369" s="3">
        <f t="shared" si="4"/>
        <v>7.1788683499331471E-2</v>
      </c>
      <c r="X369" s="3">
        <f t="shared" si="4"/>
        <v>7.1711527837169525E-2</v>
      </c>
      <c r="Y369" s="3">
        <f t="shared" si="4"/>
        <v>7.1660324865137071E-2</v>
      </c>
      <c r="Z369" s="3">
        <f t="shared" si="4"/>
        <v>7.1575141181747015E-2</v>
      </c>
      <c r="AA369" s="3">
        <f t="shared" si="4"/>
        <v>7.1483284899212518E-2</v>
      </c>
      <c r="AB369" s="3">
        <f t="shared" si="4"/>
        <v>7.141673015053257E-2</v>
      </c>
      <c r="AC369" s="3">
        <f t="shared" si="4"/>
        <v>7.1366884303374664E-2</v>
      </c>
      <c r="AD369" s="3">
        <f t="shared" si="4"/>
        <v>7.1319158116982209E-2</v>
      </c>
      <c r="AE369" s="3">
        <f t="shared" si="4"/>
        <v>7.1279125856461428E-2</v>
      </c>
      <c r="AF369" s="3">
        <f t="shared" si="4"/>
        <v>7.1230121427321824E-2</v>
      </c>
      <c r="AG369" s="3">
        <f t="shared" si="4"/>
        <v>7.1174391564565398E-2</v>
      </c>
      <c r="AH369" s="3">
        <f t="shared" si="4"/>
        <v>7.1124666877251455E-2</v>
      </c>
      <c r="AI369" s="3">
        <f t="shared" si="4"/>
        <v>7.1101137234492837E-2</v>
      </c>
      <c r="AJ369" s="3">
        <f t="shared" si="4"/>
        <v>7.1076810584528319E-2</v>
      </c>
      <c r="AK369" s="3">
        <f t="shared" si="4"/>
        <v>7.1059538110122084E-2</v>
      </c>
      <c r="AL369" s="3">
        <f t="shared" si="4"/>
        <v>7.1048124136177976E-2</v>
      </c>
    </row>
    <row r="370" spans="1:38">
      <c r="A370" s="8" t="s">
        <v>290</v>
      </c>
      <c r="C370" s="37">
        <f>(LN(2)/C367)</f>
        <v>6.4618171778563358</v>
      </c>
      <c r="D370" s="37">
        <f t="shared" ref="D370:J370" si="5">(LN(2)/D367)</f>
        <v>6.2750614591353102</v>
      </c>
      <c r="E370" s="37">
        <f t="shared" si="5"/>
        <v>5.9548236439119666</v>
      </c>
      <c r="F370" s="37">
        <f t="shared" si="5"/>
        <v>5.809974450278836</v>
      </c>
      <c r="G370" s="37">
        <f t="shared" si="5"/>
        <v>5.9284836062516817</v>
      </c>
      <c r="H370" s="37">
        <f t="shared" si="5"/>
        <v>5.6057121685842519</v>
      </c>
      <c r="I370" s="37">
        <f t="shared" si="5"/>
        <v>4.8294323492060514</v>
      </c>
      <c r="J370" s="37">
        <f t="shared" si="5"/>
        <v>5.1637054616350451</v>
      </c>
      <c r="K370" s="37">
        <f>(LN(2)/K367)</f>
        <v>5.4432696058746837</v>
      </c>
      <c r="L370" s="37">
        <f t="shared" ref="L370:AL370" si="6">(LN(2)/L367)</f>
        <v>5.077256233597601</v>
      </c>
      <c r="M370" s="37">
        <f t="shared" si="6"/>
        <v>4.6869427906274943</v>
      </c>
      <c r="N370" s="37">
        <f t="shared" si="6"/>
        <v>4.6942222569330889</v>
      </c>
      <c r="O370" s="37">
        <f t="shared" si="6"/>
        <v>4.7039102069409102</v>
      </c>
      <c r="P370" s="37">
        <f t="shared" si="6"/>
        <v>4.7227630648619376</v>
      </c>
      <c r="Q370" s="37">
        <f t="shared" si="6"/>
        <v>4.7328490726694543</v>
      </c>
      <c r="R370" s="37">
        <f t="shared" si="6"/>
        <v>4.7696917199959561</v>
      </c>
      <c r="S370" s="37">
        <f t="shared" si="6"/>
        <v>4.7233946796885808</v>
      </c>
      <c r="T370" s="37">
        <f t="shared" si="6"/>
        <v>4.7877391093420574</v>
      </c>
      <c r="U370" s="37">
        <f t="shared" si="6"/>
        <v>4.8069247694029889</v>
      </c>
      <c r="V370" s="37">
        <f t="shared" si="6"/>
        <v>4.8302730965243734</v>
      </c>
      <c r="W370" s="37">
        <f t="shared" si="6"/>
        <v>4.8487049008219536</v>
      </c>
      <c r="X370" s="37">
        <f t="shared" si="6"/>
        <v>4.8693746638917306</v>
      </c>
      <c r="Y370" s="37">
        <f t="shared" si="6"/>
        <v>4.8605534570923368</v>
      </c>
      <c r="Z370" s="37">
        <f t="shared" si="6"/>
        <v>4.8826396615084109</v>
      </c>
      <c r="AA370" s="37">
        <f t="shared" si="6"/>
        <v>4.892232148358362</v>
      </c>
      <c r="AB370" s="37">
        <f t="shared" si="6"/>
        <v>4.8846752865910714</v>
      </c>
      <c r="AC370" s="37">
        <f t="shared" si="6"/>
        <v>4.8800874616176433</v>
      </c>
      <c r="AD370" s="37">
        <f t="shared" si="6"/>
        <v>4.8823643713650311</v>
      </c>
      <c r="AE370" s="37">
        <f t="shared" si="6"/>
        <v>4.8814233553790602</v>
      </c>
      <c r="AF370" s="37">
        <f t="shared" si="6"/>
        <v>4.8891427835047905</v>
      </c>
      <c r="AG370" s="37">
        <f t="shared" si="6"/>
        <v>4.8962693337103094</v>
      </c>
      <c r="AH370" s="37">
        <f t="shared" si="6"/>
        <v>4.8968120297375837</v>
      </c>
      <c r="AI370" s="37">
        <f t="shared" si="6"/>
        <v>4.8857410784345143</v>
      </c>
      <c r="AJ370" s="37">
        <f t="shared" si="6"/>
        <v>4.887807264916888</v>
      </c>
      <c r="AK370" s="37">
        <f t="shared" si="6"/>
        <v>4.8855822254466883</v>
      </c>
      <c r="AL370" s="37">
        <f t="shared" si="6"/>
        <v>4.8835321748571614</v>
      </c>
    </row>
    <row r="371" spans="1:38">
      <c r="A371" s="8" t="s">
        <v>286</v>
      </c>
      <c r="C371" s="33">
        <f t="shared" ref="C371:AL371" si="7">C36-B36</f>
        <v>676043</v>
      </c>
      <c r="D371" s="33">
        <f t="shared" si="7"/>
        <v>750219</v>
      </c>
      <c r="E371" s="33">
        <f t="shared" si="7"/>
        <v>697563</v>
      </c>
      <c r="F371" s="33">
        <f t="shared" si="7"/>
        <v>667543</v>
      </c>
      <c r="G371" s="33">
        <f t="shared" si="7"/>
        <v>694657</v>
      </c>
      <c r="H371" s="33">
        <f t="shared" si="7"/>
        <v>561838</v>
      </c>
      <c r="I371" s="33">
        <f t="shared" si="7"/>
        <v>-1307909</v>
      </c>
      <c r="J371" s="33">
        <f t="shared" si="7"/>
        <v>-1221728</v>
      </c>
      <c r="K371" s="33">
        <f t="shared" si="7"/>
        <v>-775183</v>
      </c>
      <c r="L371" s="33">
        <f t="shared" si="7"/>
        <v>-420625</v>
      </c>
      <c r="M371" s="33">
        <f t="shared" si="7"/>
        <v>-349467</v>
      </c>
      <c r="N371" s="33">
        <f t="shared" si="7"/>
        <v>-295631</v>
      </c>
      <c r="O371" s="33">
        <f t="shared" si="7"/>
        <v>-245972</v>
      </c>
      <c r="P371" s="33">
        <f t="shared" si="7"/>
        <v>-191993</v>
      </c>
      <c r="Q371" s="33">
        <f t="shared" si="7"/>
        <v>-155553</v>
      </c>
      <c r="R371" s="33">
        <f t="shared" si="7"/>
        <v>-92836</v>
      </c>
      <c r="S371" s="33">
        <f t="shared" si="7"/>
        <v>-80674</v>
      </c>
      <c r="T371" s="33">
        <f t="shared" si="7"/>
        <v>-50115</v>
      </c>
      <c r="U371" s="33">
        <f t="shared" si="7"/>
        <v>-21937</v>
      </c>
      <c r="V371" s="33">
        <f t="shared" si="7"/>
        <v>7190</v>
      </c>
      <c r="W371" s="33">
        <f t="shared" si="7"/>
        <v>26945</v>
      </c>
      <c r="X371" s="33">
        <f t="shared" si="7"/>
        <v>46590</v>
      </c>
      <c r="Y371" s="33">
        <f t="shared" si="7"/>
        <v>30974</v>
      </c>
      <c r="Z371" s="33">
        <f t="shared" si="7"/>
        <v>51628</v>
      </c>
      <c r="AA371" s="33">
        <f t="shared" si="7"/>
        <v>55810</v>
      </c>
      <c r="AB371" s="33">
        <f t="shared" si="7"/>
        <v>40527</v>
      </c>
      <c r="AC371" s="33">
        <f t="shared" si="7"/>
        <v>30402</v>
      </c>
      <c r="AD371" s="33">
        <f t="shared" si="7"/>
        <v>29149</v>
      </c>
      <c r="AE371" s="33">
        <f t="shared" si="7"/>
        <v>24480</v>
      </c>
      <c r="AF371" s="33">
        <f t="shared" si="7"/>
        <v>30004</v>
      </c>
      <c r="AG371" s="33">
        <f t="shared" si="7"/>
        <v>34172</v>
      </c>
      <c r="AH371" s="33">
        <f t="shared" si="7"/>
        <v>30535</v>
      </c>
      <c r="AI371" s="33">
        <f t="shared" si="7"/>
        <v>14464</v>
      </c>
      <c r="AJ371" s="33">
        <f t="shared" si="7"/>
        <v>14964</v>
      </c>
      <c r="AK371" s="33">
        <f t="shared" si="7"/>
        <v>10631</v>
      </c>
      <c r="AL371" s="33">
        <f t="shared" si="7"/>
        <v>7028</v>
      </c>
    </row>
    <row r="372" spans="1:38">
      <c r="A372" s="8" t="s">
        <v>294</v>
      </c>
      <c r="C372" s="3">
        <f>(B8+B15)/B18</f>
        <v>2.867708234352004E-3</v>
      </c>
      <c r="D372" s="3">
        <f t="shared" ref="D372:AL372" si="8">C8/C18</f>
        <v>2.775659894139062E-3</v>
      </c>
      <c r="E372" s="3">
        <f t="shared" si="8"/>
        <v>3.2430322056837099E-3</v>
      </c>
      <c r="F372" s="3">
        <f t="shared" si="8"/>
        <v>6.8151903330435481E-3</v>
      </c>
      <c r="G372" s="3">
        <f t="shared" si="8"/>
        <v>9.9724723174802205E-3</v>
      </c>
      <c r="H372" s="3">
        <f t="shared" si="8"/>
        <v>1.7818357087075361E-2</v>
      </c>
      <c r="I372" s="3">
        <f t="shared" si="8"/>
        <v>6.8192444900587998E-2</v>
      </c>
      <c r="J372" s="3">
        <f t="shared" si="8"/>
        <v>0.13757284474183484</v>
      </c>
      <c r="K372" s="3">
        <f t="shared" si="8"/>
        <v>0.18117853648343743</v>
      </c>
      <c r="L372" s="3">
        <f t="shared" si="8"/>
        <v>0.1842919483649692</v>
      </c>
      <c r="M372" s="3">
        <f t="shared" si="8"/>
        <v>0.19</v>
      </c>
      <c r="N372" s="3">
        <f t="shared" si="8"/>
        <v>0.18999999999999997</v>
      </c>
      <c r="O372" s="3">
        <f t="shared" si="8"/>
        <v>0.19</v>
      </c>
      <c r="P372" s="3">
        <f t="shared" si="8"/>
        <v>0.18999999999999997</v>
      </c>
      <c r="Q372" s="3">
        <f t="shared" si="8"/>
        <v>0.19000000000000003</v>
      </c>
      <c r="R372" s="3">
        <f t="shared" si="8"/>
        <v>0.19</v>
      </c>
      <c r="S372" s="3">
        <f t="shared" si="8"/>
        <v>0.18811881188118809</v>
      </c>
      <c r="T372" s="3">
        <f t="shared" si="8"/>
        <v>0.19</v>
      </c>
      <c r="U372" s="3">
        <f t="shared" si="8"/>
        <v>0.19000000000000003</v>
      </c>
      <c r="V372" s="3">
        <f t="shared" si="8"/>
        <v>0.19000000000000003</v>
      </c>
      <c r="W372" s="3">
        <f t="shared" si="8"/>
        <v>0.19</v>
      </c>
      <c r="X372" s="3">
        <f t="shared" si="8"/>
        <v>0.19000000000000003</v>
      </c>
      <c r="Y372" s="3">
        <f t="shared" si="8"/>
        <v>1</v>
      </c>
      <c r="Z372" s="3">
        <f t="shared" si="8"/>
        <v>1</v>
      </c>
      <c r="AA372" s="3">
        <f t="shared" si="8"/>
        <v>1</v>
      </c>
      <c r="AB372" s="3">
        <f t="shared" si="8"/>
        <v>1</v>
      </c>
      <c r="AC372" s="3">
        <f t="shared" si="8"/>
        <v>1</v>
      </c>
      <c r="AD372" s="3">
        <f t="shared" si="8"/>
        <v>1</v>
      </c>
      <c r="AE372" s="3">
        <f t="shared" si="8"/>
        <v>1</v>
      </c>
      <c r="AF372" s="3">
        <f t="shared" si="8"/>
        <v>1</v>
      </c>
      <c r="AG372" s="3">
        <f t="shared" si="8"/>
        <v>1</v>
      </c>
      <c r="AH372" s="3">
        <f t="shared" si="8"/>
        <v>1</v>
      </c>
      <c r="AI372" s="3">
        <f t="shared" si="8"/>
        <v>1</v>
      </c>
      <c r="AJ372" s="3">
        <f t="shared" si="8"/>
        <v>1</v>
      </c>
      <c r="AK372" s="3">
        <f t="shared" si="8"/>
        <v>1</v>
      </c>
      <c r="AL372" s="3">
        <f t="shared" si="8"/>
        <v>1</v>
      </c>
    </row>
    <row r="373" spans="1:38">
      <c r="A373" s="8" t="s">
        <v>293</v>
      </c>
      <c r="C373" s="30">
        <f>1/C367</f>
        <v>9.3224315976244529</v>
      </c>
      <c r="D373" s="30">
        <f t="shared" ref="D373:AL373" si="9">1/D367</f>
        <v>9.0530000483679753</v>
      </c>
      <c r="E373" s="30">
        <f t="shared" si="9"/>
        <v>8.5909945404401409</v>
      </c>
      <c r="F373" s="30">
        <f t="shared" si="9"/>
        <v>8.3820213271088591</v>
      </c>
      <c r="G373" s="30">
        <f t="shared" si="9"/>
        <v>8.5529938987308203</v>
      </c>
      <c r="H373" s="30">
        <f t="shared" si="9"/>
        <v>8.087333146267417</v>
      </c>
      <c r="I373" s="30">
        <f t="shared" si="9"/>
        <v>6.9673981005083068</v>
      </c>
      <c r="J373" s="30">
        <f t="shared" si="9"/>
        <v>7.449652262112135</v>
      </c>
      <c r="K373" s="30">
        <f t="shared" si="9"/>
        <v>7.8529780666170286</v>
      </c>
      <c r="L373" s="30">
        <f t="shared" si="9"/>
        <v>7.3249323895338359</v>
      </c>
      <c r="M373" s="30">
        <f t="shared" si="9"/>
        <v>6.7618291209685655</v>
      </c>
      <c r="N373" s="30">
        <f t="shared" si="9"/>
        <v>6.7723311709079645</v>
      </c>
      <c r="O373" s="30">
        <f t="shared" si="9"/>
        <v>6.7863079283406282</v>
      </c>
      <c r="P373" s="30">
        <f t="shared" si="9"/>
        <v>6.813506852969879</v>
      </c>
      <c r="Q373" s="30">
        <f t="shared" si="9"/>
        <v>6.8280578864161514</v>
      </c>
      <c r="R373" s="30">
        <f t="shared" si="9"/>
        <v>6.8812105910073171</v>
      </c>
      <c r="S373" s="30">
        <f t="shared" si="9"/>
        <v>6.8144180805480303</v>
      </c>
      <c r="T373" s="30">
        <f t="shared" si="9"/>
        <v>6.9072474701179294</v>
      </c>
      <c r="U373" s="30">
        <f t="shared" si="9"/>
        <v>6.9349265267440163</v>
      </c>
      <c r="V373" s="30">
        <f t="shared" si="9"/>
        <v>6.968611042495092</v>
      </c>
      <c r="W373" s="30">
        <f t="shared" si="9"/>
        <v>6.9952025151498463</v>
      </c>
      <c r="X373" s="30">
        <f t="shared" si="9"/>
        <v>7.0250226798269635</v>
      </c>
      <c r="Y373" s="30">
        <f t="shared" si="9"/>
        <v>7.0122963685228221</v>
      </c>
      <c r="Z373" s="30">
        <f t="shared" si="9"/>
        <v>7.0441600261059509</v>
      </c>
      <c r="AA373" s="30">
        <f t="shared" si="9"/>
        <v>7.0579990593141684</v>
      </c>
      <c r="AB373" s="30">
        <f t="shared" si="9"/>
        <v>7.0470968123178146</v>
      </c>
      <c r="AC373" s="30">
        <f t="shared" si="9"/>
        <v>7.0404779799801842</v>
      </c>
      <c r="AD373" s="30">
        <f t="shared" si="9"/>
        <v>7.0437628663812921</v>
      </c>
      <c r="AE373" s="30">
        <f t="shared" si="9"/>
        <v>7.0424052672849342</v>
      </c>
      <c r="AF373" s="30">
        <f t="shared" si="9"/>
        <v>7.0535420479604243</v>
      </c>
      <c r="AG373" s="30">
        <f t="shared" si="9"/>
        <v>7.0638234866005725</v>
      </c>
      <c r="AH373" s="30">
        <f t="shared" si="9"/>
        <v>7.0646064314678316</v>
      </c>
      <c r="AI373" s="30">
        <f t="shared" si="9"/>
        <v>7.0486344249249697</v>
      </c>
      <c r="AJ373" s="30">
        <f t="shared" si="9"/>
        <v>7.0516153019166419</v>
      </c>
      <c r="AK373" s="30">
        <f t="shared" si="9"/>
        <v>7.0484052485072031</v>
      </c>
      <c r="AL373" s="30">
        <f t="shared" si="9"/>
        <v>7.0454476506881214</v>
      </c>
    </row>
    <row r="374" spans="1:38">
      <c r="A374" s="8"/>
    </row>
    <row r="375" spans="1:38">
      <c r="A375" s="8" t="s">
        <v>295</v>
      </c>
      <c r="C375" s="37">
        <f>(C368*C373)/C367/100</f>
        <v>8.2982628942632264</v>
      </c>
      <c r="D375" s="37">
        <f t="shared" ref="D375:AL375" si="10">(D368*D373)/D367/100</f>
        <v>7.9355741135836544</v>
      </c>
      <c r="E375" s="37">
        <f t="shared" si="10"/>
        <v>7.2283720457162781</v>
      </c>
      <c r="F375" s="37">
        <f t="shared" si="10"/>
        <v>6.948279136336259</v>
      </c>
      <c r="G375" s="37">
        <f t="shared" si="10"/>
        <v>7.2954958576089712</v>
      </c>
      <c r="H375" s="37">
        <f t="shared" si="10"/>
        <v>6.6607503272774977</v>
      </c>
      <c r="I375" s="37">
        <f t="shared" si="10"/>
        <v>5.009376030970583</v>
      </c>
      <c r="J375" s="37">
        <f t="shared" si="10"/>
        <v>5.7810577167492063</v>
      </c>
      <c r="K375" s="37">
        <f t="shared" si="10"/>
        <v>6.4214372381904932</v>
      </c>
      <c r="L375" s="37">
        <f t="shared" si="10"/>
        <v>5.5523535370377211</v>
      </c>
      <c r="M375" s="37">
        <f t="shared" si="10"/>
        <v>4.7039292659930991</v>
      </c>
      <c r="N375" s="37">
        <f t="shared" si="10"/>
        <v>4.6898761310346719</v>
      </c>
      <c r="O375" s="37">
        <f t="shared" si="10"/>
        <v>4.6828671261479329</v>
      </c>
      <c r="P375" s="37">
        <f t="shared" si="10"/>
        <v>4.6989820792204089</v>
      </c>
      <c r="Q375" s="37">
        <f t="shared" si="10"/>
        <v>4.6985045383485602</v>
      </c>
      <c r="R375" s="37">
        <f t="shared" si="10"/>
        <v>4.7480163748636981</v>
      </c>
      <c r="S375" s="37">
        <f t="shared" si="10"/>
        <v>4.640483310669528</v>
      </c>
      <c r="T375" s="37">
        <f t="shared" si="10"/>
        <v>4.7549897321034038</v>
      </c>
      <c r="U375" s="37">
        <f t="shared" si="10"/>
        <v>4.7829219819452868</v>
      </c>
      <c r="V375" s="37">
        <f t="shared" si="10"/>
        <v>4.8223171687113684</v>
      </c>
      <c r="W375" s="37">
        <f t="shared" si="10"/>
        <v>4.8560612204679972</v>
      </c>
      <c r="X375" s="37">
        <f t="shared" si="10"/>
        <v>4.8989310855805011</v>
      </c>
      <c r="Y375" s="37">
        <f>(Y368*Y373)/Y367/100</f>
        <v>4.8807887392965039</v>
      </c>
      <c r="Z375" s="37">
        <f t="shared" si="10"/>
        <v>4.9310318851727217</v>
      </c>
      <c r="AA375" s="37">
        <f t="shared" si="10"/>
        <v>4.9597232903603334</v>
      </c>
      <c r="AB375" s="37">
        <f t="shared" si="10"/>
        <v>4.9526426941211694</v>
      </c>
      <c r="AC375" s="37">
        <f t="shared" si="10"/>
        <v>4.9521624508897846</v>
      </c>
      <c r="AD375" s="37">
        <f t="shared" si="10"/>
        <v>4.9680798551235617</v>
      </c>
      <c r="AE375" s="37">
        <f t="shared" si="10"/>
        <v>4.9778102529282329</v>
      </c>
      <c r="AF375" s="37">
        <f t="shared" si="10"/>
        <v>5.0071368567855332</v>
      </c>
      <c r="AG375" s="37">
        <f t="shared" si="10"/>
        <v>5.0373792233804009</v>
      </c>
      <c r="AH375" s="37">
        <f t="shared" si="10"/>
        <v>5.054414056330085</v>
      </c>
      <c r="AI375" s="37">
        <f t="shared" si="10"/>
        <v>5.0442354151999744</v>
      </c>
      <c r="AJ375" s="37">
        <f t="shared" si="10"/>
        <v>5.0621703092401553</v>
      </c>
      <c r="AK375" s="37">
        <f t="shared" si="10"/>
        <v>5.070669338470962</v>
      </c>
      <c r="AL375" s="37">
        <f t="shared" si="10"/>
        <v>5.0788538652561384</v>
      </c>
    </row>
    <row r="376" spans="1:38">
      <c r="A376" s="8" t="s">
        <v>296</v>
      </c>
      <c r="B376" s="37"/>
      <c r="C376" s="30">
        <f>C36*C372/1000000</f>
        <v>0.1293515903551142</v>
      </c>
      <c r="D376" s="30">
        <f t="shared" ref="D376:AL376" si="11">D36*D372/1000000</f>
        <v>0.12728198687107023</v>
      </c>
      <c r="E376" s="30">
        <f t="shared" si="11"/>
        <v>0.15097625426771988</v>
      </c>
      <c r="F376" s="30">
        <f t="shared" si="11"/>
        <v>0.32182408278780389</v>
      </c>
      <c r="G376" s="30">
        <f t="shared" si="11"/>
        <v>0.47784338693021072</v>
      </c>
      <c r="H376" s="30">
        <f t="shared" si="11"/>
        <v>0.86379972251744919</v>
      </c>
      <c r="I376" s="30">
        <f t="shared" si="11"/>
        <v>3.2166492186763693</v>
      </c>
      <c r="J376" s="30">
        <f t="shared" si="11"/>
        <v>6.3212578773952037</v>
      </c>
      <c r="K376" s="30">
        <f t="shared" si="11"/>
        <v>8.1844249538072678</v>
      </c>
      <c r="L376" s="30">
        <f t="shared" si="11"/>
        <v>8.2475501143243655</v>
      </c>
      <c r="M376" s="30">
        <f t="shared" si="11"/>
        <v>8.4366017299999996</v>
      </c>
      <c r="N376" s="30">
        <f t="shared" si="11"/>
        <v>8.3804318399999982</v>
      </c>
      <c r="O376" s="30">
        <f t="shared" si="11"/>
        <v>8.3336971599999998</v>
      </c>
      <c r="P376" s="30">
        <f t="shared" si="11"/>
        <v>8.2972184899999988</v>
      </c>
      <c r="Q376" s="30">
        <f t="shared" si="11"/>
        <v>8.2676634200000017</v>
      </c>
      <c r="R376" s="30">
        <f t="shared" si="11"/>
        <v>8.2500245799999998</v>
      </c>
      <c r="S376" s="30">
        <f t="shared" si="11"/>
        <v>8.1531648712871281</v>
      </c>
      <c r="T376" s="30">
        <f t="shared" si="11"/>
        <v>8.2251746699999995</v>
      </c>
      <c r="U376" s="30">
        <f t="shared" si="11"/>
        <v>8.2210066400000024</v>
      </c>
      <c r="V376" s="30">
        <f t="shared" si="11"/>
        <v>8.2223727400000008</v>
      </c>
      <c r="W376" s="30">
        <f t="shared" si="11"/>
        <v>8.2274922900000007</v>
      </c>
      <c r="X376" s="30">
        <f t="shared" si="11"/>
        <v>8.2363443900000011</v>
      </c>
      <c r="Y376" s="30">
        <f t="shared" si="11"/>
        <v>43.380155000000002</v>
      </c>
      <c r="Z376" s="30">
        <f t="shared" si="11"/>
        <v>43.431783000000003</v>
      </c>
      <c r="AA376" s="30">
        <f t="shared" si="11"/>
        <v>43.487592999999997</v>
      </c>
      <c r="AB376" s="30">
        <f t="shared" si="11"/>
        <v>43.528120000000001</v>
      </c>
      <c r="AC376" s="30">
        <f t="shared" si="11"/>
        <v>43.558522000000004</v>
      </c>
      <c r="AD376" s="30">
        <f t="shared" si="11"/>
        <v>43.587671</v>
      </c>
      <c r="AE376" s="30">
        <f t="shared" si="11"/>
        <v>43.612150999999997</v>
      </c>
      <c r="AF376" s="30">
        <f t="shared" si="11"/>
        <v>43.642155000000002</v>
      </c>
      <c r="AG376" s="30">
        <f t="shared" si="11"/>
        <v>43.676327000000001</v>
      </c>
      <c r="AH376" s="30">
        <f t="shared" si="11"/>
        <v>43.706862000000001</v>
      </c>
      <c r="AI376" s="30">
        <f t="shared" si="11"/>
        <v>43.721325999999998</v>
      </c>
      <c r="AJ376" s="30">
        <f t="shared" si="11"/>
        <v>43.736289999999997</v>
      </c>
      <c r="AK376" s="30">
        <f t="shared" si="11"/>
        <v>43.746921</v>
      </c>
      <c r="AL376" s="30">
        <f t="shared" si="11"/>
        <v>43.753948999999999</v>
      </c>
    </row>
    <row r="378" spans="1:38">
      <c r="A378" s="8" t="s">
        <v>297</v>
      </c>
      <c r="C378" s="106"/>
      <c r="D378" s="106">
        <f>D367-$C$367</f>
        <v>3.1924692308285402E-3</v>
      </c>
      <c r="E378" s="106">
        <f t="shared" ref="E378:AL378" si="12">E367-$C$367</f>
        <v>9.1328076515567597E-3</v>
      </c>
      <c r="F378" s="106">
        <f t="shared" si="12"/>
        <v>1.2034814388146284E-2</v>
      </c>
      <c r="G378" s="106">
        <f t="shared" si="12"/>
        <v>9.6499728893068015E-3</v>
      </c>
      <c r="H378" s="106">
        <f t="shared" si="12"/>
        <v>1.6382004394276908E-2</v>
      </c>
      <c r="I378" s="106">
        <f t="shared" si="12"/>
        <v>3.6257450063633664E-2</v>
      </c>
      <c r="J378" s="106">
        <f t="shared" si="12"/>
        <v>2.6966302509529541E-2</v>
      </c>
      <c r="K378" s="106">
        <f t="shared" si="12"/>
        <v>2.0072074806140608E-2</v>
      </c>
      <c r="L378" s="106">
        <f t="shared" si="12"/>
        <v>2.925188045659953E-2</v>
      </c>
      <c r="M378" s="106">
        <f t="shared" si="12"/>
        <v>4.0620827311713584E-2</v>
      </c>
      <c r="N378" s="106">
        <f t="shared" si="12"/>
        <v>4.0391491593157927E-2</v>
      </c>
      <c r="O378" s="106">
        <f t="shared" si="12"/>
        <v>4.0087378807758353E-2</v>
      </c>
      <c r="P378" s="106">
        <f t="shared" si="12"/>
        <v>3.9499148395057013E-2</v>
      </c>
      <c r="Q378" s="106">
        <f t="shared" si="12"/>
        <v>3.9186377777500433E-2</v>
      </c>
      <c r="R378" s="106">
        <f t="shared" si="12"/>
        <v>3.8055115450984098E-2</v>
      </c>
      <c r="S378" s="106">
        <f t="shared" si="12"/>
        <v>3.9479522594413549E-2</v>
      </c>
      <c r="T378" s="106">
        <f t="shared" si="12"/>
        <v>3.7507319192623331E-2</v>
      </c>
      <c r="U378" s="106">
        <f t="shared" si="12"/>
        <v>3.6929483447546249E-2</v>
      </c>
      <c r="V378" s="106">
        <f t="shared" si="12"/>
        <v>3.6232468295156736E-2</v>
      </c>
      <c r="W378" s="106">
        <f t="shared" si="12"/>
        <v>3.5686966891186764E-2</v>
      </c>
      <c r="X378" s="106">
        <f t="shared" si="12"/>
        <v>3.5080143917044629E-2</v>
      </c>
      <c r="Y378" s="106">
        <f t="shared" si="12"/>
        <v>3.5338485638374148E-2</v>
      </c>
      <c r="Z378" s="106">
        <f t="shared" si="12"/>
        <v>3.4693416670454988E-2</v>
      </c>
      <c r="AA378" s="106">
        <f t="shared" si="12"/>
        <v>3.4415064288664518E-2</v>
      </c>
      <c r="AB378" s="106">
        <f t="shared" si="12"/>
        <v>3.4634256028057461E-2</v>
      </c>
      <c r="AC378" s="106">
        <f t="shared" si="12"/>
        <v>3.4767660072908088E-2</v>
      </c>
      <c r="AD378" s="106">
        <f t="shared" si="12"/>
        <v>3.4701421116116335E-2</v>
      </c>
      <c r="AE378" s="106">
        <f t="shared" si="12"/>
        <v>3.4728789288701725E-2</v>
      </c>
      <c r="AF378" s="106">
        <f t="shared" si="12"/>
        <v>3.4504591464477583E-2</v>
      </c>
      <c r="AG378" s="106">
        <f t="shared" si="12"/>
        <v>3.4298240363699536E-2</v>
      </c>
      <c r="AH378" s="106">
        <f t="shared" si="12"/>
        <v>3.4282551070807618E-2</v>
      </c>
      <c r="AI378" s="106">
        <f t="shared" si="12"/>
        <v>3.4603300964022546E-2</v>
      </c>
      <c r="AJ378" s="106">
        <f t="shared" si="12"/>
        <v>3.4543328698274658E-2</v>
      </c>
      <c r="AK378" s="106">
        <f t="shared" si="12"/>
        <v>3.4607913864386622E-2</v>
      </c>
      <c r="AL378" s="106">
        <f t="shared" si="12"/>
        <v>3.4667471803176544E-2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1C643-CA23-4225-A587-9A720D8B3FCB}">
  <sheetPr>
    <tabColor theme="8"/>
  </sheetPr>
  <dimension ref="A1:AR378"/>
  <sheetViews>
    <sheetView topLeftCell="A367" workbookViewId="0">
      <selection activeCell="A378" sqref="A378:AL378"/>
    </sheetView>
  </sheetViews>
  <sheetFormatPr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963677.16</v>
      </c>
      <c r="M6" s="9">
        <v>932590.79999999993</v>
      </c>
      <c r="N6" s="9">
        <v>808245.36</v>
      </c>
      <c r="O6" s="9">
        <v>714986.28</v>
      </c>
      <c r="P6" s="9">
        <v>621727.20000000007</v>
      </c>
      <c r="Q6" s="9">
        <v>528468.12</v>
      </c>
      <c r="R6" s="9">
        <v>435209.04000000004</v>
      </c>
      <c r="S6" s="9">
        <v>341949.96</v>
      </c>
      <c r="T6" s="9">
        <v>217604.52000000002</v>
      </c>
      <c r="U6" s="9">
        <v>155431.80000000002</v>
      </c>
      <c r="V6" s="9">
        <v>62172.72</v>
      </c>
      <c r="W6" s="9">
        <v>31086.36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466295.39999999997</v>
      </c>
      <c r="M7" s="9">
        <v>466295.39999999997</v>
      </c>
      <c r="N7" s="9">
        <v>310863.60000000003</v>
      </c>
      <c r="O7" s="9">
        <v>248690.88</v>
      </c>
      <c r="P7" s="9">
        <v>248690.88</v>
      </c>
      <c r="Q7" s="9">
        <v>217604.52000000002</v>
      </c>
      <c r="R7" s="9">
        <v>186518.16</v>
      </c>
      <c r="S7" s="9">
        <v>155431.80000000002</v>
      </c>
      <c r="T7" s="9">
        <v>124345.44</v>
      </c>
      <c r="U7" s="9">
        <v>124345.44</v>
      </c>
      <c r="V7" s="9">
        <v>62172.72</v>
      </c>
      <c r="W7" s="9">
        <v>31086.36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621727.20000000007</v>
      </c>
      <c r="M8" s="9">
        <v>652813.55999999994</v>
      </c>
      <c r="N8" s="9">
        <v>714986.28</v>
      </c>
      <c r="O8" s="9">
        <v>777159</v>
      </c>
      <c r="P8" s="9">
        <v>932590.79999999993</v>
      </c>
      <c r="Q8" s="9">
        <v>1088022.5999999999</v>
      </c>
      <c r="R8" s="9">
        <v>1398886.2</v>
      </c>
      <c r="S8" s="9">
        <v>1709749.8</v>
      </c>
      <c r="T8" s="9">
        <v>2020613.4000000001</v>
      </c>
      <c r="U8" s="9">
        <v>2176045.1999999997</v>
      </c>
      <c r="V8" s="9">
        <v>2362563.36</v>
      </c>
      <c r="W8" s="9">
        <v>2424736.08</v>
      </c>
      <c r="X8" s="9">
        <v>2486908.8000000003</v>
      </c>
      <c r="Y8" s="9">
        <v>2486908.8000000003</v>
      </c>
      <c r="Z8" s="9">
        <v>2486908.8000000003</v>
      </c>
      <c r="AA8" s="9">
        <v>2486908.8000000003</v>
      </c>
      <c r="AB8" s="9">
        <v>2486908.8000000003</v>
      </c>
      <c r="AC8" s="9">
        <v>2486908.8000000003</v>
      </c>
      <c r="AD8" s="9">
        <v>2486908.8000000003</v>
      </c>
      <c r="AE8" s="9">
        <v>2486908.8000000003</v>
      </c>
      <c r="AF8" s="9">
        <v>2486908.8000000003</v>
      </c>
      <c r="AG8" s="9">
        <v>2486908.8000000003</v>
      </c>
      <c r="AH8" s="9">
        <v>2486908.8000000003</v>
      </c>
      <c r="AI8" s="9">
        <v>2486908.8000000003</v>
      </c>
      <c r="AJ8" s="9">
        <v>2486908.8000000003</v>
      </c>
      <c r="AK8" s="9">
        <v>2486908.8000000003</v>
      </c>
      <c r="AL8" s="9">
        <v>2486908.8000000003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310863.60000000003</v>
      </c>
      <c r="M9" s="9">
        <v>310863.60000000003</v>
      </c>
      <c r="N9" s="9">
        <v>248690.88</v>
      </c>
      <c r="O9" s="9">
        <v>217604.52000000002</v>
      </c>
      <c r="P9" s="9">
        <v>186518.16</v>
      </c>
      <c r="Q9" s="9">
        <v>155431.80000000002</v>
      </c>
      <c r="R9" s="9">
        <v>124345.44</v>
      </c>
      <c r="S9" s="9">
        <v>93259.08</v>
      </c>
      <c r="T9" s="9">
        <v>62172.72</v>
      </c>
      <c r="U9" s="9">
        <v>31086.36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497381.76</v>
      </c>
      <c r="M10" s="9">
        <v>528468.12</v>
      </c>
      <c r="N10" s="9">
        <v>466295.39999999997</v>
      </c>
      <c r="O10" s="9">
        <v>404122.68</v>
      </c>
      <c r="P10" s="9">
        <v>373036.32</v>
      </c>
      <c r="Q10" s="9">
        <v>341949.96</v>
      </c>
      <c r="R10" s="9">
        <v>404122.68</v>
      </c>
      <c r="S10" s="9">
        <v>435209.04000000004</v>
      </c>
      <c r="T10" s="9">
        <v>435209.04000000004</v>
      </c>
      <c r="U10" s="9">
        <v>466295.39999999997</v>
      </c>
      <c r="V10" s="9">
        <v>466295.39999999997</v>
      </c>
      <c r="W10" s="9">
        <v>466295.39999999997</v>
      </c>
      <c r="X10" s="9">
        <v>466295.39999999997</v>
      </c>
      <c r="Y10" s="9">
        <v>466295.39999999997</v>
      </c>
      <c r="Z10" s="9">
        <v>466295.39999999997</v>
      </c>
      <c r="AA10" s="9">
        <v>466295.39999999997</v>
      </c>
      <c r="AB10" s="9">
        <v>466295.39999999997</v>
      </c>
      <c r="AC10" s="9">
        <v>466295.39999999997</v>
      </c>
      <c r="AD10" s="9">
        <v>466295.39999999997</v>
      </c>
      <c r="AE10" s="9">
        <v>466295.39999999997</v>
      </c>
      <c r="AF10" s="9">
        <v>466295.39999999997</v>
      </c>
      <c r="AG10" s="9">
        <v>466295.39999999997</v>
      </c>
      <c r="AH10" s="9">
        <v>466295.39999999997</v>
      </c>
      <c r="AI10" s="9">
        <v>466295.39999999997</v>
      </c>
      <c r="AJ10" s="9">
        <v>466295.39999999997</v>
      </c>
      <c r="AK10" s="9">
        <v>466295.39999999997</v>
      </c>
      <c r="AL10" s="9">
        <v>466295.39999999997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186518.16</v>
      </c>
      <c r="M11" s="9">
        <v>217604.52000000002</v>
      </c>
      <c r="N11" s="9">
        <v>248690.88</v>
      </c>
      <c r="O11" s="9">
        <v>279777.24</v>
      </c>
      <c r="P11" s="9">
        <v>248690.88</v>
      </c>
      <c r="Q11" s="9">
        <v>248690.88</v>
      </c>
      <c r="R11" s="9">
        <v>217604.52000000002</v>
      </c>
      <c r="S11" s="9">
        <v>186518.16</v>
      </c>
      <c r="T11" s="9">
        <v>155431.80000000002</v>
      </c>
      <c r="U11" s="9">
        <v>155431.80000000002</v>
      </c>
      <c r="V11" s="9">
        <v>155431.80000000002</v>
      </c>
      <c r="W11" s="9">
        <v>155431.80000000002</v>
      </c>
      <c r="X11" s="9">
        <v>155431.80000000002</v>
      </c>
      <c r="Y11" s="9">
        <v>155431.80000000002</v>
      </c>
      <c r="Z11" s="9">
        <v>155431.80000000002</v>
      </c>
      <c r="AA11" s="9">
        <v>155431.80000000002</v>
      </c>
      <c r="AB11" s="9">
        <v>155431.80000000002</v>
      </c>
      <c r="AC11" s="9">
        <v>155431.80000000002</v>
      </c>
      <c r="AD11" s="9">
        <v>155431.80000000002</v>
      </c>
      <c r="AE11" s="9">
        <v>155431.80000000002</v>
      </c>
      <c r="AF11" s="9">
        <v>155431.80000000002</v>
      </c>
      <c r="AG11" s="9">
        <v>155431.80000000002</v>
      </c>
      <c r="AH11" s="9">
        <v>155431.80000000002</v>
      </c>
      <c r="AI11" s="9">
        <v>155431.80000000002</v>
      </c>
      <c r="AJ11" s="9">
        <v>155431.80000000002</v>
      </c>
      <c r="AK11" s="9">
        <v>155431.80000000002</v>
      </c>
      <c r="AL11" s="9">
        <v>155431.80000000002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93259.08</v>
      </c>
      <c r="M12" s="9">
        <v>93259.08</v>
      </c>
      <c r="N12" s="9">
        <v>62172.72</v>
      </c>
      <c r="O12" s="9">
        <v>62172.72</v>
      </c>
      <c r="P12" s="9">
        <v>62172.72</v>
      </c>
      <c r="Q12" s="9">
        <v>62172.72</v>
      </c>
      <c r="R12" s="9">
        <v>31086.36</v>
      </c>
      <c r="S12" s="9">
        <v>31086.36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3139722.3600000003</v>
      </c>
      <c r="M18">
        <v>3201895.08</v>
      </c>
      <c r="N18">
        <v>2859945.12</v>
      </c>
      <c r="O18">
        <v>2704513.3200000008</v>
      </c>
      <c r="P18">
        <v>2673426.96</v>
      </c>
      <c r="Q18">
        <v>2642340.6</v>
      </c>
      <c r="R18">
        <v>2797772.4</v>
      </c>
      <c r="S18">
        <v>2953204.2</v>
      </c>
      <c r="T18">
        <v>3015376.9200000004</v>
      </c>
      <c r="U18">
        <v>3108635.9999999991</v>
      </c>
      <c r="V18">
        <v>3108635.9999999995</v>
      </c>
      <c r="W18">
        <v>3108636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25103505</v>
      </c>
      <c r="M24" s="11">
        <v>23831608</v>
      </c>
      <c r="N24" s="11">
        <v>22531863</v>
      </c>
      <c r="O24" s="11">
        <v>21223910</v>
      </c>
      <c r="P24" s="11">
        <v>19917382</v>
      </c>
      <c r="Q24" s="11">
        <v>18603570</v>
      </c>
      <c r="R24" s="11">
        <v>17280830</v>
      </c>
      <c r="S24" s="11">
        <v>15959014</v>
      </c>
      <c r="T24" s="11">
        <v>14604273</v>
      </c>
      <c r="U24" s="11">
        <v>13283755</v>
      </c>
      <c r="V24" s="11">
        <v>11977326</v>
      </c>
      <c r="W24" s="11">
        <v>10743505</v>
      </c>
      <c r="X24" s="11">
        <v>9583540</v>
      </c>
      <c r="Y24" s="11">
        <v>8500495</v>
      </c>
      <c r="Z24" s="11">
        <v>7529990</v>
      </c>
      <c r="AA24" s="11">
        <v>6654066</v>
      </c>
      <c r="AB24" s="11">
        <v>5848200</v>
      </c>
      <c r="AC24" s="11">
        <v>5115798</v>
      </c>
      <c r="AD24" s="11">
        <v>4469027</v>
      </c>
      <c r="AE24" s="11">
        <v>3900337</v>
      </c>
      <c r="AF24" s="11">
        <v>3411058</v>
      </c>
      <c r="AG24" s="11">
        <v>2993800</v>
      </c>
      <c r="AH24" s="11">
        <v>2637378</v>
      </c>
      <c r="AI24" s="11">
        <v>2324192</v>
      </c>
      <c r="AJ24" s="11">
        <v>2062344</v>
      </c>
      <c r="AK24" s="11">
        <v>1839315</v>
      </c>
      <c r="AL24" s="11">
        <v>1652298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12835138</v>
      </c>
      <c r="M25" s="11">
        <v>12257313</v>
      </c>
      <c r="N25" s="11">
        <v>11530599</v>
      </c>
      <c r="O25" s="11">
        <v>10758859</v>
      </c>
      <c r="P25" s="11">
        <v>10008542</v>
      </c>
      <c r="Q25" s="11">
        <v>9256763</v>
      </c>
      <c r="R25" s="11">
        <v>8506748</v>
      </c>
      <c r="S25" s="11">
        <v>7774885</v>
      </c>
      <c r="T25" s="11">
        <v>7063939</v>
      </c>
      <c r="U25" s="11">
        <v>6410223</v>
      </c>
      <c r="V25" s="11">
        <v>5748954</v>
      </c>
      <c r="W25" s="11">
        <v>5114473</v>
      </c>
      <c r="X25" s="11">
        <v>4508648</v>
      </c>
      <c r="Y25" s="11">
        <v>3958516</v>
      </c>
      <c r="Z25" s="11">
        <v>3460750</v>
      </c>
      <c r="AA25" s="11">
        <v>3014175</v>
      </c>
      <c r="AB25" s="11">
        <v>2618479</v>
      </c>
      <c r="AC25" s="11">
        <v>2267047</v>
      </c>
      <c r="AD25" s="11">
        <v>1951127</v>
      </c>
      <c r="AE25" s="11">
        <v>1670295</v>
      </c>
      <c r="AF25" s="11">
        <v>1427170</v>
      </c>
      <c r="AG25" s="11">
        <v>1219077</v>
      </c>
      <c r="AH25" s="11">
        <v>1039310</v>
      </c>
      <c r="AI25" s="11">
        <v>881961</v>
      </c>
      <c r="AJ25" s="11">
        <v>748938</v>
      </c>
      <c r="AK25" s="11">
        <v>637175</v>
      </c>
      <c r="AL25" s="11">
        <v>542916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2158431</v>
      </c>
      <c r="M26" s="11">
        <v>2756732</v>
      </c>
      <c r="N26" s="11">
        <v>3399022</v>
      </c>
      <c r="O26" s="11">
        <v>4083758</v>
      </c>
      <c r="P26" s="11">
        <v>4901970</v>
      </c>
      <c r="Q26" s="11">
        <v>5846769</v>
      </c>
      <c r="R26" s="11">
        <v>7065233</v>
      </c>
      <c r="S26" s="11">
        <v>8547560</v>
      </c>
      <c r="T26" s="11">
        <v>10281619</v>
      </c>
      <c r="U26" s="11">
        <v>12098406</v>
      </c>
      <c r="V26" s="11">
        <v>14021844</v>
      </c>
      <c r="W26" s="11">
        <v>15922321</v>
      </c>
      <c r="X26" s="11">
        <v>17794788</v>
      </c>
      <c r="Y26" s="11">
        <v>19571294</v>
      </c>
      <c r="Z26" s="11">
        <v>21249924</v>
      </c>
      <c r="AA26" s="11">
        <v>22824203</v>
      </c>
      <c r="AB26" s="11">
        <v>24289943</v>
      </c>
      <c r="AC26" s="11">
        <v>25640618</v>
      </c>
      <c r="AD26" s="11">
        <v>26872854</v>
      </c>
      <c r="AE26" s="11">
        <v>27981818</v>
      </c>
      <c r="AF26" s="11">
        <v>28966115</v>
      </c>
      <c r="AG26" s="11">
        <v>29827438</v>
      </c>
      <c r="AH26" s="11">
        <v>30571638</v>
      </c>
      <c r="AI26" s="11">
        <v>31207553</v>
      </c>
      <c r="AJ26" s="11">
        <v>31744040</v>
      </c>
      <c r="AK26" s="11">
        <v>32193459</v>
      </c>
      <c r="AL26" s="11">
        <v>32567084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1737255</v>
      </c>
      <c r="M27" s="11">
        <v>1993933</v>
      </c>
      <c r="N27" s="11">
        <v>2180084</v>
      </c>
      <c r="O27" s="11">
        <v>2328441</v>
      </c>
      <c r="P27" s="11">
        <v>2434032</v>
      </c>
      <c r="Q27" s="11">
        <v>2498204</v>
      </c>
      <c r="R27" s="11">
        <v>2519070</v>
      </c>
      <c r="S27" s="11">
        <v>2496763</v>
      </c>
      <c r="T27" s="11">
        <v>2428094</v>
      </c>
      <c r="U27" s="11">
        <v>2316231</v>
      </c>
      <c r="V27" s="11">
        <v>2160336</v>
      </c>
      <c r="W27" s="11">
        <v>1996133</v>
      </c>
      <c r="X27" s="11">
        <v>1824346</v>
      </c>
      <c r="Y27" s="11">
        <v>1649151</v>
      </c>
      <c r="Z27" s="11">
        <v>1474671</v>
      </c>
      <c r="AA27" s="11">
        <v>1303449</v>
      </c>
      <c r="AB27" s="11">
        <v>1140278</v>
      </c>
      <c r="AC27" s="11">
        <v>986130</v>
      </c>
      <c r="AD27" s="11">
        <v>844724</v>
      </c>
      <c r="AE27" s="11">
        <v>717288</v>
      </c>
      <c r="AF27" s="11">
        <v>604435</v>
      </c>
      <c r="AG27" s="11">
        <v>505289</v>
      </c>
      <c r="AH27" s="11">
        <v>419538</v>
      </c>
      <c r="AI27" s="11">
        <v>346564</v>
      </c>
      <c r="AJ27" s="11">
        <v>286299</v>
      </c>
      <c r="AK27" s="11">
        <v>236186</v>
      </c>
      <c r="AL27" s="11">
        <v>196942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1711751</v>
      </c>
      <c r="M28" s="11">
        <v>2194029</v>
      </c>
      <c r="N28" s="11">
        <v>2595487</v>
      </c>
      <c r="O28" s="11">
        <v>2914309</v>
      </c>
      <c r="P28" s="11">
        <v>3193751</v>
      </c>
      <c r="Q28" s="11">
        <v>3427110</v>
      </c>
      <c r="R28" s="11">
        <v>3704197</v>
      </c>
      <c r="S28" s="11">
        <v>3992088</v>
      </c>
      <c r="T28" s="11">
        <v>4260313</v>
      </c>
      <c r="U28" s="11">
        <v>4532072</v>
      </c>
      <c r="V28" s="11">
        <v>4778897</v>
      </c>
      <c r="W28" s="11">
        <v>4997928</v>
      </c>
      <c r="X28" s="11">
        <v>5193041</v>
      </c>
      <c r="Y28" s="11">
        <v>5364752</v>
      </c>
      <c r="Z28" s="11">
        <v>5513419</v>
      </c>
      <c r="AA28" s="11">
        <v>5644105</v>
      </c>
      <c r="AB28" s="11">
        <v>5757840</v>
      </c>
      <c r="AC28" s="11">
        <v>5859364</v>
      </c>
      <c r="AD28" s="11">
        <v>5947595</v>
      </c>
      <c r="AE28" s="11">
        <v>6023446</v>
      </c>
      <c r="AF28" s="11">
        <v>6087630</v>
      </c>
      <c r="AG28" s="11">
        <v>6144693</v>
      </c>
      <c r="AH28" s="11">
        <v>6194637</v>
      </c>
      <c r="AI28" s="11">
        <v>6237676</v>
      </c>
      <c r="AJ28" s="11">
        <v>6271529</v>
      </c>
      <c r="AK28" s="11">
        <v>6299888</v>
      </c>
      <c r="AL28" s="11">
        <v>6322605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807618</v>
      </c>
      <c r="M29" s="11">
        <v>1003837</v>
      </c>
      <c r="N29" s="11">
        <v>1225517</v>
      </c>
      <c r="O29" s="11">
        <v>1472241</v>
      </c>
      <c r="P29" s="11">
        <v>1678138</v>
      </c>
      <c r="Q29" s="11">
        <v>1874138</v>
      </c>
      <c r="R29" s="11">
        <v>2029331</v>
      </c>
      <c r="S29" s="11">
        <v>2143038</v>
      </c>
      <c r="T29" s="11">
        <v>2213123</v>
      </c>
      <c r="U29" s="11">
        <v>2272308</v>
      </c>
      <c r="V29" s="11">
        <v>2319429</v>
      </c>
      <c r="W29" s="11">
        <v>2354240</v>
      </c>
      <c r="X29" s="11">
        <v>2375889</v>
      </c>
      <c r="Y29" s="11">
        <v>2386106</v>
      </c>
      <c r="Z29" s="11">
        <v>2385869</v>
      </c>
      <c r="AA29" s="11">
        <v>2376653</v>
      </c>
      <c r="AB29" s="11">
        <v>2360970</v>
      </c>
      <c r="AC29" s="11">
        <v>2340933</v>
      </c>
      <c r="AD29" s="11">
        <v>2318582</v>
      </c>
      <c r="AE29" s="11">
        <v>2295141</v>
      </c>
      <c r="AF29" s="11">
        <v>2272534</v>
      </c>
      <c r="AG29" s="11">
        <v>2251388</v>
      </c>
      <c r="AH29" s="11">
        <v>2232933</v>
      </c>
      <c r="AI29" s="11">
        <v>2217023</v>
      </c>
      <c r="AJ29" s="11">
        <v>2204456</v>
      </c>
      <c r="AK29" s="11">
        <v>2194069</v>
      </c>
      <c r="AL29" s="11">
        <v>2186035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168600</v>
      </c>
      <c r="M30" s="11">
        <v>258786</v>
      </c>
      <c r="N30" s="11">
        <v>314151</v>
      </c>
      <c r="O30" s="11">
        <v>366954</v>
      </c>
      <c r="P30" s="11">
        <v>419666</v>
      </c>
      <c r="Q30" s="11">
        <v>470078</v>
      </c>
      <c r="R30" s="11">
        <v>486402</v>
      </c>
      <c r="S30" s="11">
        <v>500637</v>
      </c>
      <c r="T30" s="11">
        <v>482623</v>
      </c>
      <c r="U30" s="11">
        <v>461755</v>
      </c>
      <c r="V30" s="11">
        <v>438440</v>
      </c>
      <c r="W30" s="11">
        <v>413013</v>
      </c>
      <c r="X30" s="11">
        <v>384961</v>
      </c>
      <c r="Y30" s="11">
        <v>354497</v>
      </c>
      <c r="Z30" s="11">
        <v>321665</v>
      </c>
      <c r="AA30" s="11">
        <v>288351</v>
      </c>
      <c r="AB30" s="11">
        <v>254742</v>
      </c>
      <c r="AC30" s="11">
        <v>222358</v>
      </c>
      <c r="AD30" s="11">
        <v>191110</v>
      </c>
      <c r="AE30" s="11">
        <v>162025</v>
      </c>
      <c r="AF30" s="11">
        <v>135936</v>
      </c>
      <c r="AG30" s="11">
        <v>113483</v>
      </c>
      <c r="AH30" s="11">
        <v>94430</v>
      </c>
      <c r="AI30" s="11">
        <v>77862</v>
      </c>
      <c r="AJ30" s="11">
        <v>63672</v>
      </c>
      <c r="AK30" s="11">
        <v>52123</v>
      </c>
      <c r="AL30" s="11">
        <v>42875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44783720</v>
      </c>
      <c r="M36" s="13">
        <v>44527202</v>
      </c>
      <c r="N36" s="13">
        <v>43980704</v>
      </c>
      <c r="O36" s="13">
        <v>43328433</v>
      </c>
      <c r="P36" s="13">
        <v>42712111</v>
      </c>
      <c r="Q36" s="13">
        <v>42116375</v>
      </c>
      <c r="R36" s="13">
        <v>41714541</v>
      </c>
      <c r="S36" s="13">
        <v>41521333</v>
      </c>
      <c r="T36" s="13">
        <v>41427388</v>
      </c>
      <c r="U36" s="13">
        <v>41455810</v>
      </c>
      <c r="V36" s="13">
        <v>41515226</v>
      </c>
      <c r="W36" s="13">
        <v>41601857</v>
      </c>
      <c r="X36" s="13">
        <v>41716525</v>
      </c>
      <c r="Y36" s="13">
        <v>41828324</v>
      </c>
      <c r="Z36" s="13">
        <v>41973209</v>
      </c>
      <c r="AA36" s="13">
        <v>42136269</v>
      </c>
      <c r="AB36" s="13">
        <v>42296789</v>
      </c>
      <c r="AC36" s="13">
        <v>42454646</v>
      </c>
      <c r="AD36" s="13">
        <v>42614356</v>
      </c>
      <c r="AE36" s="13">
        <v>42767225</v>
      </c>
      <c r="AF36" s="13">
        <v>42919708</v>
      </c>
      <c r="AG36" s="13">
        <v>43068278</v>
      </c>
      <c r="AH36" s="13">
        <v>43201398</v>
      </c>
      <c r="AI36" s="13">
        <v>43303215</v>
      </c>
      <c r="AJ36" s="13">
        <v>43390920</v>
      </c>
      <c r="AK36" s="13">
        <v>43461237</v>
      </c>
      <c r="AL36" s="13">
        <v>43519247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0.56054979354104573</v>
      </c>
      <c r="M42" s="19">
        <v>0.53521458635554953</v>
      </c>
      <c r="N42" s="19">
        <v>0.51231246775858796</v>
      </c>
      <c r="O42" s="19">
        <v>0.48983793159563377</v>
      </c>
      <c r="P42" s="19">
        <v>0.46631696569621672</v>
      </c>
      <c r="Q42" s="19">
        <v>0.44171821530224287</v>
      </c>
      <c r="R42" s="19">
        <v>0.41426393736419154</v>
      </c>
      <c r="S42" s="19">
        <v>0.38435697620786885</v>
      </c>
      <c r="T42" s="19">
        <v>0.35252700459898656</v>
      </c>
      <c r="U42" s="19">
        <v>0.32043168376157649</v>
      </c>
      <c r="V42" s="19">
        <v>0.28850441522346526</v>
      </c>
      <c r="W42" s="19">
        <v>0.25824580378707612</v>
      </c>
      <c r="X42" s="19">
        <v>0.22973006500421594</v>
      </c>
      <c r="Y42" s="19">
        <v>0.20322341865765409</v>
      </c>
      <c r="Z42" s="19">
        <v>0.17939991197718524</v>
      </c>
      <c r="AA42" s="19">
        <v>0.15791777862439602</v>
      </c>
      <c r="AB42" s="19">
        <v>0.13826581492982837</v>
      </c>
      <c r="AC42" s="19">
        <v>0.12050030990718896</v>
      </c>
      <c r="AD42" s="19">
        <v>0.10487139592113043</v>
      </c>
      <c r="AE42" s="19">
        <v>9.1199206869278987E-2</v>
      </c>
      <c r="AF42" s="19">
        <v>7.9475331006445799E-2</v>
      </c>
      <c r="AG42" s="19">
        <v>6.9512879061475366E-2</v>
      </c>
      <c r="AH42" s="19">
        <v>6.1048441071281996E-2</v>
      </c>
      <c r="AI42" s="19">
        <v>5.3672504454923269E-2</v>
      </c>
      <c r="AJ42" s="19">
        <v>4.752939094169932E-2</v>
      </c>
      <c r="AK42" s="19">
        <v>4.232081567305597E-2</v>
      </c>
      <c r="AL42" s="19">
        <v>3.7967063170922973E-2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0.28660276546923746</v>
      </c>
      <c r="M43" s="20">
        <v>0.27527696440481486</v>
      </c>
      <c r="N43" s="20">
        <v>0.26217404341685846</v>
      </c>
      <c r="O43" s="20">
        <v>0.24830944151615175</v>
      </c>
      <c r="P43" s="20">
        <v>0.23432562253830067</v>
      </c>
      <c r="Q43" s="20">
        <v>0.2197901172643657</v>
      </c>
      <c r="R43" s="20">
        <v>0.2039276424017227</v>
      </c>
      <c r="S43" s="20">
        <v>0.18725037079132309</v>
      </c>
      <c r="T43" s="20">
        <v>0.17051374322706514</v>
      </c>
      <c r="U43" s="20">
        <v>0.15462785554063471</v>
      </c>
      <c r="V43" s="20">
        <v>0.13847820556246038</v>
      </c>
      <c r="W43" s="20">
        <v>0.12293857459295628</v>
      </c>
      <c r="X43" s="20">
        <v>0.10807822559525272</v>
      </c>
      <c r="Y43" s="20">
        <v>9.4637212813021149E-2</v>
      </c>
      <c r="Z43" s="20">
        <v>8.2451403703729206E-2</v>
      </c>
      <c r="AA43" s="20">
        <v>7.1533979432303316E-2</v>
      </c>
      <c r="AB43" s="20">
        <v>6.1907276223734146E-2</v>
      </c>
      <c r="AC43" s="20">
        <v>5.3399267538351398E-2</v>
      </c>
      <c r="AD43" s="20">
        <v>4.5785673729294422E-2</v>
      </c>
      <c r="AE43" s="20">
        <v>3.9055491676160889E-2</v>
      </c>
      <c r="AF43" s="20">
        <v>3.3252090158674891E-2</v>
      </c>
      <c r="AG43" s="20">
        <v>2.8305682432903399E-2</v>
      </c>
      <c r="AH43" s="20">
        <v>2.405732333013853E-2</v>
      </c>
      <c r="AI43" s="20">
        <v>2.0367102073137064E-2</v>
      </c>
      <c r="AJ43" s="20">
        <v>1.7260247074733608E-2</v>
      </c>
      <c r="AK43" s="20">
        <v>1.4660765408034751E-2</v>
      </c>
      <c r="AL43" s="20">
        <v>1.2475307764401346E-2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4.8196777757631565E-2</v>
      </c>
      <c r="M44" s="20">
        <v>6.1911188580858957E-2</v>
      </c>
      <c r="N44" s="20">
        <v>7.7284392719134287E-2</v>
      </c>
      <c r="O44" s="20">
        <v>9.42512275945913E-2</v>
      </c>
      <c r="P44" s="20">
        <v>0.11476768263689893</v>
      </c>
      <c r="Q44" s="20">
        <v>0.13882412719518239</v>
      </c>
      <c r="R44" s="20">
        <v>0.16937098744536108</v>
      </c>
      <c r="S44" s="20">
        <v>0.20585947951141165</v>
      </c>
      <c r="T44" s="20">
        <v>0.24818409985201095</v>
      </c>
      <c r="U44" s="20">
        <v>0.2918386108002714</v>
      </c>
      <c r="V44" s="20">
        <v>0.33775184073428866</v>
      </c>
      <c r="W44" s="20">
        <v>0.38273101606978749</v>
      </c>
      <c r="X44" s="20">
        <v>0.42656448493732402</v>
      </c>
      <c r="Y44" s="20">
        <v>0.46789572539411334</v>
      </c>
      <c r="Z44" s="20">
        <v>0.50627351365962991</v>
      </c>
      <c r="AA44" s="20">
        <v>0.54167593718371221</v>
      </c>
      <c r="AB44" s="20">
        <v>0.57427392419788648</v>
      </c>
      <c r="AC44" s="20">
        <v>0.60395316922440012</v>
      </c>
      <c r="AD44" s="20">
        <v>0.63060565786797296</v>
      </c>
      <c r="AE44" s="20">
        <v>0.65428182445786465</v>
      </c>
      <c r="AF44" s="20">
        <v>0.67489077511897333</v>
      </c>
      <c r="AG44" s="20">
        <v>0.692561657561512</v>
      </c>
      <c r="AH44" s="20">
        <v>0.7076539050889048</v>
      </c>
      <c r="AI44" s="20">
        <v>0.72067519698017801</v>
      </c>
      <c r="AJ44" s="20">
        <v>0.73158255229435099</v>
      </c>
      <c r="AK44" s="20">
        <v>0.74073959284683955</v>
      </c>
      <c r="AL44" s="20">
        <v>0.7483374884680335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3.8792110168605912E-2</v>
      </c>
      <c r="M45" s="20">
        <v>4.4780109920223597E-2</v>
      </c>
      <c r="N45" s="20">
        <v>4.9569101940705636E-2</v>
      </c>
      <c r="O45" s="20">
        <v>5.3739330937723963E-2</v>
      </c>
      <c r="P45" s="20">
        <v>5.6986928133802614E-2</v>
      </c>
      <c r="Q45" s="20">
        <v>5.9316690954527782E-2</v>
      </c>
      <c r="R45" s="20">
        <v>6.0388294815469742E-2</v>
      </c>
      <c r="S45" s="20">
        <v>6.0132053082207162E-2</v>
      </c>
      <c r="T45" s="20">
        <v>5.8610839766195251E-2</v>
      </c>
      <c r="U45" s="20">
        <v>5.5872289071182059E-2</v>
      </c>
      <c r="V45" s="20">
        <v>5.2037197147860884E-2</v>
      </c>
      <c r="W45" s="20">
        <v>4.7981824465191544E-2</v>
      </c>
      <c r="X45" s="20">
        <v>4.373197431952925E-2</v>
      </c>
      <c r="Y45" s="20">
        <v>3.9426657400855936E-2</v>
      </c>
      <c r="Z45" s="20">
        <v>3.513362535611704E-2</v>
      </c>
      <c r="AA45" s="20">
        <v>3.0934134201582964E-2</v>
      </c>
      <c r="AB45" s="20">
        <v>2.6958973174062928E-2</v>
      </c>
      <c r="AC45" s="20">
        <v>2.3227846488226518E-2</v>
      </c>
      <c r="AD45" s="20">
        <v>1.9822521781157506E-2</v>
      </c>
      <c r="AE45" s="20">
        <v>1.6771908862452497E-2</v>
      </c>
      <c r="AF45" s="20">
        <v>1.4082924329308112E-2</v>
      </c>
      <c r="AG45" s="20">
        <v>1.1732277756728514E-2</v>
      </c>
      <c r="AH45" s="20">
        <v>9.7112135121182885E-3</v>
      </c>
      <c r="AI45" s="20">
        <v>8.0031932963868842E-3</v>
      </c>
      <c r="AJ45" s="20">
        <v>6.5981315906645903E-3</v>
      </c>
      <c r="AK45" s="20">
        <v>5.434405836170747E-3</v>
      </c>
      <c r="AL45" s="20">
        <v>4.5253999914106969E-3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3.8222617504753961E-2</v>
      </c>
      <c r="M46" s="20">
        <v>4.9273902276635299E-2</v>
      </c>
      <c r="N46" s="20">
        <v>5.9014221327607669E-2</v>
      </c>
      <c r="O46" s="20">
        <v>6.7260890787349731E-2</v>
      </c>
      <c r="P46" s="20">
        <v>7.4773897267685976E-2</v>
      </c>
      <c r="Q46" s="20">
        <v>8.1372387818277339E-2</v>
      </c>
      <c r="R46" s="20">
        <v>8.8798699714806889E-2</v>
      </c>
      <c r="S46" s="20">
        <v>9.6145468162113196E-2</v>
      </c>
      <c r="T46" s="20">
        <v>0.10283807900222916</v>
      </c>
      <c r="U46" s="20">
        <v>0.10932296341574317</v>
      </c>
      <c r="V46" s="20">
        <v>0.11511191098899473</v>
      </c>
      <c r="W46" s="20">
        <v>0.12013713714750762</v>
      </c>
      <c r="X46" s="20">
        <v>0.12448402641399302</v>
      </c>
      <c r="Y46" s="20">
        <v>0.12825644173550918</v>
      </c>
      <c r="Z46" s="20">
        <v>0.13135567023240943</v>
      </c>
      <c r="AA46" s="20">
        <v>0.13394885531986708</v>
      </c>
      <c r="AB46" s="20">
        <v>0.13612948254771776</v>
      </c>
      <c r="AC46" s="20">
        <v>0.13801467099737447</v>
      </c>
      <c r="AD46" s="20">
        <v>0.13956787238554069</v>
      </c>
      <c r="AE46" s="20">
        <v>0.14084257278792348</v>
      </c>
      <c r="AF46" s="20">
        <v>0.14183763785159023</v>
      </c>
      <c r="AG46" s="20">
        <v>0.14267329192961928</v>
      </c>
      <c r="AH46" s="20">
        <v>0.1433897347488616</v>
      </c>
      <c r="AI46" s="20">
        <v>0.14404648707953902</v>
      </c>
      <c r="AJ46" s="20">
        <v>0.14453551572540982</v>
      </c>
      <c r="AK46" s="20">
        <v>0.14495418066448501</v>
      </c>
      <c r="AL46" s="20">
        <v>0.14528295951444198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1.8033740832606133E-2</v>
      </c>
      <c r="M47" s="20">
        <v>2.2544353898544985E-2</v>
      </c>
      <c r="N47" s="20">
        <v>2.7864879106982918E-2</v>
      </c>
      <c r="O47" s="20">
        <v>3.3978634768536402E-2</v>
      </c>
      <c r="P47" s="20">
        <v>3.9289512054321081E-2</v>
      </c>
      <c r="Q47" s="20">
        <v>4.4499033926827747E-2</v>
      </c>
      <c r="R47" s="20">
        <v>4.8648048171020267E-2</v>
      </c>
      <c r="S47" s="20">
        <v>5.1612938341839845E-2</v>
      </c>
      <c r="T47" s="20">
        <v>5.342173636435877E-2</v>
      </c>
      <c r="U47" s="20">
        <v>5.4812775338366322E-2</v>
      </c>
      <c r="V47" s="20">
        <v>5.5869357425634633E-2</v>
      </c>
      <c r="W47" s="20">
        <v>5.6589781557106936E-2</v>
      </c>
      <c r="X47" s="20">
        <v>5.695318581785036E-2</v>
      </c>
      <c r="Y47" s="20">
        <v>5.7045221319410262E-2</v>
      </c>
      <c r="Z47" s="20">
        <v>5.6842663614306926E-2</v>
      </c>
      <c r="AA47" s="20">
        <v>5.6403973498460436E-2</v>
      </c>
      <c r="AB47" s="20">
        <v>5.5819130856481804E-2</v>
      </c>
      <c r="AC47" s="20">
        <v>5.5139618877048227E-2</v>
      </c>
      <c r="AD47" s="20">
        <v>5.4408472112074155E-2</v>
      </c>
      <c r="AE47" s="20">
        <v>5.3665885499935992E-2</v>
      </c>
      <c r="AF47" s="20">
        <v>5.2948496294522786E-2</v>
      </c>
      <c r="AG47" s="20">
        <v>5.2274855289083072E-2</v>
      </c>
      <c r="AH47" s="20">
        <v>5.1686591253366387E-2</v>
      </c>
      <c r="AI47" s="20">
        <v>5.1197653569140307E-2</v>
      </c>
      <c r="AJ47" s="20">
        <v>5.0804546204597643E-2</v>
      </c>
      <c r="AK47" s="20">
        <v>5.0483353706660489E-2</v>
      </c>
      <c r="AL47" s="20">
        <v>5.0231452763877096E-2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3.7647609443788948E-3</v>
      </c>
      <c r="M48" s="20">
        <v>5.8118630494680534E-3</v>
      </c>
      <c r="N48" s="20">
        <v>7.1429279531314456E-3</v>
      </c>
      <c r="O48" s="20">
        <v>8.4691269587340023E-3</v>
      </c>
      <c r="P48" s="20">
        <v>9.8254567656466344E-3</v>
      </c>
      <c r="Q48" s="20">
        <v>1.1161406934951074E-2</v>
      </c>
      <c r="R48" s="20">
        <v>1.1660250558672095E-2</v>
      </c>
      <c r="S48" s="20">
        <v>1.2057344112723934E-2</v>
      </c>
      <c r="T48" s="20">
        <v>1.1649853473745437E-2</v>
      </c>
      <c r="U48" s="20">
        <v>1.1138486981680011E-2</v>
      </c>
      <c r="V48" s="20">
        <v>1.0560944555619184E-2</v>
      </c>
      <c r="W48" s="20">
        <v>9.9277539461760083E-3</v>
      </c>
      <c r="X48" s="20">
        <v>9.2280217491749368E-3</v>
      </c>
      <c r="Y48" s="20">
        <v>8.4750467171479313E-3</v>
      </c>
      <c r="Z48" s="20">
        <v>7.6635789272152151E-3</v>
      </c>
      <c r="AA48" s="20">
        <v>6.8432969231328952E-3</v>
      </c>
      <c r="AB48" s="20">
        <v>6.0227266897257851E-3</v>
      </c>
      <c r="AC48" s="20">
        <v>5.237542199739458E-3</v>
      </c>
      <c r="AD48" s="20">
        <v>4.4846389324761822E-3</v>
      </c>
      <c r="AE48" s="20">
        <v>3.7885319891575852E-3</v>
      </c>
      <c r="AF48" s="20">
        <v>3.1672163286851811E-3</v>
      </c>
      <c r="AG48" s="20">
        <v>2.6349555930701477E-3</v>
      </c>
      <c r="AH48" s="20">
        <v>2.1858088944251295E-3</v>
      </c>
      <c r="AI48" s="20">
        <v>1.7980651090225056E-3</v>
      </c>
      <c r="AJ48" s="20">
        <v>1.4674037794082265E-3</v>
      </c>
      <c r="AK48" s="20">
        <v>1.1992985841613299E-3</v>
      </c>
      <c r="AL48" s="20">
        <v>9.8519627419104924E-4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4.9942255801885152E-4</v>
      </c>
      <c r="M49" s="20">
        <v>4.5969652438525104E-4</v>
      </c>
      <c r="N49" s="20">
        <v>4.2411781312095415E-4</v>
      </c>
      <c r="O49" s="20">
        <v>3.8736688215795849E-4</v>
      </c>
      <c r="P49" s="20">
        <v>3.5057972199032728E-4</v>
      </c>
      <c r="Q49" s="20">
        <v>3.1412959923545175E-4</v>
      </c>
      <c r="R49" s="20">
        <v>2.7834418698266392E-4</v>
      </c>
      <c r="S49" s="20">
        <v>2.4216467231434984E-4</v>
      </c>
      <c r="T49" s="20">
        <v>2.075679982527501E-4</v>
      </c>
      <c r="U49" s="20">
        <v>1.768147818122478E-4</v>
      </c>
      <c r="V49" s="20">
        <v>1.4866834640379892E-4</v>
      </c>
      <c r="W49" s="20">
        <v>1.2506653248675894E-4</v>
      </c>
      <c r="X49" s="20">
        <v>1.0338828557747799E-4</v>
      </c>
      <c r="Y49" s="20">
        <v>8.4894627860298682E-5</v>
      </c>
      <c r="Z49" s="20">
        <v>7.0473525147910415E-5</v>
      </c>
      <c r="AA49" s="20">
        <v>5.9260111520552523E-5</v>
      </c>
      <c r="AB49" s="20">
        <v>4.8916242790912568E-5</v>
      </c>
      <c r="AC49" s="20">
        <v>3.9783631690157066E-5</v>
      </c>
      <c r="AD49" s="20">
        <v>3.1937593988279443E-5</v>
      </c>
      <c r="AE49" s="20">
        <v>2.6726073529437555E-5</v>
      </c>
      <c r="AF49" s="20">
        <v>2.2693537430403766E-5</v>
      </c>
      <c r="AG49" s="20">
        <v>2.0223701537358888E-5</v>
      </c>
      <c r="AH49" s="20">
        <v>1.6156884552671187E-5</v>
      </c>
      <c r="AI49" s="20">
        <v>1.4086713884869749E-5</v>
      </c>
      <c r="AJ49" s="20">
        <v>1.26063240880811E-5</v>
      </c>
      <c r="AK49" s="20">
        <v>9.7558198815187885E-6</v>
      </c>
      <c r="AL49" s="20">
        <v>7.6747651447186121E-6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5.2955404329966338E-3</v>
      </c>
      <c r="M50" s="20">
        <v>4.6858771858155381E-3</v>
      </c>
      <c r="N50" s="20">
        <v>4.1730346108147789E-3</v>
      </c>
      <c r="O50" s="20">
        <v>3.7262367646667491E-3</v>
      </c>
      <c r="P50" s="20">
        <v>3.3247478683505012E-3</v>
      </c>
      <c r="Q50" s="20">
        <v>2.9667083171331815E-3</v>
      </c>
      <c r="R50" s="20">
        <v>2.6285318589505755E-3</v>
      </c>
      <c r="S50" s="20">
        <v>2.3105231231376894E-3</v>
      </c>
      <c r="T50" s="20">
        <v>2.0172162435150389E-3</v>
      </c>
      <c r="U50" s="20">
        <v>1.7517930538566246E-3</v>
      </c>
      <c r="V50" s="20">
        <v>1.5139264808530731E-3</v>
      </c>
      <c r="W50" s="20">
        <v>1.3027543457975925E-3</v>
      </c>
      <c r="X50" s="20">
        <v>1.1093925009333832E-3</v>
      </c>
      <c r="Y50" s="20">
        <v>9.4084572931968304E-4</v>
      </c>
      <c r="Z50" s="20">
        <v>7.9710369535958042E-4</v>
      </c>
      <c r="AA50" s="20">
        <v>6.7288824266809196E-4</v>
      </c>
      <c r="AB50" s="20">
        <v>5.6571670251375351E-4</v>
      </c>
      <c r="AC50" s="20">
        <v>4.8124297161728776E-4</v>
      </c>
      <c r="AD50" s="20">
        <v>4.1640896790743476E-4</v>
      </c>
      <c r="AE50" s="20">
        <v>3.6336236452096202E-4</v>
      </c>
      <c r="AF50" s="20">
        <v>3.1917738116950842E-4</v>
      </c>
      <c r="AG50" s="20">
        <v>2.8125108693688661E-4</v>
      </c>
      <c r="AH50" s="20">
        <v>2.4851047644337804E-4</v>
      </c>
      <c r="AI50" s="20">
        <v>2.2377091400719323E-4</v>
      </c>
      <c r="AJ50" s="20">
        <v>2.079467317125334E-4</v>
      </c>
      <c r="AK50" s="20">
        <v>1.9633587511556563E-4</v>
      </c>
      <c r="AL50" s="20">
        <v>1.8621645728383122E-4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4.2470790724843762E-5</v>
      </c>
      <c r="M51" s="20">
        <v>4.145780370390217E-5</v>
      </c>
      <c r="N51" s="20">
        <v>4.0813353055921978E-5</v>
      </c>
      <c r="O51" s="20">
        <v>3.9812194454389803E-5</v>
      </c>
      <c r="P51" s="20">
        <v>3.8607316786566697E-5</v>
      </c>
      <c r="Q51" s="20">
        <v>3.7182687256441227E-5</v>
      </c>
      <c r="R51" s="20">
        <v>3.5263482822452725E-5</v>
      </c>
      <c r="S51" s="20">
        <v>3.2681995060226031E-5</v>
      </c>
      <c r="T51" s="20">
        <v>2.9859473640964282E-5</v>
      </c>
      <c r="U51" s="20">
        <v>2.6727254876940049E-5</v>
      </c>
      <c r="V51" s="20">
        <v>2.353353441939591E-5</v>
      </c>
      <c r="W51" s="20">
        <v>2.0287555913669912E-5</v>
      </c>
      <c r="X51" s="20">
        <v>1.7235376148900225E-5</v>
      </c>
      <c r="Y51" s="20">
        <v>1.4535605108155899E-5</v>
      </c>
      <c r="Z51" s="20">
        <v>1.2055308899541133E-5</v>
      </c>
      <c r="AA51" s="20">
        <v>9.8964623564559081E-6</v>
      </c>
      <c r="AB51" s="20">
        <v>8.0384352580523312E-6</v>
      </c>
      <c r="AC51" s="20">
        <v>6.5481643634479956E-6</v>
      </c>
      <c r="AD51" s="20">
        <v>5.4207084579666062E-6</v>
      </c>
      <c r="AE51" s="20">
        <v>4.4894191755485652E-6</v>
      </c>
      <c r="AF51" s="20">
        <v>3.6579931997673424E-6</v>
      </c>
      <c r="AG51" s="20">
        <v>2.9255871339922159E-6</v>
      </c>
      <c r="AH51" s="20">
        <v>2.3147399072594827E-6</v>
      </c>
      <c r="AI51" s="20">
        <v>1.9398097808673096E-6</v>
      </c>
      <c r="AJ51" s="20">
        <v>1.6593333351770371E-6</v>
      </c>
      <c r="AK51" s="20">
        <v>1.495585595044154E-6</v>
      </c>
      <c r="AL51" s="20">
        <v>1.2408302928586977E-6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12.186194526371311</v>
      </c>
      <c r="M59" s="26">
        <v>12.364442773829202</v>
      </c>
      <c r="N59" s="26">
        <v>12.575526698060662</v>
      </c>
      <c r="O59" s="26">
        <v>12.818201867476928</v>
      </c>
      <c r="P59" s="26">
        <v>13.108031415766435</v>
      </c>
      <c r="Q59" s="26">
        <v>13.433324484927049</v>
      </c>
      <c r="R59" s="26">
        <v>13.799015152347112</v>
      </c>
      <c r="S59" s="26">
        <v>14.227691889956617</v>
      </c>
      <c r="T59" s="26">
        <v>14.760601683975535</v>
      </c>
      <c r="U59" s="26">
        <v>15.35390666175622</v>
      </c>
      <c r="V59" s="26">
        <v>16.070932361279755</v>
      </c>
      <c r="W59" s="26">
        <v>16.871366184397939</v>
      </c>
      <c r="X59" s="26">
        <v>17.781051988875621</v>
      </c>
      <c r="Y59" s="26">
        <v>18.738854111426495</v>
      </c>
      <c r="Z59" s="26">
        <v>19.803183443515259</v>
      </c>
      <c r="AA59" s="26">
        <v>20.976717832745994</v>
      </c>
      <c r="AB59" s="26">
        <v>22.248983038659237</v>
      </c>
      <c r="AC59" s="26">
        <v>23.65527999663087</v>
      </c>
      <c r="AD59" s="26">
        <v>25.242031465395844</v>
      </c>
      <c r="AE59" s="26">
        <v>27.002008574361145</v>
      </c>
      <c r="AF59" s="26">
        <v>28.939043818660835</v>
      </c>
      <c r="AG59" s="26">
        <v>31.055078024459956</v>
      </c>
      <c r="AH59" s="26">
        <v>33.340685809674703</v>
      </c>
      <c r="AI59" s="26">
        <v>35.786446822467283</v>
      </c>
      <c r="AJ59" s="26">
        <v>38.377442001359363</v>
      </c>
      <c r="AK59" s="26">
        <v>41.109802655944122</v>
      </c>
      <c r="AL59" s="26">
        <v>43.933195333677219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10.313126513566898</v>
      </c>
      <c r="M60" s="27">
        <v>10.632592414268032</v>
      </c>
      <c r="N60" s="27">
        <v>11.04423828519284</v>
      </c>
      <c r="O60" s="27">
        <v>11.487186413639298</v>
      </c>
      <c r="P60" s="27">
        <v>11.898292313926573</v>
      </c>
      <c r="Q60" s="27">
        <v>12.306047620252091</v>
      </c>
      <c r="R60" s="27">
        <v>12.710662139767454</v>
      </c>
      <c r="S60" s="27">
        <v>13.126810635703134</v>
      </c>
      <c r="T60" s="27">
        <v>13.559313026874699</v>
      </c>
      <c r="U60" s="27">
        <v>13.96202634622013</v>
      </c>
      <c r="V60" s="27">
        <v>14.464252355538052</v>
      </c>
      <c r="W60" s="27">
        <v>15.033783221476353</v>
      </c>
      <c r="X60" s="27">
        <v>15.704803199662823</v>
      </c>
      <c r="Y60" s="27">
        <v>16.396879077010208</v>
      </c>
      <c r="Z60" s="27">
        <v>17.116021043267725</v>
      </c>
      <c r="AA60" s="27">
        <v>17.874123574287495</v>
      </c>
      <c r="AB60" s="27">
        <v>18.691078512186074</v>
      </c>
      <c r="AC60" s="27">
        <v>19.575782157612853</v>
      </c>
      <c r="AD60" s="27">
        <v>20.514152141881386</v>
      </c>
      <c r="AE60" s="27">
        <v>21.516372673719502</v>
      </c>
      <c r="AF60" s="27">
        <v>22.609739785686326</v>
      </c>
      <c r="AG60" s="27">
        <v>23.805690338517095</v>
      </c>
      <c r="AH60" s="27">
        <v>25.112729110525713</v>
      </c>
      <c r="AI60" s="27">
        <v>26.537821816280449</v>
      </c>
      <c r="AJ60" s="27">
        <v>28.102077358786428</v>
      </c>
      <c r="AK60" s="27">
        <v>29.78892411853527</v>
      </c>
      <c r="AL60" s="27">
        <v>31.591749195380505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2.7137188884855612</v>
      </c>
      <c r="M61" s="27">
        <v>3.0625842940378414</v>
      </c>
      <c r="N61" s="27">
        <v>3.4084817365870856</v>
      </c>
      <c r="O61" s="27">
        <v>3.7473126068228799</v>
      </c>
      <c r="P61" s="27">
        <v>4.0191801561277716</v>
      </c>
      <c r="Q61" s="27">
        <v>4.2503428490855102</v>
      </c>
      <c r="R61" s="27">
        <v>4.3815145205430372</v>
      </c>
      <c r="S61" s="27">
        <v>4.4693442120991556</v>
      </c>
      <c r="T61" s="27">
        <v>4.5469624681473508</v>
      </c>
      <c r="U61" s="27">
        <v>4.6753378984969851</v>
      </c>
      <c r="V61" s="27">
        <v>4.824551225018384</v>
      </c>
      <c r="W61" s="27">
        <v>5.0168901554024155</v>
      </c>
      <c r="X61" s="27">
        <v>5.2339647163050573</v>
      </c>
      <c r="Y61" s="27">
        <v>5.4780157988836899</v>
      </c>
      <c r="Z61" s="27">
        <v>5.7372342276520341</v>
      </c>
      <c r="AA61" s="27">
        <v>6.0032846129345705</v>
      </c>
      <c r="AB61" s="27">
        <v>6.2704598740088606</v>
      </c>
      <c r="AC61" s="27">
        <v>6.5344978200871537</v>
      </c>
      <c r="AD61" s="27">
        <v>6.7915297343289271</v>
      </c>
      <c r="AE61" s="27">
        <v>7.0377967095794673</v>
      </c>
      <c r="AF61" s="27">
        <v>7.2699543268505709</v>
      </c>
      <c r="AG61" s="27">
        <v>7.4860221328519545</v>
      </c>
      <c r="AH61" s="27">
        <v>7.6846616058277073</v>
      </c>
      <c r="AI61" s="27">
        <v>7.8657884670946325</v>
      </c>
      <c r="AJ61" s="27">
        <v>8.0288281040379488</v>
      </c>
      <c r="AK61" s="27">
        <v>8.1748037798572319</v>
      </c>
      <c r="AL61" s="27">
        <v>8.3046686904343083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3.6118002523985995</v>
      </c>
      <c r="M62" s="27">
        <v>4.0135570304714623</v>
      </c>
      <c r="N62" s="27">
        <v>4.5160759089769291</v>
      </c>
      <c r="O62" s="27">
        <v>5.0504228912983784</v>
      </c>
      <c r="P62" s="27">
        <v>5.6139856270875859</v>
      </c>
      <c r="Q62" s="27">
        <v>6.205361921228933</v>
      </c>
      <c r="R62" s="27">
        <v>6.8281797425681745</v>
      </c>
      <c r="S62" s="27">
        <v>7.4880173112686332</v>
      </c>
      <c r="T62" s="27">
        <v>8.1932384527143736</v>
      </c>
      <c r="U62" s="27">
        <v>8.9620062932994831</v>
      </c>
      <c r="V62" s="27">
        <v>9.8209612138347744</v>
      </c>
      <c r="W62" s="27">
        <v>10.667097380258983</v>
      </c>
      <c r="X62" s="27">
        <v>11.498183476714873</v>
      </c>
      <c r="Y62" s="27">
        <v>12.321281990196363</v>
      </c>
      <c r="Z62" s="27">
        <v>13.143617261946165</v>
      </c>
      <c r="AA62" s="27">
        <v>13.965608562072561</v>
      </c>
      <c r="AB62" s="27">
        <v>14.796569702546666</v>
      </c>
      <c r="AC62" s="27">
        <v>15.638620627670553</v>
      </c>
      <c r="AD62" s="27">
        <v>16.500002390949202</v>
      </c>
      <c r="AE62" s="27">
        <v>17.381402103628126</v>
      </c>
      <c r="AF62" s="27">
        <v>18.284228065980866</v>
      </c>
      <c r="AG62" s="27">
        <v>19.206588494336991</v>
      </c>
      <c r="AH62" s="27">
        <v>20.1528551319158</v>
      </c>
      <c r="AI62" s="27">
        <v>21.124535205737399</v>
      </c>
      <c r="AJ62" s="27">
        <v>22.128431176767322</v>
      </c>
      <c r="AK62" s="27">
        <v>23.155868376669332</v>
      </c>
      <c r="AL62" s="27">
        <v>24.234817900244586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3.5897192846580235</v>
      </c>
      <c r="M63" s="27">
        <v>3.6866452178447044</v>
      </c>
      <c r="N63" s="27">
        <v>3.9873739146031548</v>
      </c>
      <c r="O63" s="27">
        <v>4.3959284157812473</v>
      </c>
      <c r="P63" s="27">
        <v>4.8399271633792491</v>
      </c>
      <c r="Q63" s="27">
        <v>5.3063146143849984</v>
      </c>
      <c r="R63" s="27">
        <v>5.6679751318095697</v>
      </c>
      <c r="S63" s="27">
        <v>5.9778265954674357</v>
      </c>
      <c r="T63" s="27">
        <v>6.2840247531177917</v>
      </c>
      <c r="U63" s="27">
        <v>6.5388108373072038</v>
      </c>
      <c r="V63" s="27">
        <v>6.7837019277533495</v>
      </c>
      <c r="W63" s="27">
        <v>7.0136467598464218</v>
      </c>
      <c r="X63" s="27">
        <v>7.2291788926975276</v>
      </c>
      <c r="Y63" s="27">
        <v>7.4264140932388072</v>
      </c>
      <c r="Z63" s="27">
        <v>7.6029083393262287</v>
      </c>
      <c r="AA63" s="27">
        <v>7.7641577529322525</v>
      </c>
      <c r="AB63" s="27">
        <v>7.9092468517254515</v>
      </c>
      <c r="AC63" s="27">
        <v>8.0445774192099169</v>
      </c>
      <c r="AD63" s="27">
        <v>8.1673104313260083</v>
      </c>
      <c r="AE63" s="27">
        <v>8.2774643037804907</v>
      </c>
      <c r="AF63" s="27">
        <v>8.374848366292218</v>
      </c>
      <c r="AG63" s="27">
        <v>8.4673322527031996</v>
      </c>
      <c r="AH63" s="27">
        <v>8.5547286441010719</v>
      </c>
      <c r="AI63" s="27">
        <v>8.6363017655826138</v>
      </c>
      <c r="AJ63" s="27">
        <v>8.7038019130456021</v>
      </c>
      <c r="AK63" s="27">
        <v>8.765015572806945</v>
      </c>
      <c r="AL63" s="27">
        <v>8.8167909360819134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2.9741584479425742</v>
      </c>
      <c r="M64" s="27">
        <v>3.3225781251139161</v>
      </c>
      <c r="N64" s="27">
        <v>3.6384770482994164</v>
      </c>
      <c r="O64" s="27">
        <v>3.934634304965245</v>
      </c>
      <c r="P64" s="27">
        <v>4.3328280115452991</v>
      </c>
      <c r="Q64" s="27">
        <v>4.7330088458971069</v>
      </c>
      <c r="R64" s="27">
        <v>5.1896653616264867</v>
      </c>
      <c r="S64" s="27">
        <v>5.690456581429034</v>
      </c>
      <c r="T64" s="27">
        <v>6.2271542220597489</v>
      </c>
      <c r="U64" s="27">
        <v>6.7208948865459437</v>
      </c>
      <c r="V64" s="27">
        <v>7.1705454076376176</v>
      </c>
      <c r="W64" s="27">
        <v>7.5777805167997663</v>
      </c>
      <c r="X64" s="27">
        <v>7.9408811369649595</v>
      </c>
      <c r="Y64" s="27">
        <v>8.2583463271941362</v>
      </c>
      <c r="Z64" s="27">
        <v>8.5308826442617516</v>
      </c>
      <c r="AA64" s="27">
        <v>8.7580186003108054</v>
      </c>
      <c r="AB64" s="27">
        <v>8.9435971544785975</v>
      </c>
      <c r="AC64" s="27">
        <v>9.0882542345010968</v>
      </c>
      <c r="AD64" s="27">
        <v>9.1960125079349293</v>
      </c>
      <c r="AE64" s="27">
        <v>9.268606746811356</v>
      </c>
      <c r="AF64" s="27">
        <v>9.3140142746744132</v>
      </c>
      <c r="AG64" s="27">
        <v>9.336578027092882</v>
      </c>
      <c r="AH64" s="27">
        <v>9.3455265165868955</v>
      </c>
      <c r="AI64" s="27">
        <v>9.3439626770019863</v>
      </c>
      <c r="AJ64" s="27">
        <v>9.3419917321248942</v>
      </c>
      <c r="AK64" s="27">
        <v>9.3362564263093564</v>
      </c>
      <c r="AL64" s="27">
        <v>9.3314170043870774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2.3225908799749622</v>
      </c>
      <c r="M65" s="27">
        <v>2.4768352722468396</v>
      </c>
      <c r="N65" s="27">
        <v>2.9777447789999019</v>
      </c>
      <c r="O65" s="27">
        <v>3.465915602545584</v>
      </c>
      <c r="P65" s="27">
        <v>3.9432867045104194</v>
      </c>
      <c r="Q65" s="27">
        <v>4.4047413681963539</v>
      </c>
      <c r="R65" s="27">
        <v>5.097089723337346</v>
      </c>
      <c r="S65" s="27">
        <v>5.7501404559661875</v>
      </c>
      <c r="T65" s="27">
        <v>6.7055840209837383</v>
      </c>
      <c r="U65" s="27">
        <v>7.6481200877039974</v>
      </c>
      <c r="V65" s="27">
        <v>8.5758609886971726</v>
      </c>
      <c r="W65" s="27">
        <v>9.4886969365737333</v>
      </c>
      <c r="X65" s="27">
        <v>10.398186722636959</v>
      </c>
      <c r="Y65" s="27">
        <v>11.296131190128225</v>
      </c>
      <c r="Z65" s="27">
        <v>12.185855143352667</v>
      </c>
      <c r="AA65" s="27">
        <v>13.076906584953935</v>
      </c>
      <c r="AB65" s="27">
        <v>13.976876367176098</v>
      </c>
      <c r="AC65" s="27">
        <v>14.88623711877956</v>
      </c>
      <c r="AD65" s="27">
        <v>15.802985236520264</v>
      </c>
      <c r="AE65" s="27">
        <v>16.722996000505333</v>
      </c>
      <c r="AF65" s="27">
        <v>17.65884820356375</v>
      </c>
      <c r="AG65" s="27">
        <v>18.62430042054471</v>
      </c>
      <c r="AH65" s="27">
        <v>19.608284767702656</v>
      </c>
      <c r="AI65" s="27">
        <v>20.608243151378002</v>
      </c>
      <c r="AJ65" s="27">
        <v>21.587588047987367</v>
      </c>
      <c r="AK65" s="27">
        <v>22.596628025069428</v>
      </c>
      <c r="AL65" s="27">
        <v>23.607739150975437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6.8309688258084602</v>
      </c>
      <c r="M74" s="29">
        <v>6.6176301247118596</v>
      </c>
      <c r="N74" s="29">
        <v>6.4425991160474645</v>
      </c>
      <c r="O74" s="29">
        <v>6.2788414895401887</v>
      </c>
      <c r="P74" s="29">
        <v>6.1124974360508881</v>
      </c>
      <c r="Q74" s="29">
        <v>5.9337441170578966</v>
      </c>
      <c r="R74" s="29">
        <v>5.7164343487594538</v>
      </c>
      <c r="S74" s="29">
        <v>5.4685126332409437</v>
      </c>
      <c r="T74" s="29">
        <v>5.2035106977306524</v>
      </c>
      <c r="U74" s="29">
        <v>4.9198781639446318</v>
      </c>
      <c r="V74" s="29">
        <v>4.6365349429868798</v>
      </c>
      <c r="W74" s="29">
        <v>4.3569595212759413</v>
      </c>
      <c r="X74" s="29">
        <v>4.08484222924774</v>
      </c>
      <c r="Y74" s="29">
        <v>3.808173994251129</v>
      </c>
      <c r="Z74" s="29">
        <v>3.5526893666346897</v>
      </c>
      <c r="AA74" s="29">
        <v>3.3125966829780018</v>
      </c>
      <c r="AB74" s="29">
        <v>3.0762737712001482</v>
      </c>
      <c r="AC74" s="29">
        <v>2.8504685705353476</v>
      </c>
      <c r="AD74" s="29">
        <v>2.6471670756611596</v>
      </c>
      <c r="AE74" s="29">
        <v>2.4625617658592072</v>
      </c>
      <c r="AF74" s="29">
        <v>2.299940086498109</v>
      </c>
      <c r="AG74" s="29">
        <v>2.1587278829589662</v>
      </c>
      <c r="AH74" s="29">
        <v>2.0353968929280541</v>
      </c>
      <c r="AI74" s="29">
        <v>1.92074822650475</v>
      </c>
      <c r="AJ74" s="29">
        <v>1.8240564442250007</v>
      </c>
      <c r="AK74" s="29">
        <v>1.7398003805579179</v>
      </c>
      <c r="AL74" s="29">
        <v>1.6680144025342214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2.9557705794223881</v>
      </c>
      <c r="M75" s="29">
        <v>2.9269077635533658</v>
      </c>
      <c r="N75" s="29">
        <v>2.895512607688278</v>
      </c>
      <c r="O75" s="29">
        <v>2.8523768429627001</v>
      </c>
      <c r="P75" s="29">
        <v>2.7880747536035222</v>
      </c>
      <c r="Q75" s="29">
        <v>2.7047476495160754</v>
      </c>
      <c r="R75" s="29">
        <v>2.5920553635276127</v>
      </c>
      <c r="S75" s="29">
        <v>2.4580001588428955</v>
      </c>
      <c r="T75" s="29">
        <v>2.3120492197999121</v>
      </c>
      <c r="U75" s="29">
        <v>2.158918192917862</v>
      </c>
      <c r="V75" s="29">
        <v>2.0029837109974999</v>
      </c>
      <c r="W75" s="29">
        <v>1.8482318799878052</v>
      </c>
      <c r="X75" s="29">
        <v>1.6973472631422053</v>
      </c>
      <c r="Y75" s="29">
        <v>1.5517549346803889</v>
      </c>
      <c r="Z75" s="29">
        <v>1.4112399608399915</v>
      </c>
      <c r="AA75" s="29">
        <v>1.2786071881335295</v>
      </c>
      <c r="AB75" s="29">
        <v>1.1571137603734052</v>
      </c>
      <c r="AC75" s="29">
        <v>1.0453324287068546</v>
      </c>
      <c r="AD75" s="29">
        <v>0.93925427680128748</v>
      </c>
      <c r="AE75" s="29">
        <v>0.84033251385962759</v>
      </c>
      <c r="AF75" s="29">
        <v>0.75182110581782047</v>
      </c>
      <c r="AG75" s="29">
        <v>0.67383631081810158</v>
      </c>
      <c r="AH75" s="29">
        <v>0.60414504391409929</v>
      </c>
      <c r="AI75" s="29">
        <v>0.54049852573090751</v>
      </c>
      <c r="AJ75" s="29">
        <v>0.48504879852593097</v>
      </c>
      <c r="AK75" s="29">
        <v>0.43672842825959396</v>
      </c>
      <c r="AL75" s="29">
        <v>0.39411679402815036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0.13079250616502555</v>
      </c>
      <c r="M76" s="29">
        <v>0.1896082337729536</v>
      </c>
      <c r="N76" s="29">
        <v>0.26342244110639318</v>
      </c>
      <c r="O76" s="29">
        <v>0.35318881337374447</v>
      </c>
      <c r="P76" s="29">
        <v>0.46127199261899399</v>
      </c>
      <c r="Q76" s="29">
        <v>0.59005013630458081</v>
      </c>
      <c r="R76" s="29">
        <v>0.74210144085056207</v>
      </c>
      <c r="S76" s="29">
        <v>0.92005687326007235</v>
      </c>
      <c r="T76" s="29">
        <v>1.1284837872180282</v>
      </c>
      <c r="U76" s="29">
        <v>1.3644441173192206</v>
      </c>
      <c r="V76" s="29">
        <v>1.6295010569668265</v>
      </c>
      <c r="W76" s="29">
        <v>1.9201194666876804</v>
      </c>
      <c r="X76" s="29">
        <v>2.232623463390794</v>
      </c>
      <c r="Y76" s="29">
        <v>2.5631401759390973</v>
      </c>
      <c r="Z76" s="29">
        <v>2.9046097311216883</v>
      </c>
      <c r="AA76" s="29">
        <v>3.2518348188918926</v>
      </c>
      <c r="AB76" s="29">
        <v>3.6009615983724532</v>
      </c>
      <c r="AC76" s="29">
        <v>3.9465306677315706</v>
      </c>
      <c r="AD76" s="29">
        <v>4.2827770760463926</v>
      </c>
      <c r="AE76" s="29">
        <v>4.6047024713072107</v>
      </c>
      <c r="AF76" s="29">
        <v>4.9064251107277155</v>
      </c>
      <c r="AG76" s="29">
        <v>5.1845318968701148</v>
      </c>
      <c r="AH76" s="29">
        <v>5.4380807946507508</v>
      </c>
      <c r="AI76" s="29">
        <v>5.668678652927837</v>
      </c>
      <c r="AJ76" s="29">
        <v>5.8737505562846977</v>
      </c>
      <c r="AK76" s="29">
        <v>6.0554008234942511</v>
      </c>
      <c r="AL76" s="29">
        <v>6.2146949103587232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0.14010935329804511</v>
      </c>
      <c r="M77" s="29">
        <v>0.1797275249955983</v>
      </c>
      <c r="N77" s="29">
        <v>0.22385782710404226</v>
      </c>
      <c r="O77" s="29">
        <v>0.27140634713094025</v>
      </c>
      <c r="P77" s="29">
        <v>0.31992379547504107</v>
      </c>
      <c r="Q77" s="29">
        <v>0.36808153534253141</v>
      </c>
      <c r="R77" s="29">
        <v>0.41234213134722519</v>
      </c>
      <c r="S77" s="29">
        <v>0.4502698544416916</v>
      </c>
      <c r="T77" s="29">
        <v>0.48021258611827167</v>
      </c>
      <c r="U77" s="29">
        <v>0.50072780627698155</v>
      </c>
      <c r="V77" s="29">
        <v>0.51105529486581525</v>
      </c>
      <c r="W77" s="29">
        <v>0.51182679405269116</v>
      </c>
      <c r="X77" s="29">
        <v>0.50283826452493041</v>
      </c>
      <c r="Y77" s="29">
        <v>0.48578696376680841</v>
      </c>
      <c r="Z77" s="29">
        <v>0.46178292470540944</v>
      </c>
      <c r="AA77" s="29">
        <v>0.43201400946592866</v>
      </c>
      <c r="AB77" s="29">
        <v>0.39890032567910783</v>
      </c>
      <c r="AC77" s="29">
        <v>0.36325147922714424</v>
      </c>
      <c r="AD77" s="29">
        <v>0.3270716567837415</v>
      </c>
      <c r="AE77" s="29">
        <v>0.29151929198369103</v>
      </c>
      <c r="AF77" s="29">
        <v>0.25749540027302015</v>
      </c>
      <c r="AG77" s="29">
        <v>0.22533703097474769</v>
      </c>
      <c r="AH77" s="29">
        <v>0.19570867906482312</v>
      </c>
      <c r="AI77" s="29">
        <v>0.16906373854784629</v>
      </c>
      <c r="AJ77" s="29">
        <v>0.14600630079927568</v>
      </c>
      <c r="AK77" s="29">
        <v>0.12583838624777346</v>
      </c>
      <c r="AL77" s="29">
        <v>0.10967224471760666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0.13720846716692264</v>
      </c>
      <c r="M78" s="29">
        <v>0.18165539619270482</v>
      </c>
      <c r="N78" s="29">
        <v>0.23531176671231999</v>
      </c>
      <c r="O78" s="29">
        <v>0.29567406108286981</v>
      </c>
      <c r="P78" s="29">
        <v>0.36190021649760279</v>
      </c>
      <c r="Q78" s="29">
        <v>0.43178749068752886</v>
      </c>
      <c r="R78" s="29">
        <v>0.50330882172055103</v>
      </c>
      <c r="S78" s="29">
        <v>0.57474093661314785</v>
      </c>
      <c r="T78" s="29">
        <v>0.64623703401309107</v>
      </c>
      <c r="U78" s="29">
        <v>0.71484217794940041</v>
      </c>
      <c r="V78" s="29">
        <v>0.78088489248341553</v>
      </c>
      <c r="W78" s="29">
        <v>0.84259944269184206</v>
      </c>
      <c r="X78" s="29">
        <v>0.8999172962300398</v>
      </c>
      <c r="Y78" s="29">
        <v>0.95248544645324729</v>
      </c>
      <c r="Z78" s="29">
        <v>0.99868512062777171</v>
      </c>
      <c r="AA78" s="29">
        <v>1.0400000435281467</v>
      </c>
      <c r="AB78" s="29">
        <v>1.0766816812675515</v>
      </c>
      <c r="AC78" s="29">
        <v>1.1102697058251645</v>
      </c>
      <c r="AD78" s="29">
        <v>1.1398941400124036</v>
      </c>
      <c r="AE78" s="29">
        <v>1.1658193687046421</v>
      </c>
      <c r="AF78" s="29">
        <v>1.1878687096401377</v>
      </c>
      <c r="AG78" s="29">
        <v>1.2080621663550044</v>
      </c>
      <c r="AH78" s="29">
        <v>1.2266602711261412</v>
      </c>
      <c r="AI78" s="29">
        <v>1.244028930690996</v>
      </c>
      <c r="AJ78" s="29">
        <v>1.2580084982738546</v>
      </c>
      <c r="AK78" s="29">
        <v>1.2705256508676825</v>
      </c>
      <c r="AL78" s="29">
        <v>1.2809294806140876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5.3635202645302485E-2</v>
      </c>
      <c r="M79" s="29">
        <v>7.4905377108132207E-2</v>
      </c>
      <c r="N79" s="29">
        <v>0.10138572308439528</v>
      </c>
      <c r="O79" s="29">
        <v>0.13369350199616814</v>
      </c>
      <c r="P79" s="29">
        <v>0.17023469838890906</v>
      </c>
      <c r="Q79" s="29">
        <v>0.2106143212095512</v>
      </c>
      <c r="R79" s="29">
        <v>0.25246709050388066</v>
      </c>
      <c r="S79" s="29">
        <v>0.29370118467421347</v>
      </c>
      <c r="T79" s="29">
        <v>0.33266539115107951</v>
      </c>
      <c r="U79" s="29">
        <v>0.36839090148901782</v>
      </c>
      <c r="V79" s="29">
        <v>0.40061376431604906</v>
      </c>
      <c r="W79" s="29">
        <v>0.42882494413339967</v>
      </c>
      <c r="X79" s="29">
        <v>0.45225847895102816</v>
      </c>
      <c r="Y79" s="29">
        <v>0.47109919396712835</v>
      </c>
      <c r="Z79" s="29">
        <v>0.4849180924808999</v>
      </c>
      <c r="AA79" s="29">
        <v>0.49398704903095425</v>
      </c>
      <c r="AB79" s="29">
        <v>0.49922381989349912</v>
      </c>
      <c r="AC79" s="29">
        <v>0.50112287474811013</v>
      </c>
      <c r="AD79" s="29">
        <v>0.50034099008026267</v>
      </c>
      <c r="AE79" s="29">
        <v>0.49740798841831246</v>
      </c>
      <c r="AF79" s="29">
        <v>0.49316305030973051</v>
      </c>
      <c r="AG79" s="29">
        <v>0.48806826526151315</v>
      </c>
      <c r="AH79" s="29">
        <v>0.48303840911032386</v>
      </c>
      <c r="AI79" s="29">
        <v>0.47838896410012455</v>
      </c>
      <c r="AJ79" s="29">
        <v>0.47461565059770838</v>
      </c>
      <c r="AK79" s="29">
        <v>0.47132553546545725</v>
      </c>
      <c r="AL79" s="29">
        <v>0.46873063247590901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8.7439994347003475E-3</v>
      </c>
      <c r="M80" s="29">
        <v>1.4395027398390554E-2</v>
      </c>
      <c r="N80" s="29">
        <v>2.1269816419209619E-2</v>
      </c>
      <c r="O80" s="29">
        <v>2.9353279266215608E-2</v>
      </c>
      <c r="P80" s="29">
        <v>3.874459302971632E-2</v>
      </c>
      <c r="Q80" s="29">
        <v>4.9163110853652665E-2</v>
      </c>
      <c r="R80" s="29">
        <v>5.9433343294146082E-2</v>
      </c>
      <c r="S80" s="29">
        <v>6.9331422174079629E-2</v>
      </c>
      <c r="T80" s="29">
        <v>7.8119071300349299E-2</v>
      </c>
      <c r="U80" s="29">
        <v>8.5188486031216357E-2</v>
      </c>
      <c r="V80" s="29">
        <v>9.0569192418328351E-2</v>
      </c>
      <c r="W80" s="29">
        <v>9.4201448456138079E-2</v>
      </c>
      <c r="X80" s="29">
        <v>9.5954693228475912E-2</v>
      </c>
      <c r="Y80" s="29">
        <v>9.5735239559368565E-2</v>
      </c>
      <c r="Z80" s="29">
        <v>9.3387262686694644E-2</v>
      </c>
      <c r="AA80" s="29">
        <v>8.9489154596911563E-2</v>
      </c>
      <c r="AB80" s="29">
        <v>8.4178906335589054E-2</v>
      </c>
      <c r="AC80" s="29">
        <v>7.7967295104935871E-2</v>
      </c>
      <c r="AD80" s="29">
        <v>7.0870682841045099E-2</v>
      </c>
      <c r="AE80" s="29">
        <v>6.3355605302468809E-2</v>
      </c>
      <c r="AF80" s="29">
        <v>5.5929392376100083E-2</v>
      </c>
      <c r="AG80" s="29">
        <v>4.9074204560132985E-2</v>
      </c>
      <c r="AH80" s="29">
        <v>4.2859963249665248E-2</v>
      </c>
      <c r="AI80" s="29">
        <v>3.705496296874479E-2</v>
      </c>
      <c r="AJ80" s="29">
        <v>3.1677708289924521E-2</v>
      </c>
      <c r="AK80" s="29">
        <v>2.7100103997285994E-2</v>
      </c>
      <c r="AL80" s="29">
        <v>2.3258256653615163E-2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5.3854629384792281E-3</v>
      </c>
      <c r="M81" s="27">
        <v>5.2913025385033846E-3</v>
      </c>
      <c r="N81" s="27">
        <v>5.1917252559366784E-3</v>
      </c>
      <c r="O81" s="27">
        <v>5.0281036929970295E-3</v>
      </c>
      <c r="P81" s="27">
        <v>4.8160704959913274E-3</v>
      </c>
      <c r="Q81" s="27">
        <v>4.5628927908238429E-3</v>
      </c>
      <c r="R81" s="27">
        <v>4.2674652526547563E-3</v>
      </c>
      <c r="S81" s="27">
        <v>3.916419193785328E-3</v>
      </c>
      <c r="T81" s="27">
        <v>3.5397601900485701E-3</v>
      </c>
      <c r="U81" s="27">
        <v>3.1717201358794434E-3</v>
      </c>
      <c r="V81" s="27">
        <v>2.8026391847262608E-3</v>
      </c>
      <c r="W81" s="27">
        <v>2.4746933134619986E-3</v>
      </c>
      <c r="X81" s="27">
        <v>2.1474950183494428E-3</v>
      </c>
      <c r="Y81" s="27">
        <v>1.8449738789561175E-3</v>
      </c>
      <c r="Z81" s="27">
        <v>1.6028543273931292E-3</v>
      </c>
      <c r="AA81" s="27">
        <v>1.4111257753610612E-3</v>
      </c>
      <c r="AB81" s="27">
        <v>1.2152094870921221E-3</v>
      </c>
      <c r="AC81" s="27">
        <v>1.0327727088435565E-3</v>
      </c>
      <c r="AD81" s="27">
        <v>8.6690903972148643E-4</v>
      </c>
      <c r="AE81" s="27">
        <v>7.5472496126575961E-4</v>
      </c>
      <c r="AF81" s="27">
        <v>6.6548839993527066E-4</v>
      </c>
      <c r="AG81" s="27">
        <v>6.1380919891943029E-4</v>
      </c>
      <c r="AH81" s="27">
        <v>5.1117105061801807E-4</v>
      </c>
      <c r="AI81" s="27">
        <v>4.612992372319334E-4</v>
      </c>
      <c r="AJ81" s="27">
        <v>4.2672249326322642E-4</v>
      </c>
      <c r="AK81" s="27">
        <v>3.4702855090487406E-4</v>
      </c>
      <c r="AL81" s="27">
        <v>2.8656091732280256E-4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7.9026458427421606E-2</v>
      </c>
      <c r="M82" s="27">
        <v>7.2505032476504069E-2</v>
      </c>
      <c r="N82" s="27">
        <v>6.6743426019993224E-2</v>
      </c>
      <c r="O82" s="27">
        <v>6.1554038603305203E-2</v>
      </c>
      <c r="P82" s="27">
        <v>5.6848964773698621E-2</v>
      </c>
      <c r="Q82" s="27">
        <v>5.2488238670533024E-2</v>
      </c>
      <c r="R82" s="27">
        <v>4.8128381640520003E-2</v>
      </c>
      <c r="S82" s="27">
        <v>4.3898882717517518E-2</v>
      </c>
      <c r="T82" s="27">
        <v>3.9893743320102253E-2</v>
      </c>
      <c r="U82" s="27">
        <v>3.6128710791973606E-2</v>
      </c>
      <c r="V82" s="27">
        <v>3.2652841023052201E-2</v>
      </c>
      <c r="W82" s="27">
        <v>2.9479799241820401E-2</v>
      </c>
      <c r="X82" s="27">
        <v>2.6387946321926162E-2</v>
      </c>
      <c r="Y82" s="27">
        <v>2.3550950281878744E-2</v>
      </c>
      <c r="Z82" s="27">
        <v>2.1041762302186528E-2</v>
      </c>
      <c r="AA82" s="27">
        <v>1.8767920382105011E-2</v>
      </c>
      <c r="AB82" s="27">
        <v>1.6701398442559755E-2</v>
      </c>
      <c r="AC82" s="27">
        <v>1.5079998819877575E-2</v>
      </c>
      <c r="AD82" s="27">
        <v>1.3830901792729002E-2</v>
      </c>
      <c r="AE82" s="27">
        <v>1.2764860567223094E-2</v>
      </c>
      <c r="AF82" s="27">
        <v>1.184507447785732E-2</v>
      </c>
      <c r="AG82" s="27">
        <v>1.1050146132622216E-2</v>
      </c>
      <c r="AH82" s="27">
        <v>1.0337573635131403E-2</v>
      </c>
      <c r="AI82" s="27">
        <v>9.818208868682109E-3</v>
      </c>
      <c r="AJ82" s="27">
        <v>9.5384091773246926E-3</v>
      </c>
      <c r="AK82" s="27">
        <v>9.3727250415944294E-3</v>
      </c>
      <c r="AL82" s="27">
        <v>9.2311714994512614E-3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1.9061367470511297E-4</v>
      </c>
      <c r="M83" s="27">
        <v>2.268608161729618E-4</v>
      </c>
      <c r="N83" s="27">
        <v>2.6285221566279263E-4</v>
      </c>
      <c r="O83" s="27">
        <v>2.9523728184536346E-4</v>
      </c>
      <c r="P83" s="27">
        <v>3.236267943526063E-4</v>
      </c>
      <c r="Q83" s="27">
        <v>3.473239382282765E-4</v>
      </c>
      <c r="R83" s="27">
        <v>3.6306045343344223E-4</v>
      </c>
      <c r="S83" s="27">
        <v>3.678928610138347E-4</v>
      </c>
      <c r="T83" s="27">
        <v>3.6470710027486792E-4</v>
      </c>
      <c r="U83" s="27">
        <v>3.5209637058462412E-4</v>
      </c>
      <c r="V83" s="27">
        <v>3.3261243828895865E-4</v>
      </c>
      <c r="W83" s="27">
        <v>3.0645840373634309E-4</v>
      </c>
      <c r="X83" s="27">
        <v>2.7725818422786626E-4</v>
      </c>
      <c r="Y83" s="27">
        <v>2.4804611515769363E-4</v>
      </c>
      <c r="Z83" s="27">
        <v>2.1763499322134967E-4</v>
      </c>
      <c r="AA83" s="27">
        <v>1.8843609892960222E-4</v>
      </c>
      <c r="AB83" s="27">
        <v>1.6119394342629765E-4</v>
      </c>
      <c r="AC83" s="27">
        <v>1.378889833972926E-4</v>
      </c>
      <c r="AD83" s="27">
        <v>1.1954692764791601E-4</v>
      </c>
      <c r="AE83" s="27">
        <v>1.0335044710673035E-4</v>
      </c>
      <c r="AF83" s="27">
        <v>8.7882233653228611E-5</v>
      </c>
      <c r="AG83" s="27">
        <v>7.3355060510270749E-5</v>
      </c>
      <c r="AH83" s="27">
        <v>6.0539231323266014E-5</v>
      </c>
      <c r="AI83" s="27">
        <v>5.2679155542702878E-5</v>
      </c>
      <c r="AJ83" s="27">
        <v>4.674750424072428E-5</v>
      </c>
      <c r="AK83" s="27">
        <v>4.3509998184732949E-5</v>
      </c>
      <c r="AL83" s="27">
        <v>3.7373268020575287E-5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10.341831468981454</v>
      </c>
      <c r="M86" s="30">
        <v>10.262852643564186</v>
      </c>
      <c r="N86" s="30">
        <v>10.255557301653695</v>
      </c>
      <c r="O86" s="30">
        <v>10.281411714930975</v>
      </c>
      <c r="P86" s="30">
        <v>10.314636147728713</v>
      </c>
      <c r="Q86" s="30">
        <v>10.345586816371405</v>
      </c>
      <c r="R86" s="30">
        <v>10.330901447350039</v>
      </c>
      <c r="S86" s="30">
        <v>10.282796258019362</v>
      </c>
      <c r="T86" s="30">
        <v>10.22507599794181</v>
      </c>
      <c r="U86" s="30">
        <v>10.152042373226767</v>
      </c>
      <c r="V86" s="30">
        <v>10.087930947680883</v>
      </c>
      <c r="W86" s="30">
        <v>10.035024448244515</v>
      </c>
      <c r="X86" s="30">
        <v>9.994594388239717</v>
      </c>
      <c r="Y86" s="30">
        <v>9.95381991889316</v>
      </c>
      <c r="Z86" s="30">
        <v>9.9301747107199461</v>
      </c>
      <c r="AA86" s="30">
        <v>9.9188964288817605</v>
      </c>
      <c r="AB86" s="30">
        <v>9.9114116649948354</v>
      </c>
      <c r="AC86" s="30">
        <v>9.9111936823912465</v>
      </c>
      <c r="AD86" s="30">
        <v>9.922193255986393</v>
      </c>
      <c r="AE86" s="30">
        <v>9.9393219414107552</v>
      </c>
      <c r="AF86" s="30">
        <v>9.9652413007540819</v>
      </c>
      <c r="AG86" s="30">
        <v>9.9993750681906306</v>
      </c>
      <c r="AH86" s="30">
        <v>10.036799337960932</v>
      </c>
      <c r="AI86" s="30">
        <v>10.068794188732662</v>
      </c>
      <c r="AJ86" s="30">
        <v>10.10317583617122</v>
      </c>
      <c r="AK86" s="30">
        <v>10.136482572480645</v>
      </c>
      <c r="AL86" s="30">
        <v>10.168971827067107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246231.39680409594</v>
      </c>
      <c r="M96" s="33">
        <v>233158.41193048347</v>
      </c>
      <c r="N96" s="33">
        <v>219673.05348286056</v>
      </c>
      <c r="O96" s="33">
        <v>206135.52499248958</v>
      </c>
      <c r="P96" s="33">
        <v>192549.59729815251</v>
      </c>
      <c r="Q96" s="33">
        <v>178770.19768277358</v>
      </c>
      <c r="R96" s="33">
        <v>164778.2905583937</v>
      </c>
      <c r="S96" s="33">
        <v>150742.09812650055</v>
      </c>
      <c r="T96" s="33">
        <v>136266.01919613598</v>
      </c>
      <c r="U96" s="33">
        <v>122268.22731499719</v>
      </c>
      <c r="V96" s="33">
        <v>108420.31096634173</v>
      </c>
      <c r="W96" s="33">
        <v>95444.209902574759</v>
      </c>
      <c r="X96" s="33">
        <v>83143.296650373566</v>
      </c>
      <c r="Y96" s="33">
        <v>71943.410190483832</v>
      </c>
      <c r="Z96" s="33">
        <v>61949.857122900081</v>
      </c>
      <c r="AA96" s="33">
        <v>53013.710932984533</v>
      </c>
      <c r="AB96" s="33">
        <v>44963.589102039048</v>
      </c>
      <c r="AC96" s="33">
        <v>37754.748150138235</v>
      </c>
      <c r="AD96" s="33">
        <v>31423.280316988552</v>
      </c>
      <c r="AE96" s="33">
        <v>25922.463496189626</v>
      </c>
      <c r="AF96" s="33">
        <v>21236.526278309462</v>
      </c>
      <c r="AG96" s="33">
        <v>17302.091270324687</v>
      </c>
      <c r="AH96" s="33">
        <v>14007.461530576244</v>
      </c>
      <c r="AI96" s="33">
        <v>11208.839405297893</v>
      </c>
      <c r="AJ96" s="33">
        <v>8938.6751660072932</v>
      </c>
      <c r="AK96" s="33">
        <v>7054.8791369758974</v>
      </c>
      <c r="AL96" s="33">
        <v>5523.782434096458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232216.61013992666</v>
      </c>
      <c r="M97" s="33">
        <v>220020.33876087537</v>
      </c>
      <c r="N97" s="33">
        <v>204552.91384762089</v>
      </c>
      <c r="O97" s="33">
        <v>188427.64631261121</v>
      </c>
      <c r="P97" s="33">
        <v>173304.07296154829</v>
      </c>
      <c r="Q97" s="33">
        <v>158453.08297035666</v>
      </c>
      <c r="R97" s="33">
        <v>143913.24850543265</v>
      </c>
      <c r="S97" s="33">
        <v>129889.83437545266</v>
      </c>
      <c r="T97" s="33">
        <v>116423.37263511338</v>
      </c>
      <c r="U97" s="33">
        <v>104311.79855011993</v>
      </c>
      <c r="V97" s="33">
        <v>91950.806547363391</v>
      </c>
      <c r="W97" s="33">
        <v>80162.981306523739</v>
      </c>
      <c r="X97" s="33">
        <v>68928.429034672168</v>
      </c>
      <c r="Y97" s="33">
        <v>58963.51836047</v>
      </c>
      <c r="Z97" s="33">
        <v>50149.999318528055</v>
      </c>
      <c r="AA97" s="33">
        <v>42426.980556387869</v>
      </c>
      <c r="AB97" s="33">
        <v>35707.122720440406</v>
      </c>
      <c r="AC97" s="33">
        <v>29850.707952549339</v>
      </c>
      <c r="AD97" s="33">
        <v>24739.148933616358</v>
      </c>
      <c r="AE97" s="33">
        <v>20338.431877859624</v>
      </c>
      <c r="AF97" s="33">
        <v>16613.750565156228</v>
      </c>
      <c r="AG97" s="33">
        <v>13496.024978209956</v>
      </c>
      <c r="AH97" s="33">
        <v>10877.676400225409</v>
      </c>
      <c r="AI97" s="33">
        <v>8685.8889334768191</v>
      </c>
      <c r="AJ97" s="33">
        <v>6881.2696983028864</v>
      </c>
      <c r="AK97" s="33">
        <v>5399.0984813248551</v>
      </c>
      <c r="AL97" s="33">
        <v>4200.6183941728896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20923.947724034562</v>
      </c>
      <c r="M99" s="33">
        <v>23759.962958697732</v>
      </c>
      <c r="N99" s="33">
        <v>25650.662619949551</v>
      </c>
      <c r="O99" s="33">
        <v>27053.538266666208</v>
      </c>
      <c r="P99" s="33">
        <v>27930.473375451009</v>
      </c>
      <c r="Q99" s="33">
        <v>28314.553242524558</v>
      </c>
      <c r="R99" s="33">
        <v>28198.259765239294</v>
      </c>
      <c r="S99" s="33">
        <v>27595.485226651868</v>
      </c>
      <c r="T99" s="33">
        <v>26482.917877440781</v>
      </c>
      <c r="U99" s="33">
        <v>24903.644409212124</v>
      </c>
      <c r="V99" s="33">
        <v>22857.030164045267</v>
      </c>
      <c r="W99" s="33">
        <v>20800.90831692623</v>
      </c>
      <c r="X99" s="33">
        <v>18734.96213460826</v>
      </c>
      <c r="Y99" s="33">
        <v>16692.752065534834</v>
      </c>
      <c r="Z99" s="33">
        <v>14708.367648787089</v>
      </c>
      <c r="AA99" s="33">
        <v>12802.494230532568</v>
      </c>
      <c r="AB99" s="33">
        <v>11016.83269549752</v>
      </c>
      <c r="AC99" s="33">
        <v>9357.2685584617084</v>
      </c>
      <c r="AD99" s="33">
        <v>7854.9736348297138</v>
      </c>
      <c r="AE99" s="33">
        <v>6517.9467048596662</v>
      </c>
      <c r="AF99" s="33">
        <v>5348.8359750507861</v>
      </c>
      <c r="AG99" s="33">
        <v>4336.2375423506546</v>
      </c>
      <c r="AH99" s="33">
        <v>3473.5950420440113</v>
      </c>
      <c r="AI99" s="33">
        <v>2751.1874626854656</v>
      </c>
      <c r="AJ99" s="33">
        <v>2164.6031077999623</v>
      </c>
      <c r="AK99" s="33">
        <v>1690.0110637435573</v>
      </c>
      <c r="AL99" s="33">
        <v>1321.9130045880106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18581.356674182261</v>
      </c>
      <c r="M100" s="33">
        <v>23760.634419069691</v>
      </c>
      <c r="N100" s="33">
        <v>27886.475438155503</v>
      </c>
      <c r="O100" s="33">
        <v>30990.828802243232</v>
      </c>
      <c r="P100" s="33">
        <v>33606.314839903884</v>
      </c>
      <c r="Q100" s="33">
        <v>35687.160651623904</v>
      </c>
      <c r="R100" s="33">
        <v>38305.012933046055</v>
      </c>
      <c r="S100" s="33">
        <v>41059.916724518902</v>
      </c>
      <c r="T100" s="33">
        <v>43586.700943038391</v>
      </c>
      <c r="U100" s="33">
        <v>46180.148081983913</v>
      </c>
      <c r="V100" s="33">
        <v>48500.366029693665</v>
      </c>
      <c r="W100" s="33">
        <v>50527.691892993418</v>
      </c>
      <c r="X100" s="33">
        <v>52305.287903472345</v>
      </c>
      <c r="Y100" s="33">
        <v>53845.730853013927</v>
      </c>
      <c r="Z100" s="33">
        <v>55158.402598405126</v>
      </c>
      <c r="AA100" s="33">
        <v>56292.388070274952</v>
      </c>
      <c r="AB100" s="33">
        <v>57262.080596518761</v>
      </c>
      <c r="AC100" s="33">
        <v>58111.183092662854</v>
      </c>
      <c r="AD100" s="33">
        <v>58833.994836748105</v>
      </c>
      <c r="AE100" s="33">
        <v>59441.808050587679</v>
      </c>
      <c r="AF100" s="33">
        <v>59944.940181063874</v>
      </c>
      <c r="AG100" s="33">
        <v>60380.209261908421</v>
      </c>
      <c r="AH100" s="33">
        <v>60748.055828416182</v>
      </c>
      <c r="AI100" s="33">
        <v>61051.151926334562</v>
      </c>
      <c r="AJ100" s="33">
        <v>61282.301814214428</v>
      </c>
      <c r="AK100" s="33">
        <v>61468.087515642699</v>
      </c>
      <c r="AL100" s="33">
        <v>61614.540469733591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18426.328769935812</v>
      </c>
      <c r="M101" s="33">
        <v>22589.842905093119</v>
      </c>
      <c r="N101" s="33">
        <v>27260.428767926842</v>
      </c>
      <c r="O101" s="33">
        <v>32414.677461452877</v>
      </c>
      <c r="P101" s="33">
        <v>36414.572582937421</v>
      </c>
      <c r="Q101" s="33">
        <v>40107.658612282394</v>
      </c>
      <c r="R101" s="33">
        <v>42751.632423488139</v>
      </c>
      <c r="S101" s="33">
        <v>44393.485652765477</v>
      </c>
      <c r="T101" s="33">
        <v>45048.881692813826</v>
      </c>
      <c r="U101" s="33">
        <v>45573.732332817548</v>
      </c>
      <c r="V101" s="33">
        <v>45944.755479150983</v>
      </c>
      <c r="W101" s="33">
        <v>46151.415743237725</v>
      </c>
      <c r="X101" s="33">
        <v>46175.370194729898</v>
      </c>
      <c r="Y101" s="33">
        <v>46046.76182033059</v>
      </c>
      <c r="Z101" s="33">
        <v>45778.380160652159</v>
      </c>
      <c r="AA101" s="33">
        <v>45392.915167398736</v>
      </c>
      <c r="AB101" s="33">
        <v>44928.457152201707</v>
      </c>
      <c r="AC101" s="33">
        <v>44419.090763250919</v>
      </c>
      <c r="AD101" s="33">
        <v>43895.76805417781</v>
      </c>
      <c r="AE101" s="33">
        <v>43378.658605489763</v>
      </c>
      <c r="AF101" s="33">
        <v>42894.551186246783</v>
      </c>
      <c r="AG101" s="33">
        <v>42451.292880234883</v>
      </c>
      <c r="AH101" s="33">
        <v>42064.106940744772</v>
      </c>
      <c r="AI101" s="33">
        <v>41732.37560520674</v>
      </c>
      <c r="AJ101" s="33">
        <v>41462.435890846631</v>
      </c>
      <c r="AK101" s="33">
        <v>41240.473884824103</v>
      </c>
      <c r="AL101" s="33">
        <v>41063.76208154764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3570.8810046213889</v>
      </c>
      <c r="M102" s="33">
        <v>5441.1398428006469</v>
      </c>
      <c r="N102" s="33">
        <v>6455.5951182081471</v>
      </c>
      <c r="O102" s="33">
        <v>7387.1478000143798</v>
      </c>
      <c r="P102" s="33">
        <v>8291.8106868169853</v>
      </c>
      <c r="Q102" s="33">
        <v>9132.7945750814179</v>
      </c>
      <c r="R102" s="33">
        <v>9203.9439989737493</v>
      </c>
      <c r="S102" s="33">
        <v>9261.4169904800037</v>
      </c>
      <c r="T102" s="33">
        <v>8624.433335300253</v>
      </c>
      <c r="U102" s="33">
        <v>7996.8806048915731</v>
      </c>
      <c r="V102" s="33">
        <v>7381.4457938222495</v>
      </c>
      <c r="W102" s="33">
        <v>6777.4798824357822</v>
      </c>
      <c r="X102" s="33">
        <v>6168.877444130555</v>
      </c>
      <c r="Y102" s="33">
        <v>5556.5967180509178</v>
      </c>
      <c r="Z102" s="33">
        <v>4937.189917815851</v>
      </c>
      <c r="AA102" s="33">
        <v>4335.5121846449338</v>
      </c>
      <c r="AB102" s="33">
        <v>3750.6697542007983</v>
      </c>
      <c r="AC102" s="33">
        <v>3202.6982309885311</v>
      </c>
      <c r="AD102" s="33">
        <v>2688.4306715228659</v>
      </c>
      <c r="AE102" s="33">
        <v>2221.0933087542126</v>
      </c>
      <c r="AF102" s="33">
        <v>1809.5810368794409</v>
      </c>
      <c r="AG102" s="33">
        <v>1459.2510057745394</v>
      </c>
      <c r="AH102" s="33">
        <v>1165.1575726085512</v>
      </c>
      <c r="AI102" s="33">
        <v>914.39326347184056</v>
      </c>
      <c r="AJ102" s="33">
        <v>706.86451634454625</v>
      </c>
      <c r="AK102" s="33">
        <v>540.67200371755632</v>
      </c>
      <c r="AL102" s="33">
        <v>410.1980547809502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285736.70120231278</v>
      </c>
      <c r="M108" s="36">
        <v>280679.00930825091</v>
      </c>
      <c r="N108" s="36">
        <v>273210.19154096564</v>
      </c>
      <c r="O108" s="36">
        <v>264179.892061399</v>
      </c>
      <c r="P108" s="36">
        <v>254086.38551350738</v>
      </c>
      <c r="Q108" s="36">
        <v>242771.91157692205</v>
      </c>
      <c r="R108" s="36">
        <v>231281.56325667904</v>
      </c>
      <c r="S108" s="36">
        <v>219397.50007767131</v>
      </c>
      <c r="T108" s="36">
        <v>206335.63801661515</v>
      </c>
      <c r="U108" s="36">
        <v>193352.01980619322</v>
      </c>
      <c r="V108" s="36">
        <v>179777.70716008064</v>
      </c>
      <c r="W108" s="36">
        <v>166772.81011249439</v>
      </c>
      <c r="X108" s="36">
        <v>154183.54668845417</v>
      </c>
      <c r="Y108" s="36">
        <v>142481.89310903259</v>
      </c>
      <c r="Z108" s="36">
        <v>131816.62737009229</v>
      </c>
      <c r="AA108" s="36">
        <v>122108.59323379205</v>
      </c>
      <c r="AB108" s="36">
        <v>113242.50239405534</v>
      </c>
      <c r="AC108" s="36">
        <v>105223.19980126279</v>
      </c>
      <c r="AD108" s="36">
        <v>98112.248788566372</v>
      </c>
      <c r="AE108" s="36">
        <v>91882.218251636979</v>
      </c>
      <c r="AF108" s="36">
        <v>86530.302434424113</v>
      </c>
      <c r="AG108" s="36">
        <v>82018.538074583761</v>
      </c>
      <c r="AH108" s="36">
        <v>78229.112401036429</v>
      </c>
      <c r="AI108" s="36">
        <v>75011.178794317922</v>
      </c>
      <c r="AJ108" s="36">
        <v>72385.580088021685</v>
      </c>
      <c r="AK108" s="36">
        <v>70212.977716362162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254213.81991448387</v>
      </c>
      <c r="M109" s="34">
        <v>248051.32150876915</v>
      </c>
      <c r="N109" s="34">
        <v>238268.93773375588</v>
      </c>
      <c r="O109" s="34">
        <v>228229.47157407846</v>
      </c>
      <c r="P109" s="34">
        <v>218010.4562313027</v>
      </c>
      <c r="Q109" s="34">
        <v>207693.53615772046</v>
      </c>
      <c r="R109" s="34">
        <v>195868.82492789454</v>
      </c>
      <c r="S109" s="34">
        <v>183544.73701869816</v>
      </c>
      <c r="T109" s="34">
        <v>170096.68766322744</v>
      </c>
      <c r="U109" s="34">
        <v>157882.41148782906</v>
      </c>
      <c r="V109" s="34">
        <v>145277.00782033664</v>
      </c>
      <c r="W109" s="34">
        <v>133091.87693219725</v>
      </c>
      <c r="X109" s="34">
        <v>121272.67667353262</v>
      </c>
      <c r="Y109" s="34">
        <v>110566.87689885151</v>
      </c>
      <c r="Z109" s="34">
        <v>100865.56939699606</v>
      </c>
      <c r="AA109" s="34">
        <v>92155.407908431545</v>
      </c>
      <c r="AB109" s="34">
        <v>84386.249626842924</v>
      </c>
      <c r="AC109" s="34">
        <v>77472.496946788786</v>
      </c>
      <c r="AD109" s="34">
        <v>71323.34765931702</v>
      </c>
      <c r="AE109" s="34">
        <v>65938.183792103591</v>
      </c>
      <c r="AF109" s="34">
        <v>61317.882788282448</v>
      </c>
      <c r="AG109" s="34">
        <v>57406.568864219378</v>
      </c>
      <c r="AH109" s="34">
        <v>54106.940913578735</v>
      </c>
      <c r="AI109" s="34">
        <v>51332.657802155401</v>
      </c>
      <c r="AJ109" s="34">
        <v>49050.570105494066</v>
      </c>
      <c r="AK109" s="34">
        <v>47180.244369866516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539950.52111679665</v>
      </c>
      <c r="M110" s="33">
        <v>528730.33081702003</v>
      </c>
      <c r="N110" s="33">
        <v>511479.12927472149</v>
      </c>
      <c r="O110" s="33">
        <v>492409.36363547749</v>
      </c>
      <c r="P110" s="33">
        <v>472096.84174481011</v>
      </c>
      <c r="Q110" s="33">
        <v>450465.44773464254</v>
      </c>
      <c r="R110" s="33">
        <v>427150.38818457356</v>
      </c>
      <c r="S110" s="33">
        <v>402942.23709636944</v>
      </c>
      <c r="T110" s="33">
        <v>376432.32567984262</v>
      </c>
      <c r="U110" s="33">
        <v>351234.4312940223</v>
      </c>
      <c r="V110" s="33">
        <v>325054.71498041728</v>
      </c>
      <c r="W110" s="33">
        <v>299864.68704469159</v>
      </c>
      <c r="X110" s="33">
        <v>275456.22336198681</v>
      </c>
      <c r="Y110" s="33">
        <v>253048.7700078841</v>
      </c>
      <c r="Z110" s="33">
        <v>232682.19676708835</v>
      </c>
      <c r="AA110" s="33">
        <v>214264.0011422236</v>
      </c>
      <c r="AB110" s="33">
        <v>197628.75202089825</v>
      </c>
      <c r="AC110" s="33">
        <v>182695.69674805159</v>
      </c>
      <c r="AD110" s="33">
        <v>169435.59644788341</v>
      </c>
      <c r="AE110" s="33">
        <v>157820.40204374056</v>
      </c>
      <c r="AF110" s="33">
        <v>147848.18522270658</v>
      </c>
      <c r="AG110" s="33">
        <v>139425.10693880313</v>
      </c>
      <c r="AH110" s="33">
        <v>132336.05331461519</v>
      </c>
      <c r="AI110" s="33">
        <v>126343.83659647332</v>
      </c>
      <c r="AJ110" s="33">
        <v>121436.15019351574</v>
      </c>
      <c r="AK110" s="33">
        <v>117393.22208622868</v>
      </c>
      <c r="AL110" s="33">
        <v>114134.81443891954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173.78162487030673</v>
      </c>
      <c r="M116" s="33">
        <v>163.26335975910459</v>
      </c>
      <c r="N116" s="33">
        <v>152.67920372961336</v>
      </c>
      <c r="O116" s="33">
        <v>142.22674519808109</v>
      </c>
      <c r="P116" s="33">
        <v>131.88329267057006</v>
      </c>
      <c r="Q116" s="33">
        <v>121.61991300037707</v>
      </c>
      <c r="R116" s="33">
        <v>111.44343445816318</v>
      </c>
      <c r="S116" s="33">
        <v>101.39824219803933</v>
      </c>
      <c r="T116" s="33">
        <v>91.198416746265707</v>
      </c>
      <c r="U116" s="33">
        <v>81.413325864191407</v>
      </c>
      <c r="V116" s="33">
        <v>71.847255244064016</v>
      </c>
      <c r="W116" s="33">
        <v>62.944550947912475</v>
      </c>
      <c r="X116" s="33">
        <v>54.67352536037783</v>
      </c>
      <c r="Y116" s="33">
        <v>47.173441787685881</v>
      </c>
      <c r="Z116" s="33">
        <v>40.521510232609685</v>
      </c>
      <c r="AA116" s="33">
        <v>34.605346489001647</v>
      </c>
      <c r="AB116" s="33">
        <v>29.29915668419731</v>
      </c>
      <c r="AC116" s="33">
        <v>24.568019943558156</v>
      </c>
      <c r="AD116" s="33">
        <v>20.434722844590883</v>
      </c>
      <c r="AE116" s="33">
        <v>16.860136348143438</v>
      </c>
      <c r="AF116" s="33">
        <v>13.828897894433725</v>
      </c>
      <c r="AG116" s="33">
        <v>11.296533648558013</v>
      </c>
      <c r="AH116" s="33">
        <v>9.1855505715803005</v>
      </c>
      <c r="AI116" s="33">
        <v>7.3956804957643545</v>
      </c>
      <c r="AJ116" s="33">
        <v>5.9497830919758652</v>
      </c>
      <c r="AK116" s="33">
        <v>4.7492833169849593</v>
      </c>
      <c r="AL116" s="33">
        <v>3.775038590782974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159.54962264863076</v>
      </c>
      <c r="M117" s="33">
        <v>150.98074081003003</v>
      </c>
      <c r="N117" s="33">
        <v>140.23208405864941</v>
      </c>
      <c r="O117" s="33">
        <v>129.07148859740974</v>
      </c>
      <c r="P117" s="33">
        <v>118.58806870520301</v>
      </c>
      <c r="Q117" s="33">
        <v>108.30518296971415</v>
      </c>
      <c r="R117" s="33">
        <v>98.245471936176429</v>
      </c>
      <c r="S117" s="33">
        <v>88.555853820754052</v>
      </c>
      <c r="T117" s="33">
        <v>79.258779218061207</v>
      </c>
      <c r="U117" s="33">
        <v>70.887306332176223</v>
      </c>
      <c r="V117" s="33">
        <v>62.388329494393219</v>
      </c>
      <c r="W117" s="33">
        <v>54.307995183836958</v>
      </c>
      <c r="X117" s="33">
        <v>46.644794559997372</v>
      </c>
      <c r="Y117" s="33">
        <v>39.853209970215374</v>
      </c>
      <c r="Z117" s="33">
        <v>33.854983599251021</v>
      </c>
      <c r="AA117" s="33">
        <v>28.607456681143528</v>
      </c>
      <c r="AB117" s="33">
        <v>24.049058079871404</v>
      </c>
      <c r="AC117" s="33">
        <v>20.081075840053543</v>
      </c>
      <c r="AD117" s="33">
        <v>16.624020412987473</v>
      </c>
      <c r="AE117" s="33">
        <v>13.653020927481903</v>
      </c>
      <c r="AF117" s="33">
        <v>11.142828709733678</v>
      </c>
      <c r="AG117" s="33">
        <v>9.0456290337274812</v>
      </c>
      <c r="AH117" s="33">
        <v>7.2897804574097664</v>
      </c>
      <c r="AI117" s="33">
        <v>5.8231191464747765</v>
      </c>
      <c r="AJ117" s="33">
        <v>4.6169270088145415</v>
      </c>
      <c r="AK117" s="33">
        <v>3.6268444676316678</v>
      </c>
      <c r="AL117" s="33">
        <v>2.8267660797920171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8.5459858416194816</v>
      </c>
      <c r="M119" s="33">
        <v>9.629336408270639</v>
      </c>
      <c r="N119" s="33">
        <v>10.287006242640468</v>
      </c>
      <c r="O119" s="33">
        <v>10.714514792459887</v>
      </c>
      <c r="P119" s="33">
        <v>10.913240622431484</v>
      </c>
      <c r="Q119" s="33">
        <v>10.911648516066956</v>
      </c>
      <c r="R119" s="33">
        <v>10.720799808568263</v>
      </c>
      <c r="S119" s="33">
        <v>10.381998856231482</v>
      </c>
      <c r="T119" s="33">
        <v>9.8840326737503048</v>
      </c>
      <c r="U119" s="33">
        <v>9.2418501166226594</v>
      </c>
      <c r="V119" s="33">
        <v>8.4536107939512632</v>
      </c>
      <c r="W119" s="33">
        <v>7.6619451092666457</v>
      </c>
      <c r="X119" s="33">
        <v>6.8674225743717772</v>
      </c>
      <c r="Y119" s="33">
        <v>6.0853805894787287</v>
      </c>
      <c r="Z119" s="33">
        <v>5.3304156811852828</v>
      </c>
      <c r="AA119" s="33">
        <v>4.6107289463568115</v>
      </c>
      <c r="AB119" s="33">
        <v>3.942701363473466</v>
      </c>
      <c r="AC119" s="33">
        <v>3.3277229915799622</v>
      </c>
      <c r="AD119" s="33">
        <v>2.7767659601304202</v>
      </c>
      <c r="AE119" s="33">
        <v>2.2912029116384636</v>
      </c>
      <c r="AF119" s="33">
        <v>1.8707354176277411</v>
      </c>
      <c r="AG119" s="33">
        <v>1.5095007172703161</v>
      </c>
      <c r="AH119" s="33">
        <v>1.2040582147693117</v>
      </c>
      <c r="AI119" s="33">
        <v>0.94975634783686025</v>
      </c>
      <c r="AJ119" s="33">
        <v>0.74479733745325372</v>
      </c>
      <c r="AK119" s="33">
        <v>0.5798950458330292</v>
      </c>
      <c r="AL119" s="33">
        <v>0.45322306486834962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12.377225340341543</v>
      </c>
      <c r="M120" s="33">
        <v>15.683905587654747</v>
      </c>
      <c r="N120" s="33">
        <v>18.284900741209277</v>
      </c>
      <c r="O120" s="33">
        <v>20.210459417134192</v>
      </c>
      <c r="P120" s="33">
        <v>21.806661379129373</v>
      </c>
      <c r="Q120" s="33">
        <v>23.046811211094912</v>
      </c>
      <c r="R120" s="33">
        <v>24.595871587047586</v>
      </c>
      <c r="S120" s="33">
        <v>26.202825895825576</v>
      </c>
      <c r="T120" s="33">
        <v>27.644300488524866</v>
      </c>
      <c r="U120" s="33">
        <v>29.096574616496788</v>
      </c>
      <c r="V120" s="33">
        <v>30.355523599912271</v>
      </c>
      <c r="W120" s="33">
        <v>31.411253525614484</v>
      </c>
      <c r="X120" s="33">
        <v>32.321277327905996</v>
      </c>
      <c r="Y120" s="33">
        <v>33.093423742323232</v>
      </c>
      <c r="Z120" s="33">
        <v>33.733796262507447</v>
      </c>
      <c r="AA120" s="33">
        <v>34.274217772123542</v>
      </c>
      <c r="AB120" s="33">
        <v>34.724783799652208</v>
      </c>
      <c r="AC120" s="33">
        <v>35.113797548023619</v>
      </c>
      <c r="AD120" s="33">
        <v>35.437297557871126</v>
      </c>
      <c r="AE120" s="33">
        <v>35.702115264132502</v>
      </c>
      <c r="AF120" s="33">
        <v>35.914962127336636</v>
      </c>
      <c r="AG120" s="33">
        <v>36.099097403684091</v>
      </c>
      <c r="AH120" s="33">
        <v>36.254350434261305</v>
      </c>
      <c r="AI120" s="33">
        <v>36.38110503321618</v>
      </c>
      <c r="AJ120" s="33">
        <v>36.473518815051548</v>
      </c>
      <c r="AK120" s="33">
        <v>36.547231685811326</v>
      </c>
      <c r="AL120" s="33">
        <v>36.604634289960089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7.4835670043745619</v>
      </c>
      <c r="M121" s="33">
        <v>9.0871703248734956</v>
      </c>
      <c r="N121" s="33">
        <v>10.77838655740937</v>
      </c>
      <c r="O121" s="33">
        <v>12.527124718077058</v>
      </c>
      <c r="P121" s="33">
        <v>13.759455350577523</v>
      </c>
      <c r="Q121" s="33">
        <v>14.7834923555067</v>
      </c>
      <c r="R121" s="33">
        <v>15.38296403553319</v>
      </c>
      <c r="S121" s="33">
        <v>15.689159864259208</v>
      </c>
      <c r="T121" s="33">
        <v>15.701657185290937</v>
      </c>
      <c r="U121" s="33">
        <v>15.675705412799346</v>
      </c>
      <c r="V121" s="33">
        <v>15.601385996044113</v>
      </c>
      <c r="W121" s="33">
        <v>15.478196088119608</v>
      </c>
      <c r="X121" s="33">
        <v>15.300436890091767</v>
      </c>
      <c r="Y121" s="33">
        <v>15.080119571650238</v>
      </c>
      <c r="Z121" s="33">
        <v>14.824574766072315</v>
      </c>
      <c r="AA121" s="33">
        <v>14.543988152665699</v>
      </c>
      <c r="AB121" s="33">
        <v>14.253453471570813</v>
      </c>
      <c r="AC121" s="33">
        <v>13.964666395884096</v>
      </c>
      <c r="AD121" s="33">
        <v>13.688372574229716</v>
      </c>
      <c r="AE121" s="33">
        <v>13.430350873021959</v>
      </c>
      <c r="AF121" s="33">
        <v>13.19841225935688</v>
      </c>
      <c r="AG121" s="33">
        <v>12.993105257336657</v>
      </c>
      <c r="AH121" s="33">
        <v>12.818260110293542</v>
      </c>
      <c r="AI121" s="33">
        <v>12.671612385751708</v>
      </c>
      <c r="AJ121" s="33">
        <v>12.553934762979511</v>
      </c>
      <c r="AK121" s="33">
        <v>12.458451949127205</v>
      </c>
      <c r="AL121" s="33">
        <v>12.383150283854736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2.4254977741342887</v>
      </c>
      <c r="M122" s="33">
        <v>3.6772906280737891</v>
      </c>
      <c r="N122" s="33">
        <v>4.3531725610369749</v>
      </c>
      <c r="O122" s="33">
        <v>4.9716832382015985</v>
      </c>
      <c r="P122" s="33">
        <v>5.5704694190018618</v>
      </c>
      <c r="Q122" s="33">
        <v>6.1247482874172574</v>
      </c>
      <c r="R122" s="33">
        <v>6.1665647656980127</v>
      </c>
      <c r="S122" s="33">
        <v>6.1984457088854281</v>
      </c>
      <c r="T122" s="33">
        <v>5.7713814668960897</v>
      </c>
      <c r="U122" s="33">
        <v>5.3504575844100595</v>
      </c>
      <c r="V122" s="33">
        <v>4.9374683064644387</v>
      </c>
      <c r="W122" s="33">
        <v>4.5321481184932102</v>
      </c>
      <c r="X122" s="33">
        <v>4.1239294108699314</v>
      </c>
      <c r="Y122" s="33">
        <v>3.7133649188037277</v>
      </c>
      <c r="Z122" s="33">
        <v>3.2982483787104093</v>
      </c>
      <c r="AA122" s="33">
        <v>2.8952499942589314</v>
      </c>
      <c r="AB122" s="33">
        <v>2.5038760105783218</v>
      </c>
      <c r="AC122" s="33">
        <v>2.1374368207430332</v>
      </c>
      <c r="AD122" s="33">
        <v>1.7937288357884498</v>
      </c>
      <c r="AE122" s="33">
        <v>1.4814753039078694</v>
      </c>
      <c r="AF122" s="33">
        <v>1.2066376934824667</v>
      </c>
      <c r="AG122" s="33">
        <v>0.97279341711840139</v>
      </c>
      <c r="AH122" s="33">
        <v>0.77657496703437023</v>
      </c>
      <c r="AI122" s="33">
        <v>0.60932503884753875</v>
      </c>
      <c r="AJ122" s="33">
        <v>0.47094291550474687</v>
      </c>
      <c r="AK122" s="33">
        <v>0.36018094055430044</v>
      </c>
      <c r="AL122" s="33">
        <v>0.27324562885681214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194.70483605226775</v>
      </c>
      <c r="M128" s="36">
        <v>188.57660175502997</v>
      </c>
      <c r="N128" s="36">
        <v>181.25111071346311</v>
      </c>
      <c r="O128" s="36">
        <v>173.15171940767516</v>
      </c>
      <c r="P128" s="36">
        <v>164.60319467213091</v>
      </c>
      <c r="Q128" s="36">
        <v>155.57837272753892</v>
      </c>
      <c r="R128" s="36">
        <v>146.76010585377904</v>
      </c>
      <c r="S128" s="36">
        <v>137.98306695009637</v>
      </c>
      <c r="T128" s="36">
        <v>128.72674990854088</v>
      </c>
      <c r="U128" s="36">
        <v>119.75175059731086</v>
      </c>
      <c r="V128" s="36">
        <v>110.65638963792755</v>
      </c>
      <c r="W128" s="36">
        <v>102.0177495827936</v>
      </c>
      <c r="X128" s="36">
        <v>93.862225262655613</v>
      </c>
      <c r="Y128" s="36">
        <v>86.352246119487845</v>
      </c>
      <c r="Z128" s="36">
        <v>79.585722176302426</v>
      </c>
      <c r="AA128" s="36">
        <v>73.490293207482011</v>
      </c>
      <c r="AB128" s="36">
        <v>67.96664184732299</v>
      </c>
      <c r="AC128" s="36">
        <v>63.009540483161736</v>
      </c>
      <c r="AD128" s="36">
        <v>58.648786362592432</v>
      </c>
      <c r="AE128" s="36">
        <v>54.853454523914408</v>
      </c>
      <c r="AF128" s="36">
        <v>51.614595439398101</v>
      </c>
      <c r="AG128" s="36">
        <v>48.905131769512423</v>
      </c>
      <c r="AH128" s="36">
        <v>46.643959220610917</v>
      </c>
      <c r="AI128" s="36">
        <v>44.726541876817393</v>
      </c>
      <c r="AJ128" s="36">
        <v>43.168099244480665</v>
      </c>
      <c r="AK128" s="36">
        <v>41.876410048629317</v>
      </c>
      <c r="AL128" s="36">
        <v>40.832895945611412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169.45868742713961</v>
      </c>
      <c r="M129" s="34">
        <v>163.7452017629773</v>
      </c>
      <c r="N129" s="34">
        <v>155.36364317709575</v>
      </c>
      <c r="O129" s="34">
        <v>146.57029655368839</v>
      </c>
      <c r="P129" s="34">
        <v>137.91799347478238</v>
      </c>
      <c r="Q129" s="34">
        <v>129.21342361263811</v>
      </c>
      <c r="R129" s="34">
        <v>119.79500073740763</v>
      </c>
      <c r="S129" s="34">
        <v>110.44345939389869</v>
      </c>
      <c r="T129" s="34">
        <v>100.73181787024824</v>
      </c>
      <c r="U129" s="34">
        <v>91.913469329385634</v>
      </c>
      <c r="V129" s="34">
        <v>82.927183796901772</v>
      </c>
      <c r="W129" s="34">
        <v>74.318339390449779</v>
      </c>
      <c r="X129" s="34">
        <v>66.069160860959073</v>
      </c>
      <c r="Y129" s="34">
        <v>58.646694460669337</v>
      </c>
      <c r="Z129" s="34">
        <v>51.977806744033749</v>
      </c>
      <c r="AA129" s="34">
        <v>46.046694828068162</v>
      </c>
      <c r="AB129" s="34">
        <v>40.806387562020539</v>
      </c>
      <c r="AC129" s="34">
        <v>36.183179056680672</v>
      </c>
      <c r="AD129" s="34">
        <v>32.106121823005637</v>
      </c>
      <c r="AE129" s="34">
        <v>28.564847104411733</v>
      </c>
      <c r="AF129" s="34">
        <v>25.547878662573023</v>
      </c>
      <c r="AG129" s="34">
        <v>23.011527708182541</v>
      </c>
      <c r="AH129" s="34">
        <v>20.88461553473768</v>
      </c>
      <c r="AI129" s="34">
        <v>19.104056571074025</v>
      </c>
      <c r="AJ129" s="34">
        <v>17.641804687298798</v>
      </c>
      <c r="AK129" s="34">
        <v>16.445477357313173</v>
      </c>
      <c r="AL129" s="34">
        <v>15.483161992503565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364.16352347940739</v>
      </c>
      <c r="M130" s="33">
        <v>352.3218035180073</v>
      </c>
      <c r="N130" s="33">
        <v>336.61475389055886</v>
      </c>
      <c r="O130" s="33">
        <v>319.72201596136358</v>
      </c>
      <c r="P130" s="33">
        <v>302.52118814691335</v>
      </c>
      <c r="Q130" s="33">
        <v>284.79179634017709</v>
      </c>
      <c r="R130" s="33">
        <v>266.55510659118664</v>
      </c>
      <c r="S130" s="33">
        <v>248.42652634399511</v>
      </c>
      <c r="T130" s="33">
        <v>229.4585677787891</v>
      </c>
      <c r="U130" s="33">
        <v>211.66521992669649</v>
      </c>
      <c r="V130" s="33">
        <v>193.58357343482933</v>
      </c>
      <c r="W130" s="33">
        <v>176.33608897324336</v>
      </c>
      <c r="X130" s="33">
        <v>159.93138612361466</v>
      </c>
      <c r="Y130" s="33">
        <v>144.99894058015718</v>
      </c>
      <c r="Z130" s="33">
        <v>131.56352892033615</v>
      </c>
      <c r="AA130" s="33">
        <v>119.53698803555018</v>
      </c>
      <c r="AB130" s="33">
        <v>108.77302940934352</v>
      </c>
      <c r="AC130" s="33">
        <v>99.1927195398424</v>
      </c>
      <c r="AD130" s="33">
        <v>90.754908185598083</v>
      </c>
      <c r="AE130" s="33">
        <v>83.418301628326148</v>
      </c>
      <c r="AF130" s="33">
        <v>77.162474101971128</v>
      </c>
      <c r="AG130" s="33">
        <v>71.916659477694949</v>
      </c>
      <c r="AH130" s="33">
        <v>67.528574755348586</v>
      </c>
      <c r="AI130" s="33">
        <v>63.830598447891418</v>
      </c>
      <c r="AJ130" s="33">
        <v>60.809903931779466</v>
      </c>
      <c r="AK130" s="33">
        <v>58.321887405942491</v>
      </c>
      <c r="AL130" s="33">
        <v>56.31605793811498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19550.432797909507</v>
      </c>
      <c r="M136" s="33">
        <v>18367.127972899263</v>
      </c>
      <c r="N136" s="33">
        <v>17176.410419581502</v>
      </c>
      <c r="O136" s="33">
        <v>16000.508834784123</v>
      </c>
      <c r="P136" s="33">
        <v>14836.87042543913</v>
      </c>
      <c r="Q136" s="33">
        <v>13682.24021254242</v>
      </c>
      <c r="R136" s="33">
        <v>12537.386376543358</v>
      </c>
      <c r="S136" s="33">
        <v>11407.302247279424</v>
      </c>
      <c r="T136" s="33">
        <v>10259.821883954892</v>
      </c>
      <c r="U136" s="33">
        <v>9158.9991597215321</v>
      </c>
      <c r="V136" s="33">
        <v>8082.8162149572008</v>
      </c>
      <c r="W136" s="33">
        <v>7081.261981640153</v>
      </c>
      <c r="X136" s="33">
        <v>6150.7716030425063</v>
      </c>
      <c r="Y136" s="33">
        <v>5307.0122011146614</v>
      </c>
      <c r="Z136" s="33">
        <v>4558.6699011685887</v>
      </c>
      <c r="AA136" s="33">
        <v>3893.101480012685</v>
      </c>
      <c r="AB136" s="33">
        <v>3296.1551269721972</v>
      </c>
      <c r="AC136" s="33">
        <v>2763.9022436502923</v>
      </c>
      <c r="AD136" s="33">
        <v>2298.9063200164742</v>
      </c>
      <c r="AE136" s="33">
        <v>1896.7653391661368</v>
      </c>
      <c r="AF136" s="33">
        <v>1555.7510131237939</v>
      </c>
      <c r="AG136" s="33">
        <v>1270.8600354627763</v>
      </c>
      <c r="AH136" s="33">
        <v>1033.3744393027839</v>
      </c>
      <c r="AI136" s="33">
        <v>832.01405577348987</v>
      </c>
      <c r="AJ136" s="33">
        <v>669.3505978472848</v>
      </c>
      <c r="AK136" s="33">
        <v>534.29437316080782</v>
      </c>
      <c r="AL136" s="33">
        <v>424.69184146308459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15954.962264863076</v>
      </c>
      <c r="M137" s="33">
        <v>15098.074081003002</v>
      </c>
      <c r="N137" s="33">
        <v>14023.20840586494</v>
      </c>
      <c r="O137" s="33">
        <v>12907.148859740973</v>
      </c>
      <c r="P137" s="33">
        <v>11858.8068705203</v>
      </c>
      <c r="Q137" s="33">
        <v>10830.518296971415</v>
      </c>
      <c r="R137" s="33">
        <v>9824.5471936176436</v>
      </c>
      <c r="S137" s="33">
        <v>8855.5853820754055</v>
      </c>
      <c r="T137" s="33">
        <v>7925.87792180612</v>
      </c>
      <c r="U137" s="33">
        <v>7088.7306332176213</v>
      </c>
      <c r="V137" s="33">
        <v>6238.832949439322</v>
      </c>
      <c r="W137" s="33">
        <v>5430.7995183836956</v>
      </c>
      <c r="X137" s="33">
        <v>4664.4794559997372</v>
      </c>
      <c r="Y137" s="33">
        <v>3985.3209970215371</v>
      </c>
      <c r="Z137" s="33">
        <v>3385.4983599251018</v>
      </c>
      <c r="AA137" s="33">
        <v>2860.7456681143531</v>
      </c>
      <c r="AB137" s="33">
        <v>2404.9058079871402</v>
      </c>
      <c r="AC137" s="33">
        <v>2008.1075840053545</v>
      </c>
      <c r="AD137" s="33">
        <v>1662.4020412987472</v>
      </c>
      <c r="AE137" s="33">
        <v>1365.3020927481903</v>
      </c>
      <c r="AF137" s="33">
        <v>1114.2828709733678</v>
      </c>
      <c r="AG137" s="33">
        <v>904.562903372748</v>
      </c>
      <c r="AH137" s="33">
        <v>728.97804574097665</v>
      </c>
      <c r="AI137" s="33">
        <v>582.31191464747758</v>
      </c>
      <c r="AJ137" s="33">
        <v>461.69270088145413</v>
      </c>
      <c r="AK137" s="33">
        <v>362.68444676316676</v>
      </c>
      <c r="AL137" s="33">
        <v>282.67660797920172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961.42340718219168</v>
      </c>
      <c r="M139" s="33">
        <v>1083.3003459304468</v>
      </c>
      <c r="N139" s="33">
        <v>1157.2882022970525</v>
      </c>
      <c r="O139" s="33">
        <v>1205.3829141517374</v>
      </c>
      <c r="P139" s="33">
        <v>1227.7395700235418</v>
      </c>
      <c r="Q139" s="33">
        <v>1227.5604580575325</v>
      </c>
      <c r="R139" s="33">
        <v>1206.0899784639296</v>
      </c>
      <c r="S139" s="33">
        <v>1167.9748713260415</v>
      </c>
      <c r="T139" s="33">
        <v>1111.9536757969092</v>
      </c>
      <c r="U139" s="33">
        <v>1039.7081381200492</v>
      </c>
      <c r="V139" s="33">
        <v>951.03121431951718</v>
      </c>
      <c r="W139" s="33">
        <v>861.96882479249757</v>
      </c>
      <c r="X139" s="33">
        <v>772.58503961682493</v>
      </c>
      <c r="Y139" s="33">
        <v>684.60531631635695</v>
      </c>
      <c r="Z139" s="33">
        <v>599.67176413334425</v>
      </c>
      <c r="AA139" s="33">
        <v>518.70700646514126</v>
      </c>
      <c r="AB139" s="33">
        <v>443.5539033907649</v>
      </c>
      <c r="AC139" s="33">
        <v>374.36883655274573</v>
      </c>
      <c r="AD139" s="33">
        <v>312.3861705146723</v>
      </c>
      <c r="AE139" s="33">
        <v>257.76032755932715</v>
      </c>
      <c r="AF139" s="33">
        <v>210.45773448312087</v>
      </c>
      <c r="AG139" s="33">
        <v>169.81883069291055</v>
      </c>
      <c r="AH139" s="33">
        <v>135.45654916154757</v>
      </c>
      <c r="AI139" s="33">
        <v>106.84758913164679</v>
      </c>
      <c r="AJ139" s="33">
        <v>83.789700463491045</v>
      </c>
      <c r="AK139" s="33">
        <v>65.238192656215773</v>
      </c>
      <c r="AL139" s="33">
        <v>50.987594797689333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1392.4378507884235</v>
      </c>
      <c r="M140" s="33">
        <v>1764.4393786111591</v>
      </c>
      <c r="N140" s="33">
        <v>2057.0513333860436</v>
      </c>
      <c r="O140" s="33">
        <v>2273.6766844275967</v>
      </c>
      <c r="P140" s="33">
        <v>2453.2494051520544</v>
      </c>
      <c r="Q140" s="33">
        <v>2592.7662612481772</v>
      </c>
      <c r="R140" s="33">
        <v>2767.0355535428534</v>
      </c>
      <c r="S140" s="33">
        <v>2947.8179132803771</v>
      </c>
      <c r="T140" s="33">
        <v>3109.9838049590471</v>
      </c>
      <c r="U140" s="33">
        <v>3273.3646443558887</v>
      </c>
      <c r="V140" s="33">
        <v>3414.9964049901305</v>
      </c>
      <c r="W140" s="33">
        <v>3533.7660216316294</v>
      </c>
      <c r="X140" s="33">
        <v>3636.1436993894245</v>
      </c>
      <c r="Y140" s="33">
        <v>3723.0101710113636</v>
      </c>
      <c r="Z140" s="33">
        <v>3795.0520795320872</v>
      </c>
      <c r="AA140" s="33">
        <v>3855.8494993638983</v>
      </c>
      <c r="AB140" s="33">
        <v>3906.5381774608732</v>
      </c>
      <c r="AC140" s="33">
        <v>3950.3022241526569</v>
      </c>
      <c r="AD140" s="33">
        <v>3986.6959752605017</v>
      </c>
      <c r="AE140" s="33">
        <v>4016.4879672149063</v>
      </c>
      <c r="AF140" s="33">
        <v>4040.4332393253712</v>
      </c>
      <c r="AG140" s="33">
        <v>4061.1484579144603</v>
      </c>
      <c r="AH140" s="33">
        <v>4078.6144238543961</v>
      </c>
      <c r="AI140" s="33">
        <v>4092.8743162368205</v>
      </c>
      <c r="AJ140" s="33">
        <v>4103.2708666932986</v>
      </c>
      <c r="AK140" s="33">
        <v>4111.5635646537739</v>
      </c>
      <c r="AL140" s="33">
        <v>4118.0213576205097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748.3567004374562</v>
      </c>
      <c r="M141" s="33">
        <v>908.71703248734957</v>
      </c>
      <c r="N141" s="33">
        <v>1077.8386557409369</v>
      </c>
      <c r="O141" s="33">
        <v>1252.7124718077059</v>
      </c>
      <c r="P141" s="33">
        <v>1375.9455350577523</v>
      </c>
      <c r="Q141" s="33">
        <v>1478.3492355506701</v>
      </c>
      <c r="R141" s="33">
        <v>1538.2964035533191</v>
      </c>
      <c r="S141" s="33">
        <v>1568.9159864259209</v>
      </c>
      <c r="T141" s="33">
        <v>1570.1657185290937</v>
      </c>
      <c r="U141" s="33">
        <v>1567.5705412799346</v>
      </c>
      <c r="V141" s="33">
        <v>1560.1385996044114</v>
      </c>
      <c r="W141" s="33">
        <v>1547.8196088119607</v>
      </c>
      <c r="X141" s="33">
        <v>1530.0436890091767</v>
      </c>
      <c r="Y141" s="33">
        <v>1508.0119571650239</v>
      </c>
      <c r="Z141" s="33">
        <v>1482.4574766072315</v>
      </c>
      <c r="AA141" s="33">
        <v>1454.39881526657</v>
      </c>
      <c r="AB141" s="33">
        <v>1425.3453471570813</v>
      </c>
      <c r="AC141" s="33">
        <v>1396.4666395884096</v>
      </c>
      <c r="AD141" s="33">
        <v>1368.8372574229716</v>
      </c>
      <c r="AE141" s="33">
        <v>1343.035087302196</v>
      </c>
      <c r="AF141" s="33">
        <v>1319.841225935688</v>
      </c>
      <c r="AG141" s="33">
        <v>1299.3105257336656</v>
      </c>
      <c r="AH141" s="33">
        <v>1281.8260110293543</v>
      </c>
      <c r="AI141" s="33">
        <v>1267.1612385751707</v>
      </c>
      <c r="AJ141" s="33">
        <v>1255.3934762979511</v>
      </c>
      <c r="AK141" s="33">
        <v>1245.8451949127207</v>
      </c>
      <c r="AL141" s="33">
        <v>1238.3150283854736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242.54977741342887</v>
      </c>
      <c r="M142" s="33">
        <v>367.72906280737891</v>
      </c>
      <c r="N142" s="33">
        <v>435.3172561036975</v>
      </c>
      <c r="O142" s="33">
        <v>497.1683238201598</v>
      </c>
      <c r="P142" s="33">
        <v>557.0469419001862</v>
      </c>
      <c r="Q142" s="33">
        <v>612.47482874172579</v>
      </c>
      <c r="R142" s="33">
        <v>616.65647656980127</v>
      </c>
      <c r="S142" s="33">
        <v>619.84457088854276</v>
      </c>
      <c r="T142" s="33">
        <v>577.1381466896089</v>
      </c>
      <c r="U142" s="33">
        <v>535.04575844100589</v>
      </c>
      <c r="V142" s="33">
        <v>493.74683064644387</v>
      </c>
      <c r="W142" s="33">
        <v>453.21481184932099</v>
      </c>
      <c r="X142" s="33">
        <v>412.39294108699312</v>
      </c>
      <c r="Y142" s="33">
        <v>371.33649188037276</v>
      </c>
      <c r="Z142" s="33">
        <v>329.82483787104093</v>
      </c>
      <c r="AA142" s="33">
        <v>289.52499942589316</v>
      </c>
      <c r="AB142" s="33">
        <v>250.38760105783217</v>
      </c>
      <c r="AC142" s="33">
        <v>213.74368207430334</v>
      </c>
      <c r="AD142" s="33">
        <v>179.37288357884498</v>
      </c>
      <c r="AE142" s="33">
        <v>148.14753039078693</v>
      </c>
      <c r="AF142" s="33">
        <v>120.66376934824669</v>
      </c>
      <c r="AG142" s="33">
        <v>97.279341711840146</v>
      </c>
      <c r="AH142" s="33">
        <v>77.657496703437033</v>
      </c>
      <c r="AI142" s="33">
        <v>60.932503884753871</v>
      </c>
      <c r="AJ142" s="33">
        <v>47.094291550474686</v>
      </c>
      <c r="AK142" s="33">
        <v>36.018094055430041</v>
      </c>
      <c r="AL142" s="33">
        <v>27.32456288568121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21904.294055880124</v>
      </c>
      <c r="M146" s="33">
        <v>21214.867697440866</v>
      </c>
      <c r="N146" s="33">
        <v>20390.749955264597</v>
      </c>
      <c r="O146" s="33">
        <v>19479.568433363456</v>
      </c>
      <c r="P146" s="33">
        <v>18517.859400614725</v>
      </c>
      <c r="Q146" s="33">
        <v>17502.56693184813</v>
      </c>
      <c r="R146" s="33">
        <v>16510.511908550143</v>
      </c>
      <c r="S146" s="33">
        <v>15523.095031885841</v>
      </c>
      <c r="T146" s="33">
        <v>14481.759364710848</v>
      </c>
      <c r="U146" s="33">
        <v>13472.07194219747</v>
      </c>
      <c r="V146" s="33">
        <v>12448.843834266849</v>
      </c>
      <c r="W146" s="33">
        <v>11476.996828064281</v>
      </c>
      <c r="X146" s="33">
        <v>10559.500342048756</v>
      </c>
      <c r="Y146" s="33">
        <v>9714.6276884423824</v>
      </c>
      <c r="Z146" s="33">
        <v>8953.3937448340203</v>
      </c>
      <c r="AA146" s="33">
        <v>8267.6579858417244</v>
      </c>
      <c r="AB146" s="33">
        <v>7646.2472078238352</v>
      </c>
      <c r="AC146" s="33">
        <v>7088.5733043556947</v>
      </c>
      <c r="AD146" s="33">
        <v>6597.9884657916482</v>
      </c>
      <c r="AE146" s="33">
        <v>6171.0136339403707</v>
      </c>
      <c r="AF146" s="33">
        <v>5806.6419869322863</v>
      </c>
      <c r="AG146" s="33">
        <v>5501.8273240701474</v>
      </c>
      <c r="AH146" s="33">
        <v>5247.4454123187279</v>
      </c>
      <c r="AI146" s="33">
        <v>5031.735961141957</v>
      </c>
      <c r="AJ146" s="33">
        <v>4856.4111650040741</v>
      </c>
      <c r="AK146" s="33">
        <v>4711.096130470798</v>
      </c>
      <c r="AL146" s="33">
        <v>4593.700793881284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16945.868742713959</v>
      </c>
      <c r="M147" s="34">
        <v>16374.52017629773</v>
      </c>
      <c r="N147" s="34">
        <v>15536.364317709575</v>
      </c>
      <c r="O147" s="34">
        <v>14657.02965536884</v>
      </c>
      <c r="P147" s="34">
        <v>13791.799347478238</v>
      </c>
      <c r="Q147" s="34">
        <v>12921.342361263811</v>
      </c>
      <c r="R147" s="34">
        <v>11979.500073740764</v>
      </c>
      <c r="S147" s="34">
        <v>11044.345939389868</v>
      </c>
      <c r="T147" s="34">
        <v>10073.181787024823</v>
      </c>
      <c r="U147" s="34">
        <v>9191.3469329385607</v>
      </c>
      <c r="V147" s="34">
        <v>8292.7183796901772</v>
      </c>
      <c r="W147" s="34">
        <v>7431.8339390449764</v>
      </c>
      <c r="X147" s="34">
        <v>6606.9160860959073</v>
      </c>
      <c r="Y147" s="34">
        <v>5864.6694460669332</v>
      </c>
      <c r="Z147" s="34">
        <v>5197.7806744033751</v>
      </c>
      <c r="AA147" s="34">
        <v>4604.6694828068157</v>
      </c>
      <c r="AB147" s="34">
        <v>4080.6387562020536</v>
      </c>
      <c r="AC147" s="34">
        <v>3618.3179056680674</v>
      </c>
      <c r="AD147" s="34">
        <v>3210.6121823005642</v>
      </c>
      <c r="AE147" s="34">
        <v>2856.4847104411733</v>
      </c>
      <c r="AF147" s="34">
        <v>2554.7878662573025</v>
      </c>
      <c r="AG147" s="34">
        <v>2301.1527708182539</v>
      </c>
      <c r="AH147" s="34">
        <v>2088.4615534737682</v>
      </c>
      <c r="AI147" s="34">
        <v>1910.4056571074022</v>
      </c>
      <c r="AJ147" s="34">
        <v>1764.18046872988</v>
      </c>
      <c r="AK147" s="34">
        <v>1644.5477357313175</v>
      </c>
      <c r="AL147" s="34">
        <v>1548.3161992503565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38850.162798594087</v>
      </c>
      <c r="M148" s="33">
        <v>37589.387873738604</v>
      </c>
      <c r="N148" s="33">
        <v>35927.114272974177</v>
      </c>
      <c r="O148" s="33">
        <v>34136.598088732295</v>
      </c>
      <c r="P148" s="33">
        <v>32309.658748092967</v>
      </c>
      <c r="Q148" s="33">
        <v>30423.909293111938</v>
      </c>
      <c r="R148" s="33">
        <v>28490.011982290907</v>
      </c>
      <c r="S148" s="33">
        <v>26567.440971275711</v>
      </c>
      <c r="T148" s="33">
        <v>24554.941151735671</v>
      </c>
      <c r="U148" s="33">
        <v>22663.418875136034</v>
      </c>
      <c r="V148" s="33">
        <v>20741.562213957026</v>
      </c>
      <c r="W148" s="33">
        <v>18908.830767109259</v>
      </c>
      <c r="X148" s="33">
        <v>17166.416428144661</v>
      </c>
      <c r="Y148" s="33">
        <v>15579.297134509316</v>
      </c>
      <c r="Z148" s="33">
        <v>14151.174419237394</v>
      </c>
      <c r="AA148" s="33">
        <v>12872.327468648542</v>
      </c>
      <c r="AB148" s="33">
        <v>11726.885964025889</v>
      </c>
      <c r="AC148" s="33">
        <v>10706.891210023763</v>
      </c>
      <c r="AD148" s="33">
        <v>9808.6006480922097</v>
      </c>
      <c r="AE148" s="33">
        <v>9027.4983443815436</v>
      </c>
      <c r="AF148" s="33">
        <v>8361.4298531895874</v>
      </c>
      <c r="AG148" s="33">
        <v>7802.9800948884003</v>
      </c>
      <c r="AH148" s="33">
        <v>7335.9069657924947</v>
      </c>
      <c r="AI148" s="33">
        <v>6942.1416182493585</v>
      </c>
      <c r="AJ148" s="33">
        <v>6620.591633733955</v>
      </c>
      <c r="AK148" s="33">
        <v>6355.6438662021146</v>
      </c>
      <c r="AL148" s="33">
        <v>6142.0169931316404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46.334525731045538</v>
      </c>
      <c r="M160" s="33">
        <v>43.530093295771259</v>
      </c>
      <c r="N160" s="33">
        <v>40.708092694408165</v>
      </c>
      <c r="O160" s="33">
        <v>37.921205938438369</v>
      </c>
      <c r="P160" s="33">
        <v>35.163382908290743</v>
      </c>
      <c r="Q160" s="33">
        <v>32.426909303725544</v>
      </c>
      <c r="R160" s="33">
        <v>29.713605712407759</v>
      </c>
      <c r="S160" s="33">
        <v>27.035306326052236</v>
      </c>
      <c r="T160" s="33">
        <v>24.3157778649731</v>
      </c>
      <c r="U160" s="33">
        <v>21.706828008540025</v>
      </c>
      <c r="V160" s="33">
        <v>19.156274429448565</v>
      </c>
      <c r="W160" s="33">
        <v>16.782590896487161</v>
      </c>
      <c r="X160" s="33">
        <v>14.577328699210733</v>
      </c>
      <c r="Y160" s="33">
        <v>12.577618916641752</v>
      </c>
      <c r="Z160" s="33">
        <v>10.80404766576955</v>
      </c>
      <c r="AA160" s="33">
        <v>9.2266505076300671</v>
      </c>
      <c r="AB160" s="33">
        <v>7.8118876509241089</v>
      </c>
      <c r="AC160" s="33">
        <v>6.5504483174511945</v>
      </c>
      <c r="AD160" s="33">
        <v>5.448407978439044</v>
      </c>
      <c r="AE160" s="33">
        <v>4.4953338538237428</v>
      </c>
      <c r="AF160" s="33">
        <v>3.6871299011033924</v>
      </c>
      <c r="AG160" s="33">
        <v>3.0119382840467805</v>
      </c>
      <c r="AH160" s="33">
        <v>2.4490974211475978</v>
      </c>
      <c r="AI160" s="33">
        <v>1.9718733121831706</v>
      </c>
      <c r="AJ160" s="33">
        <v>1.5863609168980652</v>
      </c>
      <c r="AK160" s="33">
        <v>1.2662776643911144</v>
      </c>
      <c r="AL160" s="33">
        <v>1.0065196642675105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42.280650001887132</v>
      </c>
      <c r="M161" s="33">
        <v>40.009896314657965</v>
      </c>
      <c r="N161" s="33">
        <v>37.161502275542084</v>
      </c>
      <c r="O161" s="33">
        <v>34.203944478313581</v>
      </c>
      <c r="P161" s="33">
        <v>31.425838206878787</v>
      </c>
      <c r="Q161" s="33">
        <v>28.700873486974245</v>
      </c>
      <c r="R161" s="33">
        <v>26.03505006308675</v>
      </c>
      <c r="S161" s="33">
        <v>23.467301262499831</v>
      </c>
      <c r="T161" s="33">
        <v>21.00357649278622</v>
      </c>
      <c r="U161" s="33">
        <v>18.785136178026693</v>
      </c>
      <c r="V161" s="33">
        <v>16.532907316014203</v>
      </c>
      <c r="W161" s="33">
        <v>14.391618723716791</v>
      </c>
      <c r="X161" s="33">
        <v>12.3608705583993</v>
      </c>
      <c r="Y161" s="33">
        <v>10.561100642107073</v>
      </c>
      <c r="Z161" s="33">
        <v>8.9715706538015194</v>
      </c>
      <c r="AA161" s="33">
        <v>7.5809760205030345</v>
      </c>
      <c r="AB161" s="33">
        <v>6.373000391165923</v>
      </c>
      <c r="AC161" s="33">
        <v>5.3214850976141905</v>
      </c>
      <c r="AD161" s="33">
        <v>4.4053654094416812</v>
      </c>
      <c r="AE161" s="33">
        <v>3.618050545782705</v>
      </c>
      <c r="AF161" s="33">
        <v>2.9528496080794251</v>
      </c>
      <c r="AG161" s="33">
        <v>2.3970916939377824</v>
      </c>
      <c r="AH161" s="33">
        <v>1.9317918212135885</v>
      </c>
      <c r="AI161" s="33">
        <v>1.5431265738158157</v>
      </c>
      <c r="AJ161" s="33">
        <v>1.2234856573358535</v>
      </c>
      <c r="AK161" s="33">
        <v>0.96111378392239188</v>
      </c>
      <c r="AL161" s="33">
        <v>0.74909301114488469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2.2785734750217945</v>
      </c>
      <c r="M163" s="33">
        <v>2.5674218198551593</v>
      </c>
      <c r="N163" s="33">
        <v>2.7427730394440148</v>
      </c>
      <c r="O163" s="33">
        <v>2.8567575065396182</v>
      </c>
      <c r="P163" s="33">
        <v>2.9097427809557947</v>
      </c>
      <c r="Q163" s="33">
        <v>2.9093182855963526</v>
      </c>
      <c r="R163" s="33">
        <v>2.8584332489595137</v>
      </c>
      <c r="S163" s="33">
        <v>2.7681004450427187</v>
      </c>
      <c r="T163" s="33">
        <v>2.6353302116386756</v>
      </c>
      <c r="U163" s="33">
        <v>2.4641082873445157</v>
      </c>
      <c r="V163" s="33">
        <v>2.2539439779372561</v>
      </c>
      <c r="W163" s="33">
        <v>2.0428661147582194</v>
      </c>
      <c r="X163" s="33">
        <v>1.8310265438918751</v>
      </c>
      <c r="Y163" s="33">
        <v>1.6225145996697659</v>
      </c>
      <c r="Z163" s="33">
        <v>1.4212220809960261</v>
      </c>
      <c r="AA163" s="33">
        <v>1.2293356053223843</v>
      </c>
      <c r="AB163" s="33">
        <v>1.0512227510361132</v>
      </c>
      <c r="AC163" s="33">
        <v>0.88725414263000713</v>
      </c>
      <c r="AD163" s="33">
        <v>0.7403552241197735</v>
      </c>
      <c r="AE163" s="33">
        <v>0.61089197631560554</v>
      </c>
      <c r="AF163" s="33">
        <v>0.49878483072499641</v>
      </c>
      <c r="AG163" s="33">
        <v>0.40247062874219802</v>
      </c>
      <c r="AH163" s="33">
        <v>0.32103202151286764</v>
      </c>
      <c r="AI163" s="33">
        <v>0.2532287862420029</v>
      </c>
      <c r="AJ163" s="33">
        <v>0.19858159009847381</v>
      </c>
      <c r="AK163" s="33">
        <v>0.15461451659523137</v>
      </c>
      <c r="AL163" s="33">
        <v>0.12084059967052371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3.3000777063685645</v>
      </c>
      <c r="M164" s="33">
        <v>4.1817213273084466</v>
      </c>
      <c r="N164" s="33">
        <v>4.8752116601249229</v>
      </c>
      <c r="O164" s="33">
        <v>5.3886137420934048</v>
      </c>
      <c r="P164" s="33">
        <v>5.8142010902103696</v>
      </c>
      <c r="Q164" s="33">
        <v>6.1448560391581815</v>
      </c>
      <c r="R164" s="33">
        <v>6.5578742618965622</v>
      </c>
      <c r="S164" s="33">
        <v>6.9863284544744948</v>
      </c>
      <c r="T164" s="33">
        <v>7.3706616177529423</v>
      </c>
      <c r="U164" s="33">
        <v>7.7578742071234572</v>
      </c>
      <c r="V164" s="33">
        <v>8.0935414798266088</v>
      </c>
      <c r="W164" s="33">
        <v>8.3750254712669623</v>
      </c>
      <c r="X164" s="33">
        <v>8.617660567552937</v>
      </c>
      <c r="Y164" s="33">
        <v>8.8235341052969307</v>
      </c>
      <c r="Z164" s="33">
        <v>8.9942734284910468</v>
      </c>
      <c r="AA164" s="33">
        <v>9.1383633134924391</v>
      </c>
      <c r="AB164" s="33">
        <v>9.258495480582269</v>
      </c>
      <c r="AC164" s="33">
        <v>9.3622162712417989</v>
      </c>
      <c r="AD164" s="33">
        <v>9.4484694613673916</v>
      </c>
      <c r="AE164" s="33">
        <v>9.5190764822993295</v>
      </c>
      <c r="AF164" s="33">
        <v>9.5758267772011312</v>
      </c>
      <c r="AG164" s="33">
        <v>9.6249218452572709</v>
      </c>
      <c r="AH164" s="33">
        <v>9.666316184534919</v>
      </c>
      <c r="AI164" s="33">
        <v>9.7001121294812638</v>
      </c>
      <c r="AJ164" s="33">
        <v>9.7247519540631178</v>
      </c>
      <c r="AK164" s="33">
        <v>9.7444056482294439</v>
      </c>
      <c r="AL164" s="33">
        <v>9.7597106175606072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1.9831452561592589</v>
      </c>
      <c r="M165" s="33">
        <v>2.4081001360914769</v>
      </c>
      <c r="N165" s="33">
        <v>2.8562724377134829</v>
      </c>
      <c r="O165" s="33">
        <v>3.3196880502904205</v>
      </c>
      <c r="P165" s="33">
        <v>3.6462556679030431</v>
      </c>
      <c r="Q165" s="33">
        <v>3.9176254742092755</v>
      </c>
      <c r="R165" s="33">
        <v>4.0764854694162951</v>
      </c>
      <c r="S165" s="33">
        <v>4.1576273640286905</v>
      </c>
      <c r="T165" s="33">
        <v>4.1609391541020981</v>
      </c>
      <c r="U165" s="33">
        <v>4.1540619343918257</v>
      </c>
      <c r="V165" s="33">
        <v>4.1343672889516894</v>
      </c>
      <c r="W165" s="33">
        <v>4.1017219633516966</v>
      </c>
      <c r="X165" s="33">
        <v>4.0546157758743187</v>
      </c>
      <c r="Y165" s="33">
        <v>3.996231686487314</v>
      </c>
      <c r="Z165" s="33">
        <v>3.9285123130091639</v>
      </c>
      <c r="AA165" s="33">
        <v>3.8541568604564107</v>
      </c>
      <c r="AB165" s="33">
        <v>3.7771651699662661</v>
      </c>
      <c r="AC165" s="33">
        <v>3.7006365949092865</v>
      </c>
      <c r="AD165" s="33">
        <v>3.6274187321708764</v>
      </c>
      <c r="AE165" s="33">
        <v>3.55904298135082</v>
      </c>
      <c r="AF165" s="33">
        <v>3.4975792487295738</v>
      </c>
      <c r="AG165" s="33">
        <v>3.4431728931942143</v>
      </c>
      <c r="AH165" s="33">
        <v>3.3968389292277896</v>
      </c>
      <c r="AI165" s="33">
        <v>3.3579772822242022</v>
      </c>
      <c r="AJ165" s="33">
        <v>3.3267927121895715</v>
      </c>
      <c r="AK165" s="33">
        <v>3.30148976651871</v>
      </c>
      <c r="AL165" s="33">
        <v>3.281534825221506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0.64275691014558656</v>
      </c>
      <c r="M166" s="33">
        <v>0.97448201643955401</v>
      </c>
      <c r="N166" s="33">
        <v>1.1535907286747982</v>
      </c>
      <c r="O166" s="33">
        <v>1.3174960581234236</v>
      </c>
      <c r="P166" s="33">
        <v>1.4761743960354936</v>
      </c>
      <c r="Q166" s="33">
        <v>1.6230582961655731</v>
      </c>
      <c r="R166" s="33">
        <v>1.6341396629099734</v>
      </c>
      <c r="S166" s="33">
        <v>1.6425881128546385</v>
      </c>
      <c r="T166" s="33">
        <v>1.5294160887274635</v>
      </c>
      <c r="U166" s="33">
        <v>1.417871259868666</v>
      </c>
      <c r="V166" s="33">
        <v>1.3084291012130762</v>
      </c>
      <c r="W166" s="33">
        <v>1.2010192514007008</v>
      </c>
      <c r="X166" s="33">
        <v>1.0928412938805319</v>
      </c>
      <c r="Y166" s="33">
        <v>0.98404170348298781</v>
      </c>
      <c r="Z166" s="33">
        <v>0.87403582035825844</v>
      </c>
      <c r="AA166" s="33">
        <v>0.76724124847861686</v>
      </c>
      <c r="AB166" s="33">
        <v>0.6635271428032552</v>
      </c>
      <c r="AC166" s="33">
        <v>0.5664207574969039</v>
      </c>
      <c r="AD166" s="33">
        <v>0.47533814148393916</v>
      </c>
      <c r="AE166" s="33">
        <v>0.39259095553558537</v>
      </c>
      <c r="AF166" s="33">
        <v>0.31975898877285364</v>
      </c>
      <c r="AG166" s="33">
        <v>0.25779025553637636</v>
      </c>
      <c r="AH166" s="33">
        <v>0.20579236626410816</v>
      </c>
      <c r="AI166" s="33">
        <v>0.16147113529459775</v>
      </c>
      <c r="AJ166" s="33">
        <v>0.12479987260875791</v>
      </c>
      <c r="AK166" s="33">
        <v>9.5447949246889624E-2</v>
      </c>
      <c r="AL166" s="33">
        <v>7.2410091647055211E-2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51.913176912435894</v>
      </c>
      <c r="M172" s="33">
        <v>50.279236442934867</v>
      </c>
      <c r="N172" s="33">
        <v>48.326077393977108</v>
      </c>
      <c r="O172" s="33">
        <v>46.16657718707139</v>
      </c>
      <c r="P172" s="33">
        <v>43.887326779456906</v>
      </c>
      <c r="Q172" s="33">
        <v>41.481083628480079</v>
      </c>
      <c r="R172" s="33">
        <v>39.129913223263834</v>
      </c>
      <c r="S172" s="33">
        <v>36.789735225569451</v>
      </c>
      <c r="T172" s="33">
        <v>34.321769694364718</v>
      </c>
      <c r="U172" s="33">
        <v>31.928810503007998</v>
      </c>
      <c r="V172" s="33">
        <v>29.503759887212428</v>
      </c>
      <c r="W172" s="33">
        <v>27.200482482512342</v>
      </c>
      <c r="X172" s="33">
        <v>25.026015810655544</v>
      </c>
      <c r="Y172" s="33">
        <v>23.023667621608446</v>
      </c>
      <c r="Z172" s="33">
        <v>21.219543175256625</v>
      </c>
      <c r="AA172" s="33">
        <v>19.594349426444893</v>
      </c>
      <c r="AB172" s="33">
        <v>18.121605882542489</v>
      </c>
      <c r="AC172" s="33">
        <v>16.799918731323</v>
      </c>
      <c r="AD172" s="33">
        <v>15.637232663926209</v>
      </c>
      <c r="AE172" s="33">
        <v>14.625302312438677</v>
      </c>
      <c r="AF172" s="33">
        <v>13.76174150902952</v>
      </c>
      <c r="AG172" s="33">
        <v>13.039330758046249</v>
      </c>
      <c r="AH172" s="33">
        <v>12.436445627195384</v>
      </c>
      <c r="AI172" s="33">
        <v>11.925214227906437</v>
      </c>
      <c r="AJ172" s="33">
        <v>11.509694461059656</v>
      </c>
      <c r="AK172" s="33">
        <v>11.16529782921579</v>
      </c>
      <c r="AL172" s="33">
        <v>10.887070881498641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44.906552168191979</v>
      </c>
      <c r="M173" s="34">
        <v>43.392478467188994</v>
      </c>
      <c r="N173" s="34">
        <v>41.171365441930369</v>
      </c>
      <c r="O173" s="34">
        <v>38.841128586727429</v>
      </c>
      <c r="P173" s="34">
        <v>36.548268270817324</v>
      </c>
      <c r="Q173" s="34">
        <v>34.241557257349093</v>
      </c>
      <c r="R173" s="34">
        <v>31.745675195413018</v>
      </c>
      <c r="S173" s="34">
        <v>29.267516739383161</v>
      </c>
      <c r="T173" s="34">
        <v>26.693931735615781</v>
      </c>
      <c r="U173" s="34">
        <v>24.357069372287185</v>
      </c>
      <c r="V173" s="34">
        <v>21.975703706178969</v>
      </c>
      <c r="W173" s="34">
        <v>19.694359938469191</v>
      </c>
      <c r="X173" s="34">
        <v>17.508327628154152</v>
      </c>
      <c r="Y173" s="34">
        <v>15.541374032077375</v>
      </c>
      <c r="Z173" s="34">
        <v>13.774118787168941</v>
      </c>
      <c r="AA173" s="34">
        <v>12.202374129438063</v>
      </c>
      <c r="AB173" s="34">
        <v>10.813692703935445</v>
      </c>
      <c r="AC173" s="34">
        <v>9.5885424500203804</v>
      </c>
      <c r="AD173" s="34">
        <v>8.5081222830964975</v>
      </c>
      <c r="AE173" s="34">
        <v>7.5696844826691105</v>
      </c>
      <c r="AF173" s="34">
        <v>6.7701878455818534</v>
      </c>
      <c r="AG173" s="34">
        <v>6.0980548426683727</v>
      </c>
      <c r="AH173" s="34">
        <v>5.5344231167054865</v>
      </c>
      <c r="AI173" s="34">
        <v>5.0625749913346159</v>
      </c>
      <c r="AJ173" s="34">
        <v>4.675078242134183</v>
      </c>
      <c r="AK173" s="34">
        <v>4.358051499687992</v>
      </c>
      <c r="AL173" s="34">
        <v>4.1030379280134452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96.819729080627894</v>
      </c>
      <c r="M174" s="33">
        <v>93.671714910123853</v>
      </c>
      <c r="N174" s="33">
        <v>89.497442835907464</v>
      </c>
      <c r="O174" s="33">
        <v>85.007705773798833</v>
      </c>
      <c r="P174" s="33">
        <v>80.43559505027423</v>
      </c>
      <c r="Q174" s="33">
        <v>75.722640885829165</v>
      </c>
      <c r="R174" s="33">
        <v>70.875588418676855</v>
      </c>
      <c r="S174" s="33">
        <v>66.057251964952613</v>
      </c>
      <c r="T174" s="33">
        <v>61.015701429980503</v>
      </c>
      <c r="U174" s="33">
        <v>56.285879875295187</v>
      </c>
      <c r="V174" s="33">
        <v>51.479463593391394</v>
      </c>
      <c r="W174" s="33">
        <v>46.894842420981526</v>
      </c>
      <c r="X174" s="33">
        <v>42.534343438809699</v>
      </c>
      <c r="Y174" s="33">
        <v>38.565041653685824</v>
      </c>
      <c r="Z174" s="33">
        <v>34.99366196242557</v>
      </c>
      <c r="AA174" s="33">
        <v>31.796723555882949</v>
      </c>
      <c r="AB174" s="33">
        <v>28.935298586477934</v>
      </c>
      <c r="AC174" s="33">
        <v>26.388461181343381</v>
      </c>
      <c r="AD174" s="33">
        <v>24.145354947022707</v>
      </c>
      <c r="AE174" s="33">
        <v>22.194986795107788</v>
      </c>
      <c r="AF174" s="33">
        <v>20.531929354611371</v>
      </c>
      <c r="AG174" s="33">
        <v>19.137385600714623</v>
      </c>
      <c r="AH174" s="33">
        <v>17.970868743900873</v>
      </c>
      <c r="AI174" s="33">
        <v>16.987789219241051</v>
      </c>
      <c r="AJ174" s="33">
        <v>16.18477270319384</v>
      </c>
      <c r="AK174" s="33">
        <v>15.52334932890378</v>
      </c>
      <c r="AL174" s="33">
        <v>14.990108809512089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</v>
      </c>
      <c r="N175" s="30">
        <v>2.3700000000000006</v>
      </c>
      <c r="O175" s="30">
        <v>2.3699999999999997</v>
      </c>
      <c r="P175" s="30">
        <v>2.37</v>
      </c>
      <c r="Q175" s="30">
        <v>2.3700000000000006</v>
      </c>
      <c r="R175" s="30">
        <v>2.37</v>
      </c>
      <c r="S175" s="30">
        <v>2.37</v>
      </c>
      <c r="T175" s="30">
        <v>2.3700000000000006</v>
      </c>
      <c r="U175" s="30">
        <v>2.3699999999999992</v>
      </c>
      <c r="V175" s="30">
        <v>2.37</v>
      </c>
      <c r="W175" s="30">
        <v>2.3699999999999997</v>
      </c>
      <c r="X175" s="30">
        <v>2.3699999999999988</v>
      </c>
      <c r="Y175" s="30">
        <v>2.370000000000001</v>
      </c>
      <c r="Z175" s="30">
        <v>2.3699999999999988</v>
      </c>
      <c r="AA175" s="30">
        <v>2.370000000000001</v>
      </c>
      <c r="AB175" s="30">
        <v>2.3700000000000006</v>
      </c>
      <c r="AC175" s="30">
        <v>2.3700000000000006</v>
      </c>
      <c r="AD175" s="30">
        <v>2.37</v>
      </c>
      <c r="AE175" s="30">
        <v>2.3699999999999992</v>
      </c>
      <c r="AF175" s="30">
        <v>2.3700000000000006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34306.282435685738</v>
      </c>
      <c r="M182" s="33">
        <v>43293.378651525869</v>
      </c>
      <c r="N182" s="33">
        <v>52788.200979874266</v>
      </c>
      <c r="O182" s="33">
        <v>62773.407608204347</v>
      </c>
      <c r="P182" s="33">
        <v>74800.42095413772</v>
      </c>
      <c r="Q182" s="33">
        <v>88708.712176374262</v>
      </c>
      <c r="R182" s="33">
        <v>106959.63106991637</v>
      </c>
      <c r="S182" s="33">
        <v>129259.01517041019</v>
      </c>
      <c r="T182" s="33">
        <v>155297.73457692689</v>
      </c>
      <c r="U182" s="33">
        <v>182140.17969982771</v>
      </c>
      <c r="V182" s="33">
        <v>210237.24841866098</v>
      </c>
      <c r="W182" s="33">
        <v>237415.12775830438</v>
      </c>
      <c r="X182" s="33">
        <v>263696.53516016965</v>
      </c>
      <c r="Y182" s="33">
        <v>288036.27623194299</v>
      </c>
      <c r="Z182" s="33">
        <v>310530.84846736031</v>
      </c>
      <c r="AA182" s="33">
        <v>331200.22027283517</v>
      </c>
      <c r="AB182" s="33">
        <v>350080.88113759557</v>
      </c>
      <c r="AC182" s="33">
        <v>367162.67569401732</v>
      </c>
      <c r="AD182" s="33">
        <v>382471.24172926164</v>
      </c>
      <c r="AE182" s="33">
        <v>396006.01698225312</v>
      </c>
      <c r="AF182" s="33">
        <v>407806.34141792351</v>
      </c>
      <c r="AG182" s="33">
        <v>417938.42309668718</v>
      </c>
      <c r="AH182" s="33">
        <v>426514.43594459636</v>
      </c>
      <c r="AI182" s="33">
        <v>433671.26755608595</v>
      </c>
      <c r="AJ182" s="33">
        <v>439553.7633407776</v>
      </c>
      <c r="AK182" s="33">
        <v>444336.48933699529</v>
      </c>
      <c r="AL182" s="33">
        <v>448175.88215278514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2064.5951860202513</v>
      </c>
      <c r="M184" s="33">
        <v>2640.0704910077429</v>
      </c>
      <c r="N184" s="33">
        <v>3098.4972709061672</v>
      </c>
      <c r="O184" s="33">
        <v>3443.42542247147</v>
      </c>
      <c r="P184" s="33">
        <v>3734.0349822115431</v>
      </c>
      <c r="Q184" s="33">
        <v>3965.2400724026561</v>
      </c>
      <c r="R184" s="33">
        <v>4256.1125481162289</v>
      </c>
      <c r="S184" s="33">
        <v>4562.2129693909892</v>
      </c>
      <c r="T184" s="33">
        <v>4842.9667714487105</v>
      </c>
      <c r="U184" s="33">
        <v>5131.1275646648792</v>
      </c>
      <c r="V184" s="33">
        <v>5388.9295588548503</v>
      </c>
      <c r="W184" s="33">
        <v>5614.1879881103796</v>
      </c>
      <c r="X184" s="33">
        <v>5811.6986559413726</v>
      </c>
      <c r="Y184" s="33">
        <v>5982.8589836682131</v>
      </c>
      <c r="Z184" s="33">
        <v>6128.7113998227906</v>
      </c>
      <c r="AA184" s="33">
        <v>6254.7097855861048</v>
      </c>
      <c r="AB184" s="33">
        <v>6362.4533996131959</v>
      </c>
      <c r="AC184" s="33">
        <v>6456.7981214069841</v>
      </c>
      <c r="AD184" s="33">
        <v>6537.1105374164563</v>
      </c>
      <c r="AE184" s="33">
        <v>6604.6453389541875</v>
      </c>
      <c r="AF184" s="33">
        <v>6660.5489090070969</v>
      </c>
      <c r="AG184" s="33">
        <v>6708.9121402120472</v>
      </c>
      <c r="AH184" s="33">
        <v>6749.7839809351317</v>
      </c>
      <c r="AI184" s="33">
        <v>6783.4613251482842</v>
      </c>
      <c r="AJ184" s="33">
        <v>6809.1446460238258</v>
      </c>
      <c r="AK184" s="33">
        <v>6829.7875017380775</v>
      </c>
      <c r="AL184" s="33">
        <v>6846.0600521926208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396.76455606904324</v>
      </c>
      <c r="M186" s="33">
        <v>604.5710936445164</v>
      </c>
      <c r="N186" s="33">
        <v>717.28834646757196</v>
      </c>
      <c r="O186" s="33">
        <v>820.7942000015978</v>
      </c>
      <c r="P186" s="33">
        <v>921.31229853522052</v>
      </c>
      <c r="Q186" s="33">
        <v>1014.7549527868242</v>
      </c>
      <c r="R186" s="33">
        <v>1022.6604443304168</v>
      </c>
      <c r="S186" s="33">
        <v>1029.0463322755561</v>
      </c>
      <c r="T186" s="33">
        <v>958.27037058891722</v>
      </c>
      <c r="U186" s="33">
        <v>888.54228943239707</v>
      </c>
      <c r="V186" s="33">
        <v>820.16064375802773</v>
      </c>
      <c r="W186" s="33">
        <v>753.05332027064253</v>
      </c>
      <c r="X186" s="33">
        <v>685.43082712561727</v>
      </c>
      <c r="Y186" s="33">
        <v>617.39963533899083</v>
      </c>
      <c r="Z186" s="33">
        <v>548.57665753509457</v>
      </c>
      <c r="AA186" s="33">
        <v>481.72357607165929</v>
      </c>
      <c r="AB186" s="33">
        <v>416.74108380008869</v>
      </c>
      <c r="AC186" s="33">
        <v>355.85535899872571</v>
      </c>
      <c r="AD186" s="33">
        <v>298.71451905809619</v>
      </c>
      <c r="AE186" s="33">
        <v>246.78814541713476</v>
      </c>
      <c r="AF186" s="33">
        <v>201.06455965327123</v>
      </c>
      <c r="AG186" s="33">
        <v>162.1390006416155</v>
      </c>
      <c r="AH186" s="33">
        <v>129.4619525120612</v>
      </c>
      <c r="AI186" s="33">
        <v>101.59925149687118</v>
      </c>
      <c r="AJ186" s="33">
        <v>78.540501816060669</v>
      </c>
      <c r="AK186" s="33">
        <v>60.074667079728485</v>
      </c>
      <c r="AL186" s="33">
        <v>45.577561642327808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2461.3597420892947</v>
      </c>
      <c r="M192" s="33">
        <v>3244.6415846522596</v>
      </c>
      <c r="N192" s="33">
        <v>3815.7856173737391</v>
      </c>
      <c r="O192" s="33">
        <v>4264.2196224730678</v>
      </c>
      <c r="P192" s="33">
        <v>4655.3472807467633</v>
      </c>
      <c r="Q192" s="33">
        <v>4979.9950251894807</v>
      </c>
      <c r="R192" s="33">
        <v>5278.7729924466457</v>
      </c>
      <c r="S192" s="33">
        <v>5591.2593016665451</v>
      </c>
      <c r="T192" s="33">
        <v>5801.2371420376276</v>
      </c>
      <c r="U192" s="33">
        <v>6019.6698540972766</v>
      </c>
      <c r="V192" s="33">
        <v>6209.0902026128779</v>
      </c>
      <c r="W192" s="33">
        <v>6367.2413083810225</v>
      </c>
      <c r="X192" s="33">
        <v>6497.1294830669904</v>
      </c>
      <c r="Y192" s="33">
        <v>6600.2586190072043</v>
      </c>
      <c r="Z192" s="33">
        <v>6677.288057357885</v>
      </c>
      <c r="AA192" s="33">
        <v>6736.4333616577642</v>
      </c>
      <c r="AB192" s="33">
        <v>6779.1944834132846</v>
      </c>
      <c r="AC192" s="33">
        <v>6812.6534804057101</v>
      </c>
      <c r="AD192" s="33">
        <v>6835.8250564745522</v>
      </c>
      <c r="AE192" s="33">
        <v>6851.4334843713223</v>
      </c>
      <c r="AF192" s="33">
        <v>6861.6134686603682</v>
      </c>
      <c r="AG192" s="33">
        <v>6871.0511408536631</v>
      </c>
      <c r="AH192" s="33">
        <v>6879.2459334471932</v>
      </c>
      <c r="AI192" s="33">
        <v>6885.0605766451554</v>
      </c>
      <c r="AJ192" s="33">
        <v>6887.6851478398867</v>
      </c>
      <c r="AK192" s="33">
        <v>6889.8621688178064</v>
      </c>
      <c r="AL192" s="33">
        <v>6891.6376138349488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34306.282435685738</v>
      </c>
      <c r="M193" s="34">
        <v>43293.378651525869</v>
      </c>
      <c r="N193" s="34">
        <v>52788.200979874266</v>
      </c>
      <c r="O193" s="34">
        <v>62773.407608204347</v>
      </c>
      <c r="P193" s="34">
        <v>74800.42095413772</v>
      </c>
      <c r="Q193" s="34">
        <v>88708.712176374262</v>
      </c>
      <c r="R193" s="34">
        <v>106959.63106991637</v>
      </c>
      <c r="S193" s="34">
        <v>129259.01517041019</v>
      </c>
      <c r="T193" s="34">
        <v>155297.73457692689</v>
      </c>
      <c r="U193" s="34">
        <v>182140.17969982771</v>
      </c>
      <c r="V193" s="34">
        <v>210237.24841866098</v>
      </c>
      <c r="W193" s="34">
        <v>237415.12775830438</v>
      </c>
      <c r="X193" s="34">
        <v>263696.53516016965</v>
      </c>
      <c r="Y193" s="34">
        <v>288036.27623194299</v>
      </c>
      <c r="Z193" s="34">
        <v>310530.84846736031</v>
      </c>
      <c r="AA193" s="34">
        <v>331200.22027283517</v>
      </c>
      <c r="AB193" s="34">
        <v>350080.88113759557</v>
      </c>
      <c r="AC193" s="34">
        <v>367162.67569401732</v>
      </c>
      <c r="AD193" s="34">
        <v>382471.24172926164</v>
      </c>
      <c r="AE193" s="34">
        <v>396006.01698225312</v>
      </c>
      <c r="AF193" s="34">
        <v>407806.34141792351</v>
      </c>
      <c r="AG193" s="34">
        <v>417938.42309668718</v>
      </c>
      <c r="AH193" s="34">
        <v>426514.43594459636</v>
      </c>
      <c r="AI193" s="34">
        <v>433671.26755608595</v>
      </c>
      <c r="AJ193" s="34">
        <v>439553.7633407776</v>
      </c>
      <c r="AK193" s="34">
        <v>444336.48933699529</v>
      </c>
      <c r="AL193" s="34">
        <v>448175.88215278514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36767.642177775037</v>
      </c>
      <c r="M194" s="33">
        <v>46538.020236178127</v>
      </c>
      <c r="N194" s="33">
        <v>56603.986597248004</v>
      </c>
      <c r="O194" s="33">
        <v>67037.627230677419</v>
      </c>
      <c r="P194" s="33">
        <v>79455.768234884483</v>
      </c>
      <c r="Q194" s="33">
        <v>93688.707201563739</v>
      </c>
      <c r="R194" s="33">
        <v>112238.40406236303</v>
      </c>
      <c r="S194" s="33">
        <v>134850.27447207674</v>
      </c>
      <c r="T194" s="33">
        <v>161098.97171896452</v>
      </c>
      <c r="U194" s="33">
        <v>188159.84955392499</v>
      </c>
      <c r="V194" s="33">
        <v>216446.33862127384</v>
      </c>
      <c r="W194" s="33">
        <v>243782.36906668541</v>
      </c>
      <c r="X194" s="33">
        <v>270193.66464323661</v>
      </c>
      <c r="Y194" s="33">
        <v>294636.53485095018</v>
      </c>
      <c r="Z194" s="33">
        <v>317208.1365247182</v>
      </c>
      <c r="AA194" s="33">
        <v>337936.65363449295</v>
      </c>
      <c r="AB194" s="33">
        <v>356860.07562100887</v>
      </c>
      <c r="AC194" s="33">
        <v>373975.32917442301</v>
      </c>
      <c r="AD194" s="33">
        <v>389307.06678573624</v>
      </c>
      <c r="AE194" s="33">
        <v>402857.4504666244</v>
      </c>
      <c r="AF194" s="33">
        <v>414667.9548865839</v>
      </c>
      <c r="AG194" s="33">
        <v>424809.4742375408</v>
      </c>
      <c r="AH194" s="33">
        <v>433393.68187804351</v>
      </c>
      <c r="AI194" s="33">
        <v>440556.32813273114</v>
      </c>
      <c r="AJ194" s="33">
        <v>446441.44848861749</v>
      </c>
      <c r="AK194" s="33">
        <v>451226.35150581307</v>
      </c>
      <c r="AL194" s="33">
        <v>455067.51976662007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5.8178567439220839</v>
      </c>
      <c r="M202" s="33">
        <v>7.3164828503285912</v>
      </c>
      <c r="N202" s="33">
        <v>8.8951698822642982</v>
      </c>
      <c r="O202" s="33">
        <v>10.551027172924908</v>
      </c>
      <c r="P202" s="33">
        <v>12.541111933344252</v>
      </c>
      <c r="Q202" s="33">
        <v>14.836689986343821</v>
      </c>
      <c r="R202" s="33">
        <v>17.842574905233132</v>
      </c>
      <c r="S202" s="33">
        <v>21.506828764381797</v>
      </c>
      <c r="T202" s="33">
        <v>25.774754591927767</v>
      </c>
      <c r="U202" s="33">
        <v>30.16089861110671</v>
      </c>
      <c r="V202" s="33">
        <v>34.737788549219388</v>
      </c>
      <c r="W202" s="33">
        <v>39.148935763241276</v>
      </c>
      <c r="X202" s="33">
        <v>43.354111319833954</v>
      </c>
      <c r="Y202" s="33">
        <v>47.229002459575717</v>
      </c>
      <c r="Z202" s="33">
        <v>50.791513938514498</v>
      </c>
      <c r="AA202" s="33">
        <v>54.044990550580344</v>
      </c>
      <c r="AB202" s="33">
        <v>56.995535520508</v>
      </c>
      <c r="AC202" s="33">
        <v>59.642959465337455</v>
      </c>
      <c r="AD202" s="33">
        <v>61.99210167633985</v>
      </c>
      <c r="AE202" s="33">
        <v>64.04344064819557</v>
      </c>
      <c r="AF202" s="33">
        <v>65.804229052367305</v>
      </c>
      <c r="AG202" s="33">
        <v>67.286936593621348</v>
      </c>
      <c r="AH202" s="33">
        <v>68.510853677215025</v>
      </c>
      <c r="AI202" s="33">
        <v>69.499473579675438</v>
      </c>
      <c r="AJ202" s="33">
        <v>70.277328342817896</v>
      </c>
      <c r="AK202" s="33">
        <v>70.873980781728051</v>
      </c>
      <c r="AL202" s="33">
        <v>71.315724632047875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0.35181316012465808</v>
      </c>
      <c r="M204" s="33">
        <v>0.44773325683752979</v>
      </c>
      <c r="N204" s="33">
        <v>0.52382071900199145</v>
      </c>
      <c r="O204" s="33">
        <v>0.58077549019458663</v>
      </c>
      <c r="P204" s="33">
        <v>0.6285166289778179</v>
      </c>
      <c r="Q204" s="33">
        <v>0.66620567073293435</v>
      </c>
      <c r="R204" s="33">
        <v>0.71354166578536671</v>
      </c>
      <c r="S204" s="33">
        <v>0.76316439190686725</v>
      </c>
      <c r="T204" s="33">
        <v>0.80837927101540019</v>
      </c>
      <c r="U204" s="33">
        <v>0.85456256651150331</v>
      </c>
      <c r="V204" s="33">
        <v>0.89551897501791089</v>
      </c>
      <c r="W204" s="33">
        <v>0.93092331473926726</v>
      </c>
      <c r="X204" s="33">
        <v>0.96096943977669047</v>
      </c>
      <c r="Y204" s="33">
        <v>0.98654223935361807</v>
      </c>
      <c r="Z204" s="33">
        <v>1.0078550741019539</v>
      </c>
      <c r="AA204" s="33">
        <v>1.0258199987027528</v>
      </c>
      <c r="AB204" s="33">
        <v>1.0407131886301908</v>
      </c>
      <c r="AC204" s="33">
        <v>1.053362904453627</v>
      </c>
      <c r="AD204" s="33">
        <v>1.063662384168472</v>
      </c>
      <c r="AE204" s="33">
        <v>1.0718159639317939</v>
      </c>
      <c r="AF204" s="33">
        <v>1.078025514852913</v>
      </c>
      <c r="AG204" s="33">
        <v>1.0829953559393009</v>
      </c>
      <c r="AH204" s="33">
        <v>1.0867437318405471</v>
      </c>
      <c r="AI204" s="33">
        <v>1.08931960695465</v>
      </c>
      <c r="AJ204" s="33">
        <v>1.090591645547103</v>
      </c>
      <c r="AK204" s="33">
        <v>1.0910542794145135</v>
      </c>
      <c r="AL204" s="33">
        <v>1.0908238272853925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6.7234575717611059E-2</v>
      </c>
      <c r="M206" s="33">
        <v>0.10193415875515874</v>
      </c>
      <c r="N206" s="33">
        <v>0.12066954391303548</v>
      </c>
      <c r="O206" s="33">
        <v>0.13781460312498153</v>
      </c>
      <c r="P206" s="33">
        <v>0.15441290110777139</v>
      </c>
      <c r="Q206" s="33">
        <v>0.16977746047556877</v>
      </c>
      <c r="R206" s="33">
        <v>0.17093660941612587</v>
      </c>
      <c r="S206" s="33">
        <v>0.17182034623565282</v>
      </c>
      <c r="T206" s="33">
        <v>0.15998216463824241</v>
      </c>
      <c r="U206" s="33">
        <v>0.14831419324277953</v>
      </c>
      <c r="V206" s="33">
        <v>0.13686616835703946</v>
      </c>
      <c r="W206" s="33">
        <v>0.12563072994161792</v>
      </c>
      <c r="X206" s="33">
        <v>0.11431494482743085</v>
      </c>
      <c r="Y206" s="33">
        <v>0.1029341347837522</v>
      </c>
      <c r="Z206" s="33">
        <v>9.1427142386491148E-2</v>
      </c>
      <c r="AA206" s="33">
        <v>8.025606415157141E-2</v>
      </c>
      <c r="AB206" s="33">
        <v>6.940721323928023E-2</v>
      </c>
      <c r="AC206" s="33">
        <v>5.9249552524182521E-2</v>
      </c>
      <c r="AD206" s="33">
        <v>4.9721998722396576E-2</v>
      </c>
      <c r="AE206" s="33">
        <v>4.1066359473331655E-2</v>
      </c>
      <c r="AF206" s="33">
        <v>3.3447886133446028E-2</v>
      </c>
      <c r="AG206" s="33">
        <v>2.696574425189292E-2</v>
      </c>
      <c r="AH206" s="33">
        <v>2.152658682200172E-2</v>
      </c>
      <c r="AI206" s="33">
        <v>1.6890434160737738E-2</v>
      </c>
      <c r="AJ206" s="33">
        <v>1.3054494400629921E-2</v>
      </c>
      <c r="AK206" s="33">
        <v>9.9841826193313651E-3</v>
      </c>
      <c r="AL206" s="33">
        <v>7.5743437568961619E-3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40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40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40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40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0.41904773584226912</v>
      </c>
      <c r="M212" s="33">
        <v>0.5496674155926885</v>
      </c>
      <c r="N212" s="33">
        <v>0.64449026291502698</v>
      </c>
      <c r="O212" s="33">
        <v>0.71859009331956814</v>
      </c>
      <c r="P212" s="33">
        <v>0.7829295300855893</v>
      </c>
      <c r="Q212" s="33">
        <v>0.83598313120850309</v>
      </c>
      <c r="R212" s="33">
        <v>0.88447827520149258</v>
      </c>
      <c r="S212" s="33">
        <v>0.93498473814252003</v>
      </c>
      <c r="T212" s="33">
        <v>0.96836143565364263</v>
      </c>
      <c r="U212" s="33">
        <v>1.0028767597542829</v>
      </c>
      <c r="V212" s="33">
        <v>1.0323851433749502</v>
      </c>
      <c r="W212" s="33">
        <v>1.0565540446808852</v>
      </c>
      <c r="X212" s="33">
        <v>1.0752843846041213</v>
      </c>
      <c r="Y212" s="33">
        <v>1.0894763741373703</v>
      </c>
      <c r="Z212" s="33">
        <v>1.099282216488445</v>
      </c>
      <c r="AA212" s="33">
        <v>1.1060760628543242</v>
      </c>
      <c r="AB212" s="33">
        <v>1.110120401869471</v>
      </c>
      <c r="AC212" s="33">
        <v>1.1126124569778095</v>
      </c>
      <c r="AD212" s="33">
        <v>1.1133843828908687</v>
      </c>
      <c r="AE212" s="33">
        <v>1.1128823234051255</v>
      </c>
      <c r="AF212" s="33">
        <v>1.1114734009863589</v>
      </c>
      <c r="AG212" s="33">
        <v>1.1099611001911938</v>
      </c>
      <c r="AH212" s="33">
        <v>1.1082703186625489</v>
      </c>
      <c r="AI212" s="33">
        <v>1.1062100411153877</v>
      </c>
      <c r="AJ212" s="33">
        <v>1.1036461399477329</v>
      </c>
      <c r="AK212" s="33">
        <v>1.1010384620338449</v>
      </c>
      <c r="AL212" s="33">
        <v>1.0983981710422888</v>
      </c>
    </row>
    <row r="213" spans="1:40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5.8178567439220839</v>
      </c>
      <c r="M213" s="34">
        <v>7.3164828503285912</v>
      </c>
      <c r="N213" s="34">
        <v>8.8951698822642982</v>
      </c>
      <c r="O213" s="34">
        <v>10.551027172924908</v>
      </c>
      <c r="P213" s="34">
        <v>12.541111933344252</v>
      </c>
      <c r="Q213" s="34">
        <v>14.836689986343821</v>
      </c>
      <c r="R213" s="34">
        <v>17.842574905233132</v>
      </c>
      <c r="S213" s="34">
        <v>21.506828764381797</v>
      </c>
      <c r="T213" s="34">
        <v>25.774754591927767</v>
      </c>
      <c r="U213" s="34">
        <v>30.16089861110671</v>
      </c>
      <c r="V213" s="34">
        <v>34.737788549219388</v>
      </c>
      <c r="W213" s="34">
        <v>39.148935763241276</v>
      </c>
      <c r="X213" s="34">
        <v>43.354111319833954</v>
      </c>
      <c r="Y213" s="34">
        <v>47.229002459575717</v>
      </c>
      <c r="Z213" s="34">
        <v>50.791513938514498</v>
      </c>
      <c r="AA213" s="34">
        <v>54.044990550580344</v>
      </c>
      <c r="AB213" s="34">
        <v>56.995535520508</v>
      </c>
      <c r="AC213" s="34">
        <v>59.642959465337455</v>
      </c>
      <c r="AD213" s="34">
        <v>61.99210167633985</v>
      </c>
      <c r="AE213" s="34">
        <v>64.04344064819557</v>
      </c>
      <c r="AF213" s="34">
        <v>65.804229052367305</v>
      </c>
      <c r="AG213" s="34">
        <v>67.286936593621348</v>
      </c>
      <c r="AH213" s="34">
        <v>68.510853677215025</v>
      </c>
      <c r="AI213" s="34">
        <v>69.499473579675438</v>
      </c>
      <c r="AJ213" s="34">
        <v>70.277328342817896</v>
      </c>
      <c r="AK213" s="34">
        <v>70.873980781728051</v>
      </c>
      <c r="AL213" s="34">
        <v>71.315724632047875</v>
      </c>
    </row>
    <row r="214" spans="1:40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6.2369044797643536</v>
      </c>
      <c r="M214" s="33">
        <v>7.866150265921279</v>
      </c>
      <c r="N214" s="33">
        <v>9.5396601451793241</v>
      </c>
      <c r="O214" s="33">
        <v>11.269617266244476</v>
      </c>
      <c r="P214" s="33">
        <v>13.324041463429843</v>
      </c>
      <c r="Q214" s="33">
        <v>15.672673117552323</v>
      </c>
      <c r="R214" s="33">
        <v>18.727053180434627</v>
      </c>
      <c r="S214" s="33">
        <v>22.441813502524315</v>
      </c>
      <c r="T214" s="33">
        <v>26.743116027581411</v>
      </c>
      <c r="U214" s="33">
        <v>31.163775370860993</v>
      </c>
      <c r="V214" s="33">
        <v>35.770173692594334</v>
      </c>
      <c r="W214" s="33">
        <v>40.205489807922163</v>
      </c>
      <c r="X214" s="33">
        <v>44.429395704438079</v>
      </c>
      <c r="Y214" s="33">
        <v>48.318478833713087</v>
      </c>
      <c r="Z214" s="33">
        <v>51.890796155002946</v>
      </c>
      <c r="AA214" s="33">
        <v>55.151066613434665</v>
      </c>
      <c r="AB214" s="33">
        <v>58.105655922377473</v>
      </c>
      <c r="AC214" s="33">
        <v>60.755571922315269</v>
      </c>
      <c r="AD214" s="33">
        <v>63.105486059230721</v>
      </c>
      <c r="AE214" s="33">
        <v>65.156322971600702</v>
      </c>
      <c r="AF214" s="33">
        <v>66.91570245335366</v>
      </c>
      <c r="AG214" s="33">
        <v>68.396897693812548</v>
      </c>
      <c r="AH214" s="33">
        <v>69.619123995877572</v>
      </c>
      <c r="AI214" s="33">
        <v>70.605683620790828</v>
      </c>
      <c r="AJ214" s="33">
        <v>71.380974482765637</v>
      </c>
      <c r="AK214" s="33">
        <v>71.975019243761892</v>
      </c>
      <c r="AL214" s="33">
        <v>72.414122803090166</v>
      </c>
    </row>
    <row r="215" spans="1:40">
      <c r="A215" s="10"/>
    </row>
    <row r="217" spans="1:40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40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40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N220" s="33"/>
    </row>
    <row r="221" spans="1:40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N221" s="33"/>
    </row>
    <row r="222" spans="1:40">
      <c r="A222" s="8" t="s">
        <v>31</v>
      </c>
      <c r="B222" s="33">
        <v>0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  <c r="AN222" s="33"/>
    </row>
    <row r="223" spans="1:40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  <c r="AN223" s="33"/>
    </row>
    <row r="224" spans="1:40">
      <c r="A224" s="8" t="s">
        <v>33</v>
      </c>
      <c r="B224" s="33">
        <v>0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  <c r="AN224" s="33"/>
    </row>
    <row r="225" spans="1:40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N225" s="33"/>
    </row>
    <row r="226" spans="1:40">
      <c r="A226" s="8" t="s">
        <v>35</v>
      </c>
      <c r="B226" s="33">
        <v>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  <c r="AN226" s="33"/>
    </row>
    <row r="227" spans="1:40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  <c r="AN227" s="33"/>
    </row>
    <row r="228" spans="1:40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  <c r="AN228" s="33"/>
    </row>
    <row r="229" spans="1:40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  <c r="AN229" s="33"/>
    </row>
    <row r="230" spans="1:40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  <c r="AN230" s="33"/>
    </row>
    <row r="231" spans="1:40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  <c r="AN231" s="33"/>
    </row>
    <row r="232" spans="1:40">
      <c r="A232" s="8" t="s">
        <v>20</v>
      </c>
      <c r="B232" s="33">
        <v>0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40">
      <c r="A233" s="21" t="s">
        <v>21</v>
      </c>
      <c r="B233" s="34">
        <v>0</v>
      </c>
      <c r="C233" s="34">
        <v>0</v>
      </c>
      <c r="D233" s="34">
        <v>0</v>
      </c>
      <c r="E233" s="34">
        <v>0</v>
      </c>
      <c r="F233" s="34">
        <v>0</v>
      </c>
      <c r="G233" s="34">
        <v>0</v>
      </c>
      <c r="H233" s="34">
        <v>0</v>
      </c>
      <c r="I233" s="34">
        <v>0</v>
      </c>
      <c r="J233" s="34">
        <v>0</v>
      </c>
      <c r="K233" s="34">
        <v>0</v>
      </c>
      <c r="L233" s="34">
        <v>0</v>
      </c>
      <c r="M233" s="34">
        <v>0</v>
      </c>
      <c r="N233" s="34">
        <v>0</v>
      </c>
      <c r="O233" s="34">
        <v>0</v>
      </c>
      <c r="P233" s="34">
        <v>0</v>
      </c>
      <c r="Q233" s="34">
        <v>0</v>
      </c>
      <c r="R233" s="34">
        <v>0</v>
      </c>
      <c r="S233" s="34">
        <v>0</v>
      </c>
      <c r="T233" s="34">
        <v>0</v>
      </c>
      <c r="U233" s="34">
        <v>0</v>
      </c>
      <c r="V233" s="34">
        <v>0</v>
      </c>
      <c r="W233" s="34">
        <v>0</v>
      </c>
      <c r="X233" s="34">
        <v>0</v>
      </c>
      <c r="Y233" s="34">
        <v>0</v>
      </c>
      <c r="Z233" s="34">
        <v>0</v>
      </c>
      <c r="AA233" s="34">
        <v>0</v>
      </c>
      <c r="AB233" s="34">
        <v>0</v>
      </c>
      <c r="AC233" s="34">
        <v>0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40">
      <c r="A234" s="8" t="s">
        <v>14</v>
      </c>
      <c r="B234" s="33">
        <v>0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</row>
    <row r="237" spans="1:40" s="5" customFormat="1" ht="23.25">
      <c r="A237" s="4" t="s">
        <v>14</v>
      </c>
    </row>
    <row r="238" spans="1:40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40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246231.39680409594</v>
      </c>
      <c r="M241" s="33">
        <v>233158.41193048347</v>
      </c>
      <c r="N241" s="33">
        <v>219673.05348286056</v>
      </c>
      <c r="O241" s="33">
        <v>206135.52499248958</v>
      </c>
      <c r="P241" s="33">
        <v>192549.59729815251</v>
      </c>
      <c r="Q241" s="33">
        <v>178770.19768277358</v>
      </c>
      <c r="R241" s="33">
        <v>164778.2905583937</v>
      </c>
      <c r="S241" s="33">
        <v>150742.09812650055</v>
      </c>
      <c r="T241" s="33">
        <v>136266.01919613598</v>
      </c>
      <c r="U241" s="33">
        <v>122268.22731499719</v>
      </c>
      <c r="V241" s="33">
        <v>108420.31096634173</v>
      </c>
      <c r="W241" s="33">
        <v>95444.209902574759</v>
      </c>
      <c r="X241" s="33">
        <v>83143.296650373566</v>
      </c>
      <c r="Y241" s="33">
        <v>71943.410190483832</v>
      </c>
      <c r="Z241" s="33">
        <v>61949.857122900081</v>
      </c>
      <c r="AA241" s="33">
        <v>53013.710932984533</v>
      </c>
      <c r="AB241" s="33">
        <v>44963.589102039048</v>
      </c>
      <c r="AC241" s="33">
        <v>37754.748150138235</v>
      </c>
      <c r="AD241" s="33">
        <v>31423.280316988552</v>
      </c>
      <c r="AE241" s="33">
        <v>25922.463496189626</v>
      </c>
      <c r="AF241" s="33">
        <v>21236.526278309462</v>
      </c>
      <c r="AG241" s="33">
        <v>17302.091270324687</v>
      </c>
      <c r="AH241" s="33">
        <v>14007.461530576244</v>
      </c>
      <c r="AI241" s="33">
        <v>11208.839405297893</v>
      </c>
      <c r="AJ241" s="33">
        <v>8938.6751660072932</v>
      </c>
      <c r="AK241" s="33">
        <v>7054.8791369758974</v>
      </c>
      <c r="AL241" s="33">
        <v>5523.782434096458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232216.61013992666</v>
      </c>
      <c r="M242" s="33">
        <v>220020.33876087537</v>
      </c>
      <c r="N242" s="33">
        <v>204552.91384762089</v>
      </c>
      <c r="O242" s="33">
        <v>188427.64631261121</v>
      </c>
      <c r="P242" s="33">
        <v>173304.07296154829</v>
      </c>
      <c r="Q242" s="33">
        <v>158453.08297035666</v>
      </c>
      <c r="R242" s="33">
        <v>143913.24850543265</v>
      </c>
      <c r="S242" s="33">
        <v>129889.83437545266</v>
      </c>
      <c r="T242" s="33">
        <v>116423.37263511338</v>
      </c>
      <c r="U242" s="33">
        <v>104311.79855011993</v>
      </c>
      <c r="V242" s="33">
        <v>91950.806547363391</v>
      </c>
      <c r="W242" s="33">
        <v>80162.981306523739</v>
      </c>
      <c r="X242" s="33">
        <v>68928.429034672168</v>
      </c>
      <c r="Y242" s="33">
        <v>58963.51836047</v>
      </c>
      <c r="Z242" s="33">
        <v>50149.999318528055</v>
      </c>
      <c r="AA242" s="33">
        <v>42426.980556387869</v>
      </c>
      <c r="AB242" s="33">
        <v>35707.122720440406</v>
      </c>
      <c r="AC242" s="33">
        <v>29850.707952549339</v>
      </c>
      <c r="AD242" s="33">
        <v>24739.148933616358</v>
      </c>
      <c r="AE242" s="33">
        <v>20338.431877859624</v>
      </c>
      <c r="AF242" s="33">
        <v>16613.750565156228</v>
      </c>
      <c r="AG242" s="33">
        <v>13496.024978209956</v>
      </c>
      <c r="AH242" s="33">
        <v>10877.676400225409</v>
      </c>
      <c r="AI242" s="33">
        <v>8685.8889334768191</v>
      </c>
      <c r="AJ242" s="33">
        <v>6881.2696983028864</v>
      </c>
      <c r="AK242" s="33">
        <v>5399.0984813248551</v>
      </c>
      <c r="AL242" s="33">
        <v>4200.6183941728896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34306.282435685738</v>
      </c>
      <c r="M243" s="33">
        <v>43293.378651525869</v>
      </c>
      <c r="N243" s="33">
        <v>52788.200979874266</v>
      </c>
      <c r="O243" s="33">
        <v>62773.407608204347</v>
      </c>
      <c r="P243" s="33">
        <v>74800.42095413772</v>
      </c>
      <c r="Q243" s="33">
        <v>88708.712176374262</v>
      </c>
      <c r="R243" s="33">
        <v>106959.63106991637</v>
      </c>
      <c r="S243" s="33">
        <v>129259.01517041019</v>
      </c>
      <c r="T243" s="33">
        <v>155297.73457692689</v>
      </c>
      <c r="U243" s="33">
        <v>182140.17969982771</v>
      </c>
      <c r="V243" s="33">
        <v>210237.24841866098</v>
      </c>
      <c r="W243" s="33">
        <v>237415.12775830438</v>
      </c>
      <c r="X243" s="33">
        <v>263696.53516016965</v>
      </c>
      <c r="Y243" s="33">
        <v>288036.27623194299</v>
      </c>
      <c r="Z243" s="33">
        <v>310530.84846736031</v>
      </c>
      <c r="AA243" s="33">
        <v>331200.22027283517</v>
      </c>
      <c r="AB243" s="33">
        <v>350080.88113759557</v>
      </c>
      <c r="AC243" s="33">
        <v>367162.67569401732</v>
      </c>
      <c r="AD243" s="33">
        <v>382471.24172926164</v>
      </c>
      <c r="AE243" s="33">
        <v>396006.01698225312</v>
      </c>
      <c r="AF243" s="33">
        <v>407806.34141792351</v>
      </c>
      <c r="AG243" s="33">
        <v>417938.42309668718</v>
      </c>
      <c r="AH243" s="33">
        <v>426514.43594459636</v>
      </c>
      <c r="AI243" s="33">
        <v>433671.26755608595</v>
      </c>
      <c r="AJ243" s="33">
        <v>439553.7633407776</v>
      </c>
      <c r="AK243" s="33">
        <v>444336.48933699529</v>
      </c>
      <c r="AL243" s="33">
        <v>448175.88215278514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20923.947724034562</v>
      </c>
      <c r="M244" s="33">
        <v>23759.962958697732</v>
      </c>
      <c r="N244" s="33">
        <v>25650.662619949551</v>
      </c>
      <c r="O244" s="33">
        <v>27053.538266666208</v>
      </c>
      <c r="P244" s="33">
        <v>27930.473375451009</v>
      </c>
      <c r="Q244" s="33">
        <v>28314.553242524558</v>
      </c>
      <c r="R244" s="33">
        <v>28198.259765239294</v>
      </c>
      <c r="S244" s="33">
        <v>27595.485226651868</v>
      </c>
      <c r="T244" s="33">
        <v>26482.917877440781</v>
      </c>
      <c r="U244" s="33">
        <v>24903.644409212124</v>
      </c>
      <c r="V244" s="33">
        <v>22857.030164045267</v>
      </c>
      <c r="W244" s="33">
        <v>20800.90831692623</v>
      </c>
      <c r="X244" s="33">
        <v>18734.96213460826</v>
      </c>
      <c r="Y244" s="33">
        <v>16692.752065534834</v>
      </c>
      <c r="Z244" s="33">
        <v>14708.367648787089</v>
      </c>
      <c r="AA244" s="33">
        <v>12802.494230532568</v>
      </c>
      <c r="AB244" s="33">
        <v>11016.83269549752</v>
      </c>
      <c r="AC244" s="33">
        <v>9357.2685584617084</v>
      </c>
      <c r="AD244" s="33">
        <v>7854.9736348297138</v>
      </c>
      <c r="AE244" s="33">
        <v>6517.9467048596662</v>
      </c>
      <c r="AF244" s="33">
        <v>5348.8359750507861</v>
      </c>
      <c r="AG244" s="33">
        <v>4336.2375423506546</v>
      </c>
      <c r="AH244" s="33">
        <v>3473.5950420440113</v>
      </c>
      <c r="AI244" s="33">
        <v>2751.1874626854656</v>
      </c>
      <c r="AJ244" s="33">
        <v>2164.6031077999623</v>
      </c>
      <c r="AK244" s="33">
        <v>1690.0110637435573</v>
      </c>
      <c r="AL244" s="33">
        <v>1321.9130045880106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20645.951860202513</v>
      </c>
      <c r="M245" s="33">
        <v>26400.704910077435</v>
      </c>
      <c r="N245" s="33">
        <v>30984.972709061669</v>
      </c>
      <c r="O245" s="33">
        <v>34434.254224714699</v>
      </c>
      <c r="P245" s="33">
        <v>37340.34982211543</v>
      </c>
      <c r="Q245" s="33">
        <v>39652.400724026564</v>
      </c>
      <c r="R245" s="33">
        <v>42561.125481162286</v>
      </c>
      <c r="S245" s="33">
        <v>45622.12969390989</v>
      </c>
      <c r="T245" s="33">
        <v>48429.667714487099</v>
      </c>
      <c r="U245" s="33">
        <v>51311.275646648792</v>
      </c>
      <c r="V245" s="33">
        <v>53889.295588548513</v>
      </c>
      <c r="W245" s="33">
        <v>56141.8798811038</v>
      </c>
      <c r="X245" s="33">
        <v>58116.986559413715</v>
      </c>
      <c r="Y245" s="33">
        <v>59828.589836682142</v>
      </c>
      <c r="Z245" s="33">
        <v>61287.113998227913</v>
      </c>
      <c r="AA245" s="33">
        <v>62547.097855861059</v>
      </c>
      <c r="AB245" s="33">
        <v>63624.533996131955</v>
      </c>
      <c r="AC245" s="33">
        <v>64567.981214069834</v>
      </c>
      <c r="AD245" s="33">
        <v>65371.105374164559</v>
      </c>
      <c r="AE245" s="33">
        <v>66046.453389541872</v>
      </c>
      <c r="AF245" s="33">
        <v>66605.489090070972</v>
      </c>
      <c r="AG245" s="33">
        <v>67089.121402120465</v>
      </c>
      <c r="AH245" s="33">
        <v>67497.83980935131</v>
      </c>
      <c r="AI245" s="33">
        <v>67834.61325148285</v>
      </c>
      <c r="AJ245" s="33">
        <v>68091.44646023825</v>
      </c>
      <c r="AK245" s="33">
        <v>68297.875017380778</v>
      </c>
      <c r="AL245" s="33">
        <v>68460.600521926215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18426.328769935812</v>
      </c>
      <c r="M246" s="33">
        <v>22589.842905093119</v>
      </c>
      <c r="N246" s="33">
        <v>27260.428767926842</v>
      </c>
      <c r="O246" s="33">
        <v>32414.677461452877</v>
      </c>
      <c r="P246" s="33">
        <v>36414.572582937421</v>
      </c>
      <c r="Q246" s="33">
        <v>40107.658612282394</v>
      </c>
      <c r="R246" s="33">
        <v>42751.632423488139</v>
      </c>
      <c r="S246" s="33">
        <v>44393.485652765477</v>
      </c>
      <c r="T246" s="33">
        <v>45048.881692813826</v>
      </c>
      <c r="U246" s="33">
        <v>45573.732332817548</v>
      </c>
      <c r="V246" s="33">
        <v>45944.755479150983</v>
      </c>
      <c r="W246" s="33">
        <v>46151.415743237725</v>
      </c>
      <c r="X246" s="33">
        <v>46175.370194729898</v>
      </c>
      <c r="Y246" s="33">
        <v>46046.76182033059</v>
      </c>
      <c r="Z246" s="33">
        <v>45778.380160652159</v>
      </c>
      <c r="AA246" s="33">
        <v>45392.915167398736</v>
      </c>
      <c r="AB246" s="33">
        <v>44928.457152201707</v>
      </c>
      <c r="AC246" s="33">
        <v>44419.090763250919</v>
      </c>
      <c r="AD246" s="33">
        <v>43895.76805417781</v>
      </c>
      <c r="AE246" s="33">
        <v>43378.658605489763</v>
      </c>
      <c r="AF246" s="33">
        <v>42894.551186246783</v>
      </c>
      <c r="AG246" s="33">
        <v>42451.292880234883</v>
      </c>
      <c r="AH246" s="33">
        <v>42064.106940744772</v>
      </c>
      <c r="AI246" s="33">
        <v>41732.37560520674</v>
      </c>
      <c r="AJ246" s="33">
        <v>41462.435890846631</v>
      </c>
      <c r="AK246" s="33">
        <v>41240.473884824103</v>
      </c>
      <c r="AL246" s="33">
        <v>41063.76208154764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3967.6455606904319</v>
      </c>
      <c r="M247" s="33">
        <v>6045.7109364451635</v>
      </c>
      <c r="N247" s="33">
        <v>7172.8834646757186</v>
      </c>
      <c r="O247" s="33">
        <v>8207.9420000159771</v>
      </c>
      <c r="P247" s="33">
        <v>9213.1229853522054</v>
      </c>
      <c r="Q247" s="33">
        <v>10147.549527868243</v>
      </c>
      <c r="R247" s="33">
        <v>10226.604443304166</v>
      </c>
      <c r="S247" s="33">
        <v>10290.463322755561</v>
      </c>
      <c r="T247" s="33">
        <v>9582.703705889171</v>
      </c>
      <c r="U247" s="33">
        <v>8885.4228943239705</v>
      </c>
      <c r="V247" s="33">
        <v>8201.606437580278</v>
      </c>
      <c r="W247" s="33">
        <v>7530.5332027064251</v>
      </c>
      <c r="X247" s="33">
        <v>6854.3082712561718</v>
      </c>
      <c r="Y247" s="33">
        <v>6173.996353389909</v>
      </c>
      <c r="Z247" s="33">
        <v>5485.7665753509455</v>
      </c>
      <c r="AA247" s="33">
        <v>4817.2357607165932</v>
      </c>
      <c r="AB247" s="33">
        <v>4167.4108380008865</v>
      </c>
      <c r="AC247" s="33">
        <v>3558.5535899872566</v>
      </c>
      <c r="AD247" s="33">
        <v>2987.1451905809622</v>
      </c>
      <c r="AE247" s="33">
        <v>2467.8814541713473</v>
      </c>
      <c r="AF247" s="33">
        <v>2010.6455965327123</v>
      </c>
      <c r="AG247" s="33">
        <v>1621.3900064161548</v>
      </c>
      <c r="AH247" s="33">
        <v>1294.6195251206123</v>
      </c>
      <c r="AI247" s="33">
        <v>1015.9925149687117</v>
      </c>
      <c r="AJ247" s="33">
        <v>785.40501816060691</v>
      </c>
      <c r="AK247" s="33">
        <v>600.74667079728476</v>
      </c>
      <c r="AL247" s="33">
        <v>455.775616423278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576718.16329457168</v>
      </c>
      <c r="M253" s="33">
        <v>575268.3510531981</v>
      </c>
      <c r="N253" s="33">
        <v>568083.11587196949</v>
      </c>
      <c r="O253" s="33">
        <v>559446.9908661549</v>
      </c>
      <c r="P253" s="33">
        <v>551552.60997969459</v>
      </c>
      <c r="Q253" s="33">
        <v>544154.15493620629</v>
      </c>
      <c r="R253" s="33">
        <v>539388.79224693659</v>
      </c>
      <c r="S253" s="33">
        <v>537792.51156844618</v>
      </c>
      <c r="T253" s="33">
        <v>537531.29739880713</v>
      </c>
      <c r="U253" s="33">
        <v>539394.28084794735</v>
      </c>
      <c r="V253" s="33">
        <v>541501.05360169115</v>
      </c>
      <c r="W253" s="33">
        <v>543647.05611137697</v>
      </c>
      <c r="X253" s="33">
        <v>545649.88800522336</v>
      </c>
      <c r="Y253" s="33">
        <v>547685.30485883425</v>
      </c>
      <c r="Z253" s="33">
        <v>549890.33329180651</v>
      </c>
      <c r="AA253" s="33">
        <v>552200.6547767166</v>
      </c>
      <c r="AB253" s="33">
        <v>554488.82764190715</v>
      </c>
      <c r="AC253" s="33">
        <v>556671.02592247457</v>
      </c>
      <c r="AD253" s="33">
        <v>558742.66323361965</v>
      </c>
      <c r="AE253" s="33">
        <v>560677.85251036496</v>
      </c>
      <c r="AF253" s="33">
        <v>562516.14010929049</v>
      </c>
      <c r="AG253" s="33">
        <v>564234.58117634396</v>
      </c>
      <c r="AH253" s="33">
        <v>565729.73519265873</v>
      </c>
      <c r="AI253" s="33">
        <v>566900.16472920449</v>
      </c>
      <c r="AJ253" s="33">
        <v>567877.59868213325</v>
      </c>
      <c r="AK253" s="33">
        <v>568619.57359204174</v>
      </c>
      <c r="AL253" s="33">
        <v>569202.33420553966</v>
      </c>
    </row>
    <row r="254" spans="1:38">
      <c r="A254" s="10"/>
      <c r="AL254">
        <v>0.92265790817857363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9808.6461155163761</v>
      </c>
      <c r="M259" s="33">
        <v>9783.5786796461016</v>
      </c>
      <c r="N259" s="33">
        <v>9749.4403140503982</v>
      </c>
      <c r="O259" s="33">
        <v>9712.4198600771288</v>
      </c>
      <c r="P259" s="33">
        <v>9667.414989487701</v>
      </c>
      <c r="Q259" s="33">
        <v>9609.4565549931322</v>
      </c>
      <c r="R259" s="33">
        <v>9535.3226991061019</v>
      </c>
      <c r="S259" s="33">
        <v>9445.5771594974813</v>
      </c>
      <c r="T259" s="33">
        <v>9330.5582000648701</v>
      </c>
      <c r="U259" s="33">
        <v>9204.3422447189969</v>
      </c>
      <c r="V259" s="33">
        <v>9052.1299133330522</v>
      </c>
      <c r="W259" s="33">
        <v>8883.8986813497777</v>
      </c>
      <c r="X259" s="33">
        <v>8675.6351672110268</v>
      </c>
      <c r="Y259" s="33">
        <v>8463.4377398591296</v>
      </c>
      <c r="Z259" s="33">
        <v>8227.0835848254883</v>
      </c>
      <c r="AA259" s="33">
        <v>7967.1152845470024</v>
      </c>
      <c r="AB259" s="33">
        <v>7688.4492838888973</v>
      </c>
      <c r="AC259" s="33">
        <v>7380.0310626295714</v>
      </c>
      <c r="AD259" s="33">
        <v>7031.3471628138632</v>
      </c>
      <c r="AE259" s="33">
        <v>6646.2112110285916</v>
      </c>
      <c r="AF259" s="33">
        <v>6225.7886785593982</v>
      </c>
      <c r="AG259" s="33">
        <v>5779.3076592707221</v>
      </c>
      <c r="AH259" s="33">
        <v>5311.1315596688246</v>
      </c>
      <c r="AI259" s="33">
        <v>4822.6822075361642</v>
      </c>
      <c r="AJ259" s="33">
        <v>4334.2309362585938</v>
      </c>
      <c r="AK259" s="33">
        <v>3835.6013716932107</v>
      </c>
      <c r="AL259" s="33">
        <v>3343.0909158617019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18092.256595910902</v>
      </c>
      <c r="M260" s="33">
        <v>17950.128120320936</v>
      </c>
      <c r="N260" s="33">
        <v>17740.007596103278</v>
      </c>
      <c r="O260" s="33">
        <v>17513.720210722273</v>
      </c>
      <c r="P260" s="33">
        <v>17315.616296714175</v>
      </c>
      <c r="Q260" s="33">
        <v>17117.547783210681</v>
      </c>
      <c r="R260" s="33">
        <v>16917.539876041072</v>
      </c>
      <c r="S260" s="33">
        <v>16706.335125915386</v>
      </c>
      <c r="T260" s="33">
        <v>16481.367213832593</v>
      </c>
      <c r="U260" s="33">
        <v>16272.725387263428</v>
      </c>
      <c r="V260" s="33">
        <v>15994.354198583496</v>
      </c>
      <c r="W260" s="33">
        <v>15673.751979240822</v>
      </c>
      <c r="X260" s="33">
        <v>15288.048442608995</v>
      </c>
      <c r="Y260" s="33">
        <v>14895.359362061439</v>
      </c>
      <c r="Z260" s="33">
        <v>14491.078326526924</v>
      </c>
      <c r="AA260" s="33">
        <v>14075.818609200816</v>
      </c>
      <c r="AB260" s="33">
        <v>13636.58930258383</v>
      </c>
      <c r="AC260" s="33">
        <v>13167.220596903964</v>
      </c>
      <c r="AD260" s="33">
        <v>12679.414991241654</v>
      </c>
      <c r="AE260" s="33">
        <v>12176.550775677124</v>
      </c>
      <c r="AF260" s="33">
        <v>11641.045261010409</v>
      </c>
      <c r="AG260" s="33">
        <v>11070.691168982728</v>
      </c>
      <c r="AH260" s="33">
        <v>10466.248184108119</v>
      </c>
      <c r="AI260" s="33">
        <v>9848.382109273336</v>
      </c>
      <c r="AJ260" s="33">
        <v>9188.0365241220043</v>
      </c>
      <c r="AK260" s="33">
        <v>8473.4939087767962</v>
      </c>
      <c r="AL260" s="33">
        <v>7737.1423833021863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15894.083450286684</v>
      </c>
      <c r="M261" s="33">
        <v>15704.601916880521</v>
      </c>
      <c r="N261" s="33">
        <v>15530.408741065597</v>
      </c>
      <c r="O261" s="33">
        <v>15371.480780252979</v>
      </c>
      <c r="P261" s="33">
        <v>15259.257187240584</v>
      </c>
      <c r="Q261" s="33">
        <v>15172.262180423797</v>
      </c>
      <c r="R261" s="33">
        <v>15138.868183103992</v>
      </c>
      <c r="S261" s="33">
        <v>15122.329082265604</v>
      </c>
      <c r="T261" s="33">
        <v>15104.40472234255</v>
      </c>
      <c r="U261" s="33">
        <v>15054.890677319618</v>
      </c>
      <c r="V261" s="33">
        <v>14993.552090485458</v>
      </c>
      <c r="W261" s="33">
        <v>14910.836664975186</v>
      </c>
      <c r="X261" s="33">
        <v>14818.751151189306</v>
      </c>
      <c r="Y261" s="33">
        <v>14717.283192002686</v>
      </c>
      <c r="Z261" s="33">
        <v>14613.268662389582</v>
      </c>
      <c r="AA261" s="33">
        <v>14510.921598131385</v>
      </c>
      <c r="AB261" s="33">
        <v>14412.585535404327</v>
      </c>
      <c r="AC261" s="33">
        <v>14319.572004622405</v>
      </c>
      <c r="AD261" s="33">
        <v>14232.624555964978</v>
      </c>
      <c r="AE261" s="33">
        <v>14152.261907437647</v>
      </c>
      <c r="AF261" s="33">
        <v>14078.737912140567</v>
      </c>
      <c r="AG261" s="33">
        <v>14011.878026422759</v>
      </c>
      <c r="AH261" s="33">
        <v>13951.311210233367</v>
      </c>
      <c r="AI261" s="33">
        <v>13896.3560377863</v>
      </c>
      <c r="AJ261" s="33">
        <v>13846.812294237834</v>
      </c>
      <c r="AK261" s="33">
        <v>13802.07356211693</v>
      </c>
      <c r="AL261" s="33">
        <v>13761.621462725529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12044.25816822203</v>
      </c>
      <c r="M262" s="33">
        <v>11916.129056842798</v>
      </c>
      <c r="N262" s="33">
        <v>11765.905634805609</v>
      </c>
      <c r="O262" s="33">
        <v>11618.734709905128</v>
      </c>
      <c r="P262" s="33">
        <v>11474.981995081005</v>
      </c>
      <c r="Q262" s="33">
        <v>11333.963616471898</v>
      </c>
      <c r="R262" s="33">
        <v>11193.91670943614</v>
      </c>
      <c r="S262" s="33">
        <v>11052.504873971566</v>
      </c>
      <c r="T262" s="33">
        <v>10906.875054030355</v>
      </c>
      <c r="U262" s="33">
        <v>10751.796521682045</v>
      </c>
      <c r="V262" s="33">
        <v>10580.312582878436</v>
      </c>
      <c r="W262" s="33">
        <v>10420.602393190349</v>
      </c>
      <c r="X262" s="33">
        <v>10269.412783873378</v>
      </c>
      <c r="Y262" s="33">
        <v>10122.027676989454</v>
      </c>
      <c r="Z262" s="33">
        <v>9973.9993861594139</v>
      </c>
      <c r="AA262" s="33">
        <v>9822.0139265384132</v>
      </c>
      <c r="AB262" s="33">
        <v>9661.5322715140701</v>
      </c>
      <c r="AC262" s="33">
        <v>9488.8793145545806</v>
      </c>
      <c r="AD262" s="33">
        <v>9298.8640488842666</v>
      </c>
      <c r="AE262" s="33">
        <v>9086.9311975938053</v>
      </c>
      <c r="AF262" s="33">
        <v>8849.315435159755</v>
      </c>
      <c r="AG262" s="33">
        <v>8581.6978844792866</v>
      </c>
      <c r="AH262" s="33">
        <v>8279.5719149254928</v>
      </c>
      <c r="AI262" s="33">
        <v>7938.4686888582346</v>
      </c>
      <c r="AJ262" s="33">
        <v>7560.6380315682645</v>
      </c>
      <c r="AK262" s="33">
        <v>7155.4243847796115</v>
      </c>
      <c r="AL262" s="33">
        <v>6712.1944764855161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12061.305563836397</v>
      </c>
      <c r="M263" s="33">
        <v>12032.979012618993</v>
      </c>
      <c r="N263" s="33">
        <v>11938.018841574498</v>
      </c>
      <c r="O263" s="33">
        <v>11815.581060455394</v>
      </c>
      <c r="P263" s="33">
        <v>11691.690999741506</v>
      </c>
      <c r="Q263" s="33">
        <v>11570.215348800175</v>
      </c>
      <c r="R263" s="33">
        <v>11489.973530339312</v>
      </c>
      <c r="S263" s="33">
        <v>11428.137279015365</v>
      </c>
      <c r="T263" s="33">
        <v>11367.631372269385</v>
      </c>
      <c r="U263" s="33">
        <v>11321.813873797413</v>
      </c>
      <c r="V263" s="33">
        <v>11276.513301824358</v>
      </c>
      <c r="W263" s="33">
        <v>11233.030944244054</v>
      </c>
      <c r="X263" s="33">
        <v>11191.320569087307</v>
      </c>
      <c r="Y263" s="33">
        <v>11152.16320096104</v>
      </c>
      <c r="Z263" s="33">
        <v>11115.990639969121</v>
      </c>
      <c r="AA263" s="33">
        <v>11081.845191728549</v>
      </c>
      <c r="AB263" s="33">
        <v>11050.069817176573</v>
      </c>
      <c r="AC263" s="33">
        <v>11019.622814706481</v>
      </c>
      <c r="AD263" s="33">
        <v>10991.183053682129</v>
      </c>
      <c r="AE263" s="33">
        <v>10964.895076596</v>
      </c>
      <c r="AF263" s="33">
        <v>10941.119793757336</v>
      </c>
      <c r="AG263" s="33">
        <v>10918.221854553265</v>
      </c>
      <c r="AH263" s="33">
        <v>10896.173546464677</v>
      </c>
      <c r="AI263" s="33">
        <v>10874.98184443739</v>
      </c>
      <c r="AJ263" s="33">
        <v>10857.232177390593</v>
      </c>
      <c r="AK263" s="33">
        <v>10841.125273557367</v>
      </c>
      <c r="AL263" s="33">
        <v>10827.910413813011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22815.648945337784</v>
      </c>
      <c r="M264" s="33">
        <v>22503.496987153412</v>
      </c>
      <c r="N264" s="33">
        <v>22244.023353349519</v>
      </c>
      <c r="O264" s="33">
        <v>22017.235942656724</v>
      </c>
      <c r="P264" s="33">
        <v>21699.390981514884</v>
      </c>
      <c r="Q264" s="33">
        <v>21400.589824379203</v>
      </c>
      <c r="R264" s="33">
        <v>21066.860173864261</v>
      </c>
      <c r="S264" s="33">
        <v>20715.211607430891</v>
      </c>
      <c r="T264" s="33">
        <v>20355.344774246088</v>
      </c>
      <c r="U264" s="33">
        <v>20056.142183549742</v>
      </c>
      <c r="V264" s="33">
        <v>19808.649231837226</v>
      </c>
      <c r="W264" s="33">
        <v>19603.530542016841</v>
      </c>
      <c r="X264" s="33">
        <v>19434.986312378187</v>
      </c>
      <c r="Y264" s="33">
        <v>19297.869340394176</v>
      </c>
      <c r="Z264" s="33">
        <v>19187.298280271112</v>
      </c>
      <c r="AA264" s="33">
        <v>19099.513125138055</v>
      </c>
      <c r="AB264" s="33">
        <v>19029.660331220519</v>
      </c>
      <c r="AC264" s="33">
        <v>18974.9517663474</v>
      </c>
      <c r="AD264" s="33">
        <v>18932.161145983973</v>
      </c>
      <c r="AE264" s="33">
        <v>18900.215109001914</v>
      </c>
      <c r="AF264" s="33">
        <v>18875.207669608808</v>
      </c>
      <c r="AG264" s="33">
        <v>18855.609464132744</v>
      </c>
      <c r="AH264" s="33">
        <v>18838.051540617103</v>
      </c>
      <c r="AI264" s="33">
        <v>18823.609680732559</v>
      </c>
      <c r="AJ264" s="33">
        <v>18808.466075461081</v>
      </c>
      <c r="AK264" s="33">
        <v>18796.343180102405</v>
      </c>
      <c r="AL264" s="33">
        <v>18784.585828473762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23532.89181904171</v>
      </c>
      <c r="M265" s="33">
        <v>23361.816081415393</v>
      </c>
      <c r="N265" s="33">
        <v>22832.597905706869</v>
      </c>
      <c r="O265" s="33">
        <v>22367.768167170754</v>
      </c>
      <c r="P265" s="33">
        <v>21953.465339942253</v>
      </c>
      <c r="Q265" s="33">
        <v>21586.948395517855</v>
      </c>
      <c r="R265" s="33">
        <v>21025.004920424191</v>
      </c>
      <c r="S265" s="33">
        <v>20554.739906869767</v>
      </c>
      <c r="T265" s="33">
        <v>19855.464215110285</v>
      </c>
      <c r="U265" s="33">
        <v>19242.721560836311</v>
      </c>
      <c r="V265" s="33">
        <v>18706.337098759872</v>
      </c>
      <c r="W265" s="33">
        <v>18233.162643080061</v>
      </c>
      <c r="X265" s="33">
        <v>17805.201750972625</v>
      </c>
      <c r="Y265" s="33">
        <v>17416.216084733886</v>
      </c>
      <c r="Z265" s="33">
        <v>17054.284971479476</v>
      </c>
      <c r="AA265" s="33">
        <v>16706.152434763855</v>
      </c>
      <c r="AB265" s="33">
        <v>16359.339402222195</v>
      </c>
      <c r="AC265" s="33">
        <v>16003.712886369083</v>
      </c>
      <c r="AD265" s="33">
        <v>15630.501755957104</v>
      </c>
      <c r="AE265" s="33">
        <v>15231.485598959094</v>
      </c>
      <c r="AF265" s="33">
        <v>14791.11932477572</v>
      </c>
      <c r="AG265" s="33">
        <v>14287.514486012486</v>
      </c>
      <c r="AH265" s="33">
        <v>13709.832946315919</v>
      </c>
      <c r="AI265" s="33">
        <v>13048.631103345813</v>
      </c>
      <c r="AJ265" s="33">
        <v>12335.171160959399</v>
      </c>
      <c r="AK265" s="33">
        <v>11525.558214171953</v>
      </c>
      <c r="AL265" s="33">
        <v>10630.335076927766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12877.853007623566</v>
      </c>
      <c r="M271" s="33">
        <v>12919.481243245378</v>
      </c>
      <c r="N271" s="33">
        <v>12916.644441889095</v>
      </c>
      <c r="O271" s="33">
        <v>12911.775296977736</v>
      </c>
      <c r="P271" s="33">
        <v>12913.260362609906</v>
      </c>
      <c r="Q271" s="33">
        <v>12920.251444627091</v>
      </c>
      <c r="R271" s="33">
        <v>12930.474106066195</v>
      </c>
      <c r="S271" s="33">
        <v>12952.19764665181</v>
      </c>
      <c r="T271" s="33">
        <v>12975.264030616827</v>
      </c>
      <c r="U271" s="33">
        <v>13011.30724132389</v>
      </c>
      <c r="V271" s="33">
        <v>13043.432633648463</v>
      </c>
      <c r="W271" s="33">
        <v>13067.855507300479</v>
      </c>
      <c r="X271" s="33">
        <v>13079.94584892254</v>
      </c>
      <c r="Y271" s="33">
        <v>13093.646899618407</v>
      </c>
      <c r="Z271" s="33">
        <v>13100.983851194378</v>
      </c>
      <c r="AA271" s="33">
        <v>13105.11509162609</v>
      </c>
      <c r="AB271" s="33">
        <v>13109.478065625906</v>
      </c>
      <c r="AC271" s="33">
        <v>13112.134439243107</v>
      </c>
      <c r="AD271" s="33">
        <v>13111.606408732767</v>
      </c>
      <c r="AE271" s="33">
        <v>13109.989074819912</v>
      </c>
      <c r="AF271" s="33">
        <v>13106.243409421391</v>
      </c>
      <c r="AG271" s="33">
        <v>13100.931993992052</v>
      </c>
      <c r="AH271" s="33">
        <v>13095.171947737865</v>
      </c>
      <c r="AI271" s="33">
        <v>13091.410527583332</v>
      </c>
      <c r="AJ271" s="33">
        <v>13087.475413799322</v>
      </c>
      <c r="AK271" s="33">
        <v>13083.372974221644</v>
      </c>
      <c r="AL271" s="33">
        <v>13079.324056446558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173.78162487030673</v>
      </c>
      <c r="M276" s="33">
        <v>163.26335975910459</v>
      </c>
      <c r="N276" s="33">
        <v>152.67920372961336</v>
      </c>
      <c r="O276" s="33">
        <v>142.22674519808109</v>
      </c>
      <c r="P276" s="33">
        <v>131.88329267057006</v>
      </c>
      <c r="Q276" s="33">
        <v>121.61991300037707</v>
      </c>
      <c r="R276" s="33">
        <v>111.44343445816318</v>
      </c>
      <c r="S276" s="33">
        <v>101.39824219803933</v>
      </c>
      <c r="T276" s="33">
        <v>91.198416746265707</v>
      </c>
      <c r="U276" s="33">
        <v>81.413325864191407</v>
      </c>
      <c r="V276" s="33">
        <v>71.847255244064016</v>
      </c>
      <c r="W276" s="33">
        <v>62.944550947912475</v>
      </c>
      <c r="X276" s="33">
        <v>54.67352536037783</v>
      </c>
      <c r="Y276" s="33">
        <v>47.173441787685881</v>
      </c>
      <c r="Z276" s="33">
        <v>40.521510232609685</v>
      </c>
      <c r="AA276" s="33">
        <v>34.605346489001647</v>
      </c>
      <c r="AB276" s="33">
        <v>29.29915668419731</v>
      </c>
      <c r="AC276" s="33">
        <v>24.568019943558156</v>
      </c>
      <c r="AD276" s="33">
        <v>20.434722844590883</v>
      </c>
      <c r="AE276" s="33">
        <v>16.860136348143438</v>
      </c>
      <c r="AF276" s="33">
        <v>13.828897894433725</v>
      </c>
      <c r="AG276" s="33">
        <v>11.296533648558013</v>
      </c>
      <c r="AH276" s="33">
        <v>9.1855505715803005</v>
      </c>
      <c r="AI276" s="33">
        <v>7.3956804957643545</v>
      </c>
      <c r="AJ276" s="33">
        <v>5.9497830919758652</v>
      </c>
      <c r="AK276" s="33">
        <v>4.7492833169849593</v>
      </c>
      <c r="AL276" s="33">
        <v>3.775038590782974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159.54962264863076</v>
      </c>
      <c r="M277" s="33">
        <v>150.98074081003003</v>
      </c>
      <c r="N277" s="33">
        <v>140.23208405864941</v>
      </c>
      <c r="O277" s="33">
        <v>129.07148859740974</v>
      </c>
      <c r="P277" s="33">
        <v>118.58806870520301</v>
      </c>
      <c r="Q277" s="33">
        <v>108.30518296971415</v>
      </c>
      <c r="R277" s="33">
        <v>98.245471936176429</v>
      </c>
      <c r="S277" s="33">
        <v>88.555853820754052</v>
      </c>
      <c r="T277" s="33">
        <v>79.258779218061207</v>
      </c>
      <c r="U277" s="33">
        <v>70.887306332176223</v>
      </c>
      <c r="V277" s="33">
        <v>62.388329494393219</v>
      </c>
      <c r="W277" s="33">
        <v>54.307995183836958</v>
      </c>
      <c r="X277" s="33">
        <v>46.644794559997372</v>
      </c>
      <c r="Y277" s="33">
        <v>39.853209970215374</v>
      </c>
      <c r="Z277" s="33">
        <v>33.854983599251021</v>
      </c>
      <c r="AA277" s="33">
        <v>28.607456681143528</v>
      </c>
      <c r="AB277" s="33">
        <v>24.049058079871404</v>
      </c>
      <c r="AC277" s="33">
        <v>20.081075840053543</v>
      </c>
      <c r="AD277" s="33">
        <v>16.624020412987473</v>
      </c>
      <c r="AE277" s="33">
        <v>13.653020927481903</v>
      </c>
      <c r="AF277" s="33">
        <v>11.142828709733678</v>
      </c>
      <c r="AG277" s="33">
        <v>9.0456290337274812</v>
      </c>
      <c r="AH277" s="33">
        <v>7.2897804574097664</v>
      </c>
      <c r="AI277" s="33">
        <v>5.8231191464747765</v>
      </c>
      <c r="AJ277" s="33">
        <v>4.6169270088145415</v>
      </c>
      <c r="AK277" s="33">
        <v>3.6268444676316678</v>
      </c>
      <c r="AL277" s="33">
        <v>2.8267660797920171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5.8178567439220839</v>
      </c>
      <c r="M278" s="33">
        <v>7.3164828503285912</v>
      </c>
      <c r="N278" s="33">
        <v>8.8951698822642982</v>
      </c>
      <c r="O278" s="33">
        <v>10.551027172924908</v>
      </c>
      <c r="P278" s="33">
        <v>12.541111933344252</v>
      </c>
      <c r="Q278" s="33">
        <v>14.836689986343821</v>
      </c>
      <c r="R278" s="33">
        <v>17.842574905233132</v>
      </c>
      <c r="S278" s="33">
        <v>21.506828764381797</v>
      </c>
      <c r="T278" s="33">
        <v>25.774754591927767</v>
      </c>
      <c r="U278" s="33">
        <v>30.16089861110671</v>
      </c>
      <c r="V278" s="33">
        <v>34.737788549219388</v>
      </c>
      <c r="W278" s="33">
        <v>39.148935763241276</v>
      </c>
      <c r="X278" s="33">
        <v>43.354111319833954</v>
      </c>
      <c r="Y278" s="33">
        <v>47.229002459575717</v>
      </c>
      <c r="Z278" s="33">
        <v>50.791513938514498</v>
      </c>
      <c r="AA278" s="33">
        <v>54.044990550580344</v>
      </c>
      <c r="AB278" s="33">
        <v>56.995535520508</v>
      </c>
      <c r="AC278" s="33">
        <v>59.642959465337455</v>
      </c>
      <c r="AD278" s="33">
        <v>61.99210167633985</v>
      </c>
      <c r="AE278" s="33">
        <v>64.04344064819557</v>
      </c>
      <c r="AF278" s="33">
        <v>65.804229052367305</v>
      </c>
      <c r="AG278" s="33">
        <v>67.286936593621348</v>
      </c>
      <c r="AH278" s="33">
        <v>68.510853677215025</v>
      </c>
      <c r="AI278" s="33">
        <v>69.499473579675438</v>
      </c>
      <c r="AJ278" s="33">
        <v>70.277328342817896</v>
      </c>
      <c r="AK278" s="33">
        <v>70.873980781728051</v>
      </c>
      <c r="AL278" s="33">
        <v>71.315724632047875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8.5459858416194816</v>
      </c>
      <c r="M279" s="33">
        <v>9.629336408270639</v>
      </c>
      <c r="N279" s="33">
        <v>10.287006242640468</v>
      </c>
      <c r="O279" s="33">
        <v>10.714514792459887</v>
      </c>
      <c r="P279" s="33">
        <v>10.913240622431484</v>
      </c>
      <c r="Q279" s="33">
        <v>10.911648516066956</v>
      </c>
      <c r="R279" s="33">
        <v>10.720799808568263</v>
      </c>
      <c r="S279" s="33">
        <v>10.381998856231482</v>
      </c>
      <c r="T279" s="33">
        <v>9.8840326737503048</v>
      </c>
      <c r="U279" s="33">
        <v>9.2418501166226594</v>
      </c>
      <c r="V279" s="33">
        <v>8.4536107939512632</v>
      </c>
      <c r="W279" s="33">
        <v>7.6619451092666457</v>
      </c>
      <c r="X279" s="33">
        <v>6.8674225743717772</v>
      </c>
      <c r="Y279" s="33">
        <v>6.0853805894787287</v>
      </c>
      <c r="Z279" s="33">
        <v>5.3304156811852828</v>
      </c>
      <c r="AA279" s="33">
        <v>4.6107289463568115</v>
      </c>
      <c r="AB279" s="33">
        <v>3.942701363473466</v>
      </c>
      <c r="AC279" s="33">
        <v>3.3277229915799622</v>
      </c>
      <c r="AD279" s="33">
        <v>2.7767659601304202</v>
      </c>
      <c r="AE279" s="33">
        <v>2.2912029116384636</v>
      </c>
      <c r="AF279" s="33">
        <v>1.8707354176277411</v>
      </c>
      <c r="AG279" s="33">
        <v>1.5095007172703161</v>
      </c>
      <c r="AH279" s="33">
        <v>1.2040582147693117</v>
      </c>
      <c r="AI279" s="33">
        <v>0.94975634783686025</v>
      </c>
      <c r="AJ279" s="33">
        <v>0.74479733745325372</v>
      </c>
      <c r="AK279" s="33">
        <v>0.5798950458330292</v>
      </c>
      <c r="AL279" s="33">
        <v>0.45322306486834962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12.729038500466201</v>
      </c>
      <c r="M280" s="33">
        <v>16.131638844492276</v>
      </c>
      <c r="N280" s="33">
        <v>18.80872146021127</v>
      </c>
      <c r="O280" s="33">
        <v>20.791234907328779</v>
      </c>
      <c r="P280" s="33">
        <v>22.43517800810719</v>
      </c>
      <c r="Q280" s="33">
        <v>23.713016881827848</v>
      </c>
      <c r="R280" s="33">
        <v>25.309413252832954</v>
      </c>
      <c r="S280" s="33">
        <v>26.965990287732442</v>
      </c>
      <c r="T280" s="33">
        <v>28.452679759540267</v>
      </c>
      <c r="U280" s="33">
        <v>29.951137183008292</v>
      </c>
      <c r="V280" s="33">
        <v>31.251042574930182</v>
      </c>
      <c r="W280" s="33">
        <v>32.342176840353751</v>
      </c>
      <c r="X280" s="33">
        <v>33.282246767682686</v>
      </c>
      <c r="Y280" s="33">
        <v>34.07996598167685</v>
      </c>
      <c r="Z280" s="33">
        <v>34.741651336609401</v>
      </c>
      <c r="AA280" s="33">
        <v>35.300037770826293</v>
      </c>
      <c r="AB280" s="33">
        <v>35.765496988282401</v>
      </c>
      <c r="AC280" s="33">
        <v>36.167160452477248</v>
      </c>
      <c r="AD280" s="33">
        <v>36.5009599420396</v>
      </c>
      <c r="AE280" s="33">
        <v>36.773931228064299</v>
      </c>
      <c r="AF280" s="33">
        <v>36.992987642189547</v>
      </c>
      <c r="AG280" s="33">
        <v>37.182092759623394</v>
      </c>
      <c r="AH280" s="33">
        <v>37.341094166101854</v>
      </c>
      <c r="AI280" s="33">
        <v>37.470424640170833</v>
      </c>
      <c r="AJ280" s="33">
        <v>37.564110460598648</v>
      </c>
      <c r="AK280" s="33">
        <v>37.63828596522584</v>
      </c>
      <c r="AL280" s="33">
        <v>37.695458117245479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7.4835670043745619</v>
      </c>
      <c r="M281" s="33">
        <v>9.0871703248734956</v>
      </c>
      <c r="N281" s="33">
        <v>10.77838655740937</v>
      </c>
      <c r="O281" s="33">
        <v>12.527124718077058</v>
      </c>
      <c r="P281" s="33">
        <v>13.759455350577523</v>
      </c>
      <c r="Q281" s="33">
        <v>14.7834923555067</v>
      </c>
      <c r="R281" s="33">
        <v>15.38296403553319</v>
      </c>
      <c r="S281" s="33">
        <v>15.689159864259208</v>
      </c>
      <c r="T281" s="33">
        <v>15.701657185290937</v>
      </c>
      <c r="U281" s="33">
        <v>15.675705412799346</v>
      </c>
      <c r="V281" s="33">
        <v>15.601385996044113</v>
      </c>
      <c r="W281" s="33">
        <v>15.478196088119608</v>
      </c>
      <c r="X281" s="33">
        <v>15.300436890091767</v>
      </c>
      <c r="Y281" s="33">
        <v>15.080119571650238</v>
      </c>
      <c r="Z281" s="33">
        <v>14.824574766072315</v>
      </c>
      <c r="AA281" s="33">
        <v>14.543988152665699</v>
      </c>
      <c r="AB281" s="33">
        <v>14.253453471570813</v>
      </c>
      <c r="AC281" s="33">
        <v>13.964666395884096</v>
      </c>
      <c r="AD281" s="33">
        <v>13.688372574229716</v>
      </c>
      <c r="AE281" s="33">
        <v>13.430350873021959</v>
      </c>
      <c r="AF281" s="33">
        <v>13.19841225935688</v>
      </c>
      <c r="AG281" s="33">
        <v>12.993105257336657</v>
      </c>
      <c r="AH281" s="33">
        <v>12.818260110293542</v>
      </c>
      <c r="AI281" s="33">
        <v>12.671612385751708</v>
      </c>
      <c r="AJ281" s="33">
        <v>12.553934762979511</v>
      </c>
      <c r="AK281" s="33">
        <v>12.458451949127205</v>
      </c>
      <c r="AL281" s="33">
        <v>12.383150283854736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2.4927323498518996</v>
      </c>
      <c r="M282" s="33">
        <v>3.7792247868289479</v>
      </c>
      <c r="N282" s="33">
        <v>4.4738421049500108</v>
      </c>
      <c r="O282" s="33">
        <v>5.1094978413265801</v>
      </c>
      <c r="P282" s="33">
        <v>5.724882320109633</v>
      </c>
      <c r="Q282" s="33">
        <v>6.294525747892826</v>
      </c>
      <c r="R282" s="33">
        <v>6.3375013751141385</v>
      </c>
      <c r="S282" s="33">
        <v>6.370266055121081</v>
      </c>
      <c r="T282" s="33">
        <v>5.9313636315343317</v>
      </c>
      <c r="U282" s="33">
        <v>5.4987717776528386</v>
      </c>
      <c r="V282" s="33">
        <v>5.0743344748214785</v>
      </c>
      <c r="W282" s="33">
        <v>4.6577788484348277</v>
      </c>
      <c r="X282" s="33">
        <v>4.2382443556973621</v>
      </c>
      <c r="Y282" s="33">
        <v>3.8162990535874797</v>
      </c>
      <c r="Z282" s="33">
        <v>3.3896755210969003</v>
      </c>
      <c r="AA282" s="33">
        <v>2.9755060584105029</v>
      </c>
      <c r="AB282" s="33">
        <v>2.5732832238176018</v>
      </c>
      <c r="AC282" s="33">
        <v>2.1966863732672159</v>
      </c>
      <c r="AD282" s="33">
        <v>1.8434508345108465</v>
      </c>
      <c r="AE282" s="33">
        <v>1.522541663381201</v>
      </c>
      <c r="AF282" s="33">
        <v>1.2400855796159127</v>
      </c>
      <c r="AG282" s="33">
        <v>0.9997591613702943</v>
      </c>
      <c r="AH282" s="33">
        <v>0.79810155385637194</v>
      </c>
      <c r="AI282" s="33">
        <v>0.62621547300827651</v>
      </c>
      <c r="AJ282" s="33">
        <v>0.48399740990537682</v>
      </c>
      <c r="AK282" s="33">
        <v>0.37016512317363182</v>
      </c>
      <c r="AL282" s="33">
        <v>0.28081997261370828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370.40042795917174</v>
      </c>
      <c r="M288" s="33">
        <v>360.18795378392861</v>
      </c>
      <c r="N288" s="33">
        <v>346.15441403573817</v>
      </c>
      <c r="O288" s="33">
        <v>330.99163322760808</v>
      </c>
      <c r="P288" s="33">
        <v>315.84522961034321</v>
      </c>
      <c r="Q288" s="33">
        <v>300.46446945772942</v>
      </c>
      <c r="R288" s="33">
        <v>285.28215977162125</v>
      </c>
      <c r="S288" s="33">
        <v>270.8683398465194</v>
      </c>
      <c r="T288" s="33">
        <v>256.20168380637051</v>
      </c>
      <c r="U288" s="33">
        <v>242.8289952975575</v>
      </c>
      <c r="V288" s="33">
        <v>229.35374712742367</v>
      </c>
      <c r="W288" s="33">
        <v>216.54157878116553</v>
      </c>
      <c r="X288" s="33">
        <v>204.36078182805272</v>
      </c>
      <c r="Y288" s="33">
        <v>193.31741941387025</v>
      </c>
      <c r="Z288" s="33">
        <v>183.45432507533911</v>
      </c>
      <c r="AA288" s="33">
        <v>174.68805464898486</v>
      </c>
      <c r="AB288" s="33">
        <v>166.87868533172099</v>
      </c>
      <c r="AC288" s="33">
        <v>159.94829146215767</v>
      </c>
      <c r="AD288" s="33">
        <v>153.8603942448288</v>
      </c>
      <c r="AE288" s="33">
        <v>148.57462459992684</v>
      </c>
      <c r="AF288" s="33">
        <v>144.07817655532477</v>
      </c>
      <c r="AG288" s="33">
        <v>140.31355717150751</v>
      </c>
      <c r="AH288" s="33">
        <v>137.14769875122616</v>
      </c>
      <c r="AI288" s="33">
        <v>134.43628206868226</v>
      </c>
      <c r="AJ288" s="33">
        <v>132.1908784145451</v>
      </c>
      <c r="AK288" s="33">
        <v>130.2969066497044</v>
      </c>
      <c r="AL288" s="33">
        <v>128.73018074120515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19550.432797909507</v>
      </c>
      <c r="M294" s="33">
        <v>18367.127972899263</v>
      </c>
      <c r="N294" s="33">
        <v>17176.410419581502</v>
      </c>
      <c r="O294" s="33">
        <v>16000.508834784123</v>
      </c>
      <c r="P294" s="33">
        <v>14836.87042543913</v>
      </c>
      <c r="Q294" s="33">
        <v>13682.24021254242</v>
      </c>
      <c r="R294" s="33">
        <v>12537.386376543358</v>
      </c>
      <c r="S294" s="33">
        <v>11407.302247279424</v>
      </c>
      <c r="T294" s="33">
        <v>10259.821883954892</v>
      </c>
      <c r="U294" s="33">
        <v>9158.9991597215321</v>
      </c>
      <c r="V294" s="33">
        <v>8082.8162149572008</v>
      </c>
      <c r="W294" s="33">
        <v>7081.261981640153</v>
      </c>
      <c r="X294" s="33">
        <v>6150.7716030425063</v>
      </c>
      <c r="Y294" s="33">
        <v>5307.0122011146614</v>
      </c>
      <c r="Z294" s="33">
        <v>4558.6699011685887</v>
      </c>
      <c r="AA294" s="33">
        <v>3893.101480012685</v>
      </c>
      <c r="AB294" s="33">
        <v>3296.1551269721972</v>
      </c>
      <c r="AC294" s="33">
        <v>2763.9022436502923</v>
      </c>
      <c r="AD294" s="33">
        <v>2298.9063200164742</v>
      </c>
      <c r="AE294" s="33">
        <v>1896.7653391661368</v>
      </c>
      <c r="AF294" s="33">
        <v>1555.7510131237939</v>
      </c>
      <c r="AG294" s="33">
        <v>1270.8600354627763</v>
      </c>
      <c r="AH294" s="33">
        <v>1033.3744393027839</v>
      </c>
      <c r="AI294" s="33">
        <v>832.01405577348987</v>
      </c>
      <c r="AJ294" s="33">
        <v>669.3505978472848</v>
      </c>
      <c r="AK294" s="33">
        <v>534.29437316080782</v>
      </c>
      <c r="AL294" s="33">
        <v>424.69184146308459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15954.962264863076</v>
      </c>
      <c r="M295" s="33">
        <v>15098.074081003002</v>
      </c>
      <c r="N295" s="33">
        <v>14023.20840586494</v>
      </c>
      <c r="O295" s="33">
        <v>12907.148859740973</v>
      </c>
      <c r="P295" s="33">
        <v>11858.8068705203</v>
      </c>
      <c r="Q295" s="33">
        <v>10830.518296971415</v>
      </c>
      <c r="R295" s="33">
        <v>9824.5471936176436</v>
      </c>
      <c r="S295" s="33">
        <v>8855.5853820754055</v>
      </c>
      <c r="T295" s="33">
        <v>7925.87792180612</v>
      </c>
      <c r="U295" s="33">
        <v>7088.7306332176213</v>
      </c>
      <c r="V295" s="33">
        <v>6238.832949439322</v>
      </c>
      <c r="W295" s="33">
        <v>5430.7995183836956</v>
      </c>
      <c r="X295" s="33">
        <v>4664.4794559997372</v>
      </c>
      <c r="Y295" s="33">
        <v>3985.3209970215371</v>
      </c>
      <c r="Z295" s="33">
        <v>3385.4983599251018</v>
      </c>
      <c r="AA295" s="33">
        <v>2860.7456681143531</v>
      </c>
      <c r="AB295" s="33">
        <v>2404.9058079871402</v>
      </c>
      <c r="AC295" s="33">
        <v>2008.1075840053545</v>
      </c>
      <c r="AD295" s="33">
        <v>1662.4020412987472</v>
      </c>
      <c r="AE295" s="33">
        <v>1365.3020927481903</v>
      </c>
      <c r="AF295" s="33">
        <v>1114.2828709733678</v>
      </c>
      <c r="AG295" s="33">
        <v>904.562903372748</v>
      </c>
      <c r="AH295" s="33">
        <v>728.97804574097665</v>
      </c>
      <c r="AI295" s="33">
        <v>582.31191464747758</v>
      </c>
      <c r="AJ295" s="33">
        <v>461.69270088145413</v>
      </c>
      <c r="AK295" s="33">
        <v>362.68444676316676</v>
      </c>
      <c r="AL295" s="33">
        <v>282.67660797920172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961.42340718219168</v>
      </c>
      <c r="M297" s="33">
        <v>1083.3003459304468</v>
      </c>
      <c r="N297" s="33">
        <v>1157.2882022970525</v>
      </c>
      <c r="O297" s="33">
        <v>1205.3829141517374</v>
      </c>
      <c r="P297" s="33">
        <v>1227.7395700235418</v>
      </c>
      <c r="Q297" s="33">
        <v>1227.5604580575325</v>
      </c>
      <c r="R297" s="33">
        <v>1206.0899784639296</v>
      </c>
      <c r="S297" s="33">
        <v>1167.9748713260415</v>
      </c>
      <c r="T297" s="33">
        <v>1111.9536757969092</v>
      </c>
      <c r="U297" s="33">
        <v>1039.7081381200492</v>
      </c>
      <c r="V297" s="33">
        <v>951.03121431951718</v>
      </c>
      <c r="W297" s="33">
        <v>861.96882479249757</v>
      </c>
      <c r="X297" s="33">
        <v>772.58503961682493</v>
      </c>
      <c r="Y297" s="33">
        <v>684.60531631635695</v>
      </c>
      <c r="Z297" s="33">
        <v>599.67176413334425</v>
      </c>
      <c r="AA297" s="33">
        <v>518.70700646514126</v>
      </c>
      <c r="AB297" s="33">
        <v>443.5539033907649</v>
      </c>
      <c r="AC297" s="33">
        <v>374.36883655274573</v>
      </c>
      <c r="AD297" s="33">
        <v>312.3861705146723</v>
      </c>
      <c r="AE297" s="33">
        <v>257.76032755932715</v>
      </c>
      <c r="AF297" s="33">
        <v>210.45773448312087</v>
      </c>
      <c r="AG297" s="33">
        <v>169.81883069291055</v>
      </c>
      <c r="AH297" s="33">
        <v>135.45654916154757</v>
      </c>
      <c r="AI297" s="33">
        <v>106.84758913164679</v>
      </c>
      <c r="AJ297" s="33">
        <v>83.789700463491045</v>
      </c>
      <c r="AK297" s="33">
        <v>65.238192656215773</v>
      </c>
      <c r="AL297" s="33">
        <v>50.987594797689333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1392.4378507884235</v>
      </c>
      <c r="M298" s="33">
        <v>1764.4393786111591</v>
      </c>
      <c r="N298" s="33">
        <v>2057.0513333860436</v>
      </c>
      <c r="O298" s="33">
        <v>2273.6766844275967</v>
      </c>
      <c r="P298" s="33">
        <v>2453.2494051520544</v>
      </c>
      <c r="Q298" s="33">
        <v>2592.7662612481772</v>
      </c>
      <c r="R298" s="33">
        <v>2767.0355535428534</v>
      </c>
      <c r="S298" s="33">
        <v>2947.8179132803771</v>
      </c>
      <c r="T298" s="33">
        <v>3109.9838049590471</v>
      </c>
      <c r="U298" s="33">
        <v>3273.3646443558887</v>
      </c>
      <c r="V298" s="33">
        <v>3414.9964049901305</v>
      </c>
      <c r="W298" s="33">
        <v>3533.7660216316294</v>
      </c>
      <c r="X298" s="33">
        <v>3636.1436993894245</v>
      </c>
      <c r="Y298" s="33">
        <v>3723.0101710113636</v>
      </c>
      <c r="Z298" s="33">
        <v>3795.0520795320872</v>
      </c>
      <c r="AA298" s="33">
        <v>3855.8494993638983</v>
      </c>
      <c r="AB298" s="33">
        <v>3906.5381774608732</v>
      </c>
      <c r="AC298" s="33">
        <v>3950.3022241526569</v>
      </c>
      <c r="AD298" s="33">
        <v>3986.6959752605017</v>
      </c>
      <c r="AE298" s="33">
        <v>4016.4879672149063</v>
      </c>
      <c r="AF298" s="33">
        <v>4040.4332393253712</v>
      </c>
      <c r="AG298" s="33">
        <v>4061.1484579144603</v>
      </c>
      <c r="AH298" s="33">
        <v>4078.6144238543961</v>
      </c>
      <c r="AI298" s="33">
        <v>4092.8743162368205</v>
      </c>
      <c r="AJ298" s="33">
        <v>4103.2708666932986</v>
      </c>
      <c r="AK298" s="33">
        <v>4111.5635646537739</v>
      </c>
      <c r="AL298" s="33">
        <v>4118.0213576205097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748.3567004374562</v>
      </c>
      <c r="M299" s="33">
        <v>908.71703248734957</v>
      </c>
      <c r="N299" s="33">
        <v>1077.8386557409369</v>
      </c>
      <c r="O299" s="33">
        <v>1252.7124718077059</v>
      </c>
      <c r="P299" s="33">
        <v>1375.9455350577523</v>
      </c>
      <c r="Q299" s="33">
        <v>1478.3492355506701</v>
      </c>
      <c r="R299" s="33">
        <v>1538.2964035533191</v>
      </c>
      <c r="S299" s="33">
        <v>1568.9159864259209</v>
      </c>
      <c r="T299" s="33">
        <v>1570.1657185290937</v>
      </c>
      <c r="U299" s="33">
        <v>1567.5705412799346</v>
      </c>
      <c r="V299" s="33">
        <v>1560.1385996044114</v>
      </c>
      <c r="W299" s="33">
        <v>1547.8196088119607</v>
      </c>
      <c r="X299" s="33">
        <v>1530.0436890091767</v>
      </c>
      <c r="Y299" s="33">
        <v>1508.0119571650239</v>
      </c>
      <c r="Z299" s="33">
        <v>1482.4574766072315</v>
      </c>
      <c r="AA299" s="33">
        <v>1454.39881526657</v>
      </c>
      <c r="AB299" s="33">
        <v>1425.3453471570813</v>
      </c>
      <c r="AC299" s="33">
        <v>1396.4666395884096</v>
      </c>
      <c r="AD299" s="33">
        <v>1368.8372574229716</v>
      </c>
      <c r="AE299" s="33">
        <v>1343.035087302196</v>
      </c>
      <c r="AF299" s="33">
        <v>1319.841225935688</v>
      </c>
      <c r="AG299" s="33">
        <v>1299.3105257336656</v>
      </c>
      <c r="AH299" s="33">
        <v>1281.8260110293543</v>
      </c>
      <c r="AI299" s="33">
        <v>1267.1612385751707</v>
      </c>
      <c r="AJ299" s="33">
        <v>1255.3934762979511</v>
      </c>
      <c r="AK299" s="33">
        <v>1245.8451949127207</v>
      </c>
      <c r="AL299" s="33">
        <v>1238.3150283854736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242.54977741342887</v>
      </c>
      <c r="M300" s="33">
        <v>367.72906280737891</v>
      </c>
      <c r="N300" s="33">
        <v>435.3172561036975</v>
      </c>
      <c r="O300" s="33">
        <v>497.1683238201598</v>
      </c>
      <c r="P300" s="33">
        <v>557.0469419001862</v>
      </c>
      <c r="Q300" s="33">
        <v>612.47482874172579</v>
      </c>
      <c r="R300" s="33">
        <v>616.65647656980127</v>
      </c>
      <c r="S300" s="33">
        <v>619.84457088854276</v>
      </c>
      <c r="T300" s="33">
        <v>577.1381466896089</v>
      </c>
      <c r="U300" s="33">
        <v>535.04575844100589</v>
      </c>
      <c r="V300" s="33">
        <v>493.74683064644387</v>
      </c>
      <c r="W300" s="33">
        <v>453.21481184932099</v>
      </c>
      <c r="X300" s="33">
        <v>412.39294108699312</v>
      </c>
      <c r="Y300" s="33">
        <v>371.33649188037276</v>
      </c>
      <c r="Z300" s="33">
        <v>329.82483787104093</v>
      </c>
      <c r="AA300" s="33">
        <v>289.52499942589316</v>
      </c>
      <c r="AB300" s="33">
        <v>250.38760105783217</v>
      </c>
      <c r="AC300" s="33">
        <v>213.74368207430334</v>
      </c>
      <c r="AD300" s="33">
        <v>179.37288357884498</v>
      </c>
      <c r="AE300" s="33">
        <v>148.14753039078693</v>
      </c>
      <c r="AF300" s="33">
        <v>120.66376934824669</v>
      </c>
      <c r="AG300" s="33">
        <v>97.279341711840146</v>
      </c>
      <c r="AH300" s="33">
        <v>77.657496703437033</v>
      </c>
      <c r="AI300" s="33">
        <v>60.932503884753871</v>
      </c>
      <c r="AJ300" s="33">
        <v>47.094291550474686</v>
      </c>
      <c r="AK300" s="33">
        <v>36.018094055430041</v>
      </c>
      <c r="AL300" s="33">
        <v>27.32456288568121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21904.294055880124</v>
      </c>
      <c r="M304" s="33">
        <v>21214.867697440866</v>
      </c>
      <c r="N304" s="33">
        <v>20390.749955264597</v>
      </c>
      <c r="O304" s="33">
        <v>19479.568433363456</v>
      </c>
      <c r="P304" s="33">
        <v>18517.859400614725</v>
      </c>
      <c r="Q304" s="33">
        <v>17502.56693184813</v>
      </c>
      <c r="R304" s="33">
        <v>16510.511908550143</v>
      </c>
      <c r="S304" s="33">
        <v>15523.095031885841</v>
      </c>
      <c r="T304" s="33">
        <v>14481.759364710848</v>
      </c>
      <c r="U304" s="33">
        <v>13472.07194219747</v>
      </c>
      <c r="V304" s="33">
        <v>12448.843834266849</v>
      </c>
      <c r="W304" s="33">
        <v>11476.996828064281</v>
      </c>
      <c r="X304" s="33">
        <v>10559.500342048756</v>
      </c>
      <c r="Y304" s="33">
        <v>9714.6276884423824</v>
      </c>
      <c r="Z304" s="33">
        <v>8953.3937448340203</v>
      </c>
      <c r="AA304" s="33">
        <v>8267.6579858417244</v>
      </c>
      <c r="AB304" s="33">
        <v>7646.2472078238352</v>
      </c>
      <c r="AC304" s="33">
        <v>7088.5733043556947</v>
      </c>
      <c r="AD304" s="33">
        <v>6597.9884657916482</v>
      </c>
      <c r="AE304" s="33">
        <v>6171.0136339403707</v>
      </c>
      <c r="AF304" s="33">
        <v>5806.6419869322863</v>
      </c>
      <c r="AG304" s="33">
        <v>5501.8273240701474</v>
      </c>
      <c r="AH304" s="33">
        <v>5247.4454123187279</v>
      </c>
      <c r="AI304" s="33">
        <v>5031.735961141957</v>
      </c>
      <c r="AJ304" s="33">
        <v>4856.4111650040741</v>
      </c>
      <c r="AK304" s="33">
        <v>4711.096130470798</v>
      </c>
      <c r="AL304" s="33">
        <v>4593.700793881284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16945.868742713959</v>
      </c>
      <c r="M305" s="34">
        <v>16374.52017629773</v>
      </c>
      <c r="N305" s="34">
        <v>15536.364317709575</v>
      </c>
      <c r="O305" s="34">
        <v>14657.02965536884</v>
      </c>
      <c r="P305" s="34">
        <v>13791.799347478238</v>
      </c>
      <c r="Q305" s="34">
        <v>12921.342361263811</v>
      </c>
      <c r="R305" s="34">
        <v>11979.500073740764</v>
      </c>
      <c r="S305" s="34">
        <v>11044.345939389868</v>
      </c>
      <c r="T305" s="34">
        <v>10073.181787024823</v>
      </c>
      <c r="U305" s="34">
        <v>9191.3469329385607</v>
      </c>
      <c r="V305" s="34">
        <v>8292.7183796901772</v>
      </c>
      <c r="W305" s="34">
        <v>7431.8339390449764</v>
      </c>
      <c r="X305" s="34">
        <v>6606.9160860959073</v>
      </c>
      <c r="Y305" s="34">
        <v>5864.6694460669332</v>
      </c>
      <c r="Z305" s="34">
        <v>5197.7806744033751</v>
      </c>
      <c r="AA305" s="34">
        <v>4604.6694828068157</v>
      </c>
      <c r="AB305" s="34">
        <v>4080.6387562020536</v>
      </c>
      <c r="AC305" s="34">
        <v>3618.3179056680674</v>
      </c>
      <c r="AD305" s="34">
        <v>3210.6121823005642</v>
      </c>
      <c r="AE305" s="34">
        <v>2856.4847104411733</v>
      </c>
      <c r="AF305" s="34">
        <v>2554.7878662573025</v>
      </c>
      <c r="AG305" s="34">
        <v>2301.1527708182539</v>
      </c>
      <c r="AH305" s="34">
        <v>2088.4615534737682</v>
      </c>
      <c r="AI305" s="34">
        <v>1910.4056571074022</v>
      </c>
      <c r="AJ305" s="34">
        <v>1764.18046872988</v>
      </c>
      <c r="AK305" s="34">
        <v>1644.5477357313175</v>
      </c>
      <c r="AL305" s="34">
        <v>1548.3161992503565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38850.162798594087</v>
      </c>
      <c r="M306" s="33">
        <v>37589.387873738604</v>
      </c>
      <c r="N306" s="33">
        <v>35927.114272974177</v>
      </c>
      <c r="O306" s="33">
        <v>34136.598088732295</v>
      </c>
      <c r="P306" s="33">
        <v>32309.658748092967</v>
      </c>
      <c r="Q306" s="33">
        <v>30423.909293111938</v>
      </c>
      <c r="R306" s="33">
        <v>28490.011982290907</v>
      </c>
      <c r="S306" s="33">
        <v>26567.440971275711</v>
      </c>
      <c r="T306" s="33">
        <v>24554.941151735671</v>
      </c>
      <c r="U306" s="33">
        <v>22663.418875136034</v>
      </c>
      <c r="V306" s="33">
        <v>20741.562213957026</v>
      </c>
      <c r="W306" s="33">
        <v>18908.830767109259</v>
      </c>
      <c r="X306" s="33">
        <v>17166.416428144661</v>
      </c>
      <c r="Y306" s="33">
        <v>15579.297134509316</v>
      </c>
      <c r="Z306" s="33">
        <v>14151.174419237394</v>
      </c>
      <c r="AA306" s="33">
        <v>12872.327468648542</v>
      </c>
      <c r="AB306" s="33">
        <v>11726.885964025889</v>
      </c>
      <c r="AC306" s="33">
        <v>10706.891210023763</v>
      </c>
      <c r="AD306" s="33">
        <v>9808.6006480922097</v>
      </c>
      <c r="AE306" s="33">
        <v>9027.4983443815436</v>
      </c>
      <c r="AF306" s="33">
        <v>8361.4298531895874</v>
      </c>
      <c r="AG306" s="33">
        <v>7802.9800948884003</v>
      </c>
      <c r="AH306" s="33">
        <v>7335.9069657924947</v>
      </c>
      <c r="AI306" s="33">
        <v>6942.1416182493585</v>
      </c>
      <c r="AJ306" s="33">
        <v>6620.591633733955</v>
      </c>
      <c r="AK306" s="33">
        <v>6355.6438662021146</v>
      </c>
      <c r="AL306" s="33">
        <v>6142.0169931316404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46.334525731045538</v>
      </c>
      <c r="M312" s="33">
        <v>43.530093295771259</v>
      </c>
      <c r="N312" s="33">
        <v>40.708092694408165</v>
      </c>
      <c r="O312" s="33">
        <v>37.921205938438369</v>
      </c>
      <c r="P312" s="33">
        <v>35.163382908290743</v>
      </c>
      <c r="Q312" s="33">
        <v>32.426909303725544</v>
      </c>
      <c r="R312" s="33">
        <v>29.713605712407759</v>
      </c>
      <c r="S312" s="33">
        <v>27.035306326052236</v>
      </c>
      <c r="T312" s="33">
        <v>24.3157778649731</v>
      </c>
      <c r="U312" s="33">
        <v>21.706828008540025</v>
      </c>
      <c r="V312" s="33">
        <v>19.156274429448565</v>
      </c>
      <c r="W312" s="33">
        <v>16.782590896487161</v>
      </c>
      <c r="X312" s="33">
        <v>14.577328699210733</v>
      </c>
      <c r="Y312" s="33">
        <v>12.577618916641752</v>
      </c>
      <c r="Z312" s="33">
        <v>10.80404766576955</v>
      </c>
      <c r="AA312" s="33">
        <v>9.2266505076300671</v>
      </c>
      <c r="AB312" s="33">
        <v>7.8118876509241089</v>
      </c>
      <c r="AC312" s="33">
        <v>6.5504483174511945</v>
      </c>
      <c r="AD312" s="33">
        <v>5.448407978439044</v>
      </c>
      <c r="AE312" s="33">
        <v>4.4953338538237428</v>
      </c>
      <c r="AF312" s="33">
        <v>3.6871299011033924</v>
      </c>
      <c r="AG312" s="33">
        <v>3.0119382840467805</v>
      </c>
      <c r="AH312" s="33">
        <v>2.4490974211475978</v>
      </c>
      <c r="AI312" s="33">
        <v>1.9718733121831706</v>
      </c>
      <c r="AJ312" s="33">
        <v>1.5863609168980652</v>
      </c>
      <c r="AK312" s="33">
        <v>1.2662776643911144</v>
      </c>
      <c r="AL312" s="33">
        <v>1.0065196642675105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42.280650001887132</v>
      </c>
      <c r="M313" s="33">
        <v>40.009896314657965</v>
      </c>
      <c r="N313" s="33">
        <v>37.161502275542084</v>
      </c>
      <c r="O313" s="33">
        <v>34.203944478313581</v>
      </c>
      <c r="P313" s="33">
        <v>31.425838206878787</v>
      </c>
      <c r="Q313" s="33">
        <v>28.700873486974245</v>
      </c>
      <c r="R313" s="33">
        <v>26.03505006308675</v>
      </c>
      <c r="S313" s="33">
        <v>23.467301262499831</v>
      </c>
      <c r="T313" s="33">
        <v>21.00357649278622</v>
      </c>
      <c r="U313" s="33">
        <v>18.785136178026693</v>
      </c>
      <c r="V313" s="33">
        <v>16.532907316014203</v>
      </c>
      <c r="W313" s="33">
        <v>14.391618723716791</v>
      </c>
      <c r="X313" s="33">
        <v>12.3608705583993</v>
      </c>
      <c r="Y313" s="33">
        <v>10.561100642107073</v>
      </c>
      <c r="Z313" s="33">
        <v>8.9715706538015194</v>
      </c>
      <c r="AA313" s="33">
        <v>7.5809760205030345</v>
      </c>
      <c r="AB313" s="33">
        <v>6.373000391165923</v>
      </c>
      <c r="AC313" s="33">
        <v>5.3214850976141905</v>
      </c>
      <c r="AD313" s="33">
        <v>4.4053654094416812</v>
      </c>
      <c r="AE313" s="33">
        <v>3.618050545782705</v>
      </c>
      <c r="AF313" s="33">
        <v>2.9528496080794251</v>
      </c>
      <c r="AG313" s="33">
        <v>2.3970916939377824</v>
      </c>
      <c r="AH313" s="33">
        <v>1.9317918212135885</v>
      </c>
      <c r="AI313" s="33">
        <v>1.5431265738158157</v>
      </c>
      <c r="AJ313" s="33">
        <v>1.2234856573358535</v>
      </c>
      <c r="AK313" s="33">
        <v>0.96111378392239188</v>
      </c>
      <c r="AL313" s="33">
        <v>0.74909301114488469</v>
      </c>
      <c r="AN313" s="33"/>
    </row>
    <row r="314" spans="1:40">
      <c r="A314" s="8" t="s">
        <v>31</v>
      </c>
      <c r="B314" s="33">
        <v>0</v>
      </c>
      <c r="C314" s="33">
        <v>0</v>
      </c>
      <c r="D314" s="33">
        <v>0</v>
      </c>
      <c r="E314" s="33">
        <v>0</v>
      </c>
      <c r="F314" s="33">
        <v>0</v>
      </c>
      <c r="G314" s="33">
        <v>0</v>
      </c>
      <c r="H314" s="33">
        <v>0</v>
      </c>
      <c r="I314" s="33">
        <v>0</v>
      </c>
      <c r="J314" s="33">
        <v>0</v>
      </c>
      <c r="K314" s="33">
        <v>0</v>
      </c>
      <c r="L314" s="33">
        <v>0</v>
      </c>
      <c r="M314" s="33">
        <v>0</v>
      </c>
      <c r="N314" s="33">
        <v>0</v>
      </c>
      <c r="O314" s="33">
        <v>0</v>
      </c>
      <c r="P314" s="33">
        <v>0</v>
      </c>
      <c r="Q314" s="33">
        <v>0</v>
      </c>
      <c r="R314" s="33">
        <v>0</v>
      </c>
      <c r="S314" s="33">
        <v>0</v>
      </c>
      <c r="T314" s="33">
        <v>0</v>
      </c>
      <c r="U314" s="33">
        <v>0</v>
      </c>
      <c r="V314" s="33">
        <v>0</v>
      </c>
      <c r="W314" s="33">
        <v>0</v>
      </c>
      <c r="X314" s="33">
        <v>0</v>
      </c>
      <c r="Y314" s="33">
        <v>0</v>
      </c>
      <c r="Z314" s="33">
        <v>0</v>
      </c>
      <c r="AA314" s="33">
        <v>0</v>
      </c>
      <c r="AB314" s="33">
        <v>0</v>
      </c>
      <c r="AC314" s="33">
        <v>0</v>
      </c>
      <c r="AD314" s="33">
        <v>0</v>
      </c>
      <c r="AE314" s="33">
        <v>0</v>
      </c>
      <c r="AF314" s="33">
        <v>0</v>
      </c>
      <c r="AG314" s="33">
        <v>0</v>
      </c>
      <c r="AH314" s="33">
        <v>0</v>
      </c>
      <c r="AI314" s="33">
        <v>0</v>
      </c>
      <c r="AJ314" s="33">
        <v>0</v>
      </c>
      <c r="AK314" s="33">
        <v>0</v>
      </c>
      <c r="AL314" s="33">
        <v>0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2.2785734750217945</v>
      </c>
      <c r="M315" s="33">
        <v>2.5674218198551593</v>
      </c>
      <c r="N315" s="33">
        <v>2.7427730394440148</v>
      </c>
      <c r="O315" s="33">
        <v>2.8567575065396182</v>
      </c>
      <c r="P315" s="33">
        <v>2.9097427809557947</v>
      </c>
      <c r="Q315" s="33">
        <v>2.9093182855963526</v>
      </c>
      <c r="R315" s="33">
        <v>2.8584332489595137</v>
      </c>
      <c r="S315" s="33">
        <v>2.7681004450427187</v>
      </c>
      <c r="T315" s="33">
        <v>2.6353302116386756</v>
      </c>
      <c r="U315" s="33">
        <v>2.4641082873445157</v>
      </c>
      <c r="V315" s="33">
        <v>2.2539439779372561</v>
      </c>
      <c r="W315" s="33">
        <v>2.0428661147582194</v>
      </c>
      <c r="X315" s="33">
        <v>1.8310265438918751</v>
      </c>
      <c r="Y315" s="33">
        <v>1.6225145996697659</v>
      </c>
      <c r="Z315" s="33">
        <v>1.4212220809960261</v>
      </c>
      <c r="AA315" s="33">
        <v>1.2293356053223843</v>
      </c>
      <c r="AB315" s="33">
        <v>1.0512227510361132</v>
      </c>
      <c r="AC315" s="33">
        <v>0.88725414263000713</v>
      </c>
      <c r="AD315" s="33">
        <v>0.7403552241197735</v>
      </c>
      <c r="AE315" s="33">
        <v>0.61089197631560554</v>
      </c>
      <c r="AF315" s="33">
        <v>0.49878483072499641</v>
      </c>
      <c r="AG315" s="33">
        <v>0.40247062874219802</v>
      </c>
      <c r="AH315" s="33">
        <v>0.32103202151286764</v>
      </c>
      <c r="AI315" s="33">
        <v>0.2532287862420029</v>
      </c>
      <c r="AJ315" s="33">
        <v>0.19858159009847381</v>
      </c>
      <c r="AK315" s="33">
        <v>0.15461451659523137</v>
      </c>
      <c r="AL315" s="33">
        <v>0.12084059967052371</v>
      </c>
      <c r="AN315" s="33"/>
    </row>
    <row r="316" spans="1:40">
      <c r="A316" s="8" t="s">
        <v>33</v>
      </c>
      <c r="B316" s="33">
        <v>0.19665022253406031</v>
      </c>
      <c r="C316" s="33">
        <v>0.21843754859999767</v>
      </c>
      <c r="D316" s="33">
        <v>0.26631169346518935</v>
      </c>
      <c r="E316" s="33">
        <v>0.36182044857129109</v>
      </c>
      <c r="F316" s="33">
        <v>0.49961104257604555</v>
      </c>
      <c r="G316" s="33">
        <v>0.71184735194829074</v>
      </c>
      <c r="H316" s="33">
        <v>1.0953268840444292</v>
      </c>
      <c r="I316" s="33">
        <v>1.6487651943777919</v>
      </c>
      <c r="J316" s="33">
        <v>2.2366565725860421</v>
      </c>
      <c r="K316" s="33">
        <v>2.4400888524335054</v>
      </c>
      <c r="L316" s="33">
        <v>3.3000777063685645</v>
      </c>
      <c r="M316" s="33">
        <v>4.1817213273084466</v>
      </c>
      <c r="N316" s="33">
        <v>4.8752116601249229</v>
      </c>
      <c r="O316" s="33">
        <v>5.3886137420934048</v>
      </c>
      <c r="P316" s="33">
        <v>5.8142010902103696</v>
      </c>
      <c r="Q316" s="33">
        <v>6.1448560391581815</v>
      </c>
      <c r="R316" s="33">
        <v>6.5578742618965622</v>
      </c>
      <c r="S316" s="33">
        <v>6.9863284544744948</v>
      </c>
      <c r="T316" s="33">
        <v>7.3706616177529423</v>
      </c>
      <c r="U316" s="33">
        <v>7.7578742071234572</v>
      </c>
      <c r="V316" s="33">
        <v>8.0935414798266088</v>
      </c>
      <c r="W316" s="33">
        <v>8.3750254712669623</v>
      </c>
      <c r="X316" s="33">
        <v>8.617660567552937</v>
      </c>
      <c r="Y316" s="33">
        <v>8.8235341052969307</v>
      </c>
      <c r="Z316" s="33">
        <v>8.9942734284910468</v>
      </c>
      <c r="AA316" s="33">
        <v>9.1383633134924391</v>
      </c>
      <c r="AB316" s="33">
        <v>9.258495480582269</v>
      </c>
      <c r="AC316" s="33">
        <v>9.3622162712417989</v>
      </c>
      <c r="AD316" s="33">
        <v>9.4484694613673916</v>
      </c>
      <c r="AE316" s="33">
        <v>9.5190764822993295</v>
      </c>
      <c r="AF316" s="33">
        <v>9.5758267772011312</v>
      </c>
      <c r="AG316" s="33">
        <v>9.6249218452572709</v>
      </c>
      <c r="AH316" s="33">
        <v>9.666316184534919</v>
      </c>
      <c r="AI316" s="33">
        <v>9.7001121294812638</v>
      </c>
      <c r="AJ316" s="33">
        <v>9.7247519540631178</v>
      </c>
      <c r="AK316" s="33">
        <v>9.7444056482294439</v>
      </c>
      <c r="AL316" s="33">
        <v>9.7597106175606072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1.9831452561592589</v>
      </c>
      <c r="M317" s="33">
        <v>2.4081001360914769</v>
      </c>
      <c r="N317" s="33">
        <v>2.8562724377134829</v>
      </c>
      <c r="O317" s="33">
        <v>3.3196880502904205</v>
      </c>
      <c r="P317" s="33">
        <v>3.6462556679030431</v>
      </c>
      <c r="Q317" s="33">
        <v>3.9176254742092755</v>
      </c>
      <c r="R317" s="33">
        <v>4.0764854694162951</v>
      </c>
      <c r="S317" s="33">
        <v>4.1576273640286905</v>
      </c>
      <c r="T317" s="33">
        <v>4.1609391541020981</v>
      </c>
      <c r="U317" s="33">
        <v>4.1540619343918257</v>
      </c>
      <c r="V317" s="33">
        <v>4.1343672889516894</v>
      </c>
      <c r="W317" s="33">
        <v>4.1017219633516966</v>
      </c>
      <c r="X317" s="33">
        <v>4.0546157758743187</v>
      </c>
      <c r="Y317" s="33">
        <v>3.996231686487314</v>
      </c>
      <c r="Z317" s="33">
        <v>3.9285123130091639</v>
      </c>
      <c r="AA317" s="33">
        <v>3.8541568604564107</v>
      </c>
      <c r="AB317" s="33">
        <v>3.7771651699662661</v>
      </c>
      <c r="AC317" s="33">
        <v>3.7006365949092865</v>
      </c>
      <c r="AD317" s="33">
        <v>3.6274187321708764</v>
      </c>
      <c r="AE317" s="33">
        <v>3.55904298135082</v>
      </c>
      <c r="AF317" s="33">
        <v>3.4975792487295738</v>
      </c>
      <c r="AG317" s="33">
        <v>3.4431728931942143</v>
      </c>
      <c r="AH317" s="33">
        <v>3.3968389292277896</v>
      </c>
      <c r="AI317" s="33">
        <v>3.3579772822242022</v>
      </c>
      <c r="AJ317" s="33">
        <v>3.3267927121895715</v>
      </c>
      <c r="AK317" s="33">
        <v>3.30148976651871</v>
      </c>
      <c r="AL317" s="33">
        <v>3.281534825221506</v>
      </c>
      <c r="AN317" s="33"/>
    </row>
    <row r="318" spans="1:40">
      <c r="A318" s="8" t="s">
        <v>35</v>
      </c>
      <c r="B318" s="33">
        <v>1.5555585088946921E-3</v>
      </c>
      <c r="C318" s="33">
        <v>2.0726065641359236E-3</v>
      </c>
      <c r="D318" s="33">
        <v>4.7458473579104956E-3</v>
      </c>
      <c r="E318" s="33">
        <v>7.3087106339159522E-3</v>
      </c>
      <c r="F318" s="33">
        <v>6.9670091704510584E-3</v>
      </c>
      <c r="G318" s="33">
        <v>3.6308198361042772E-2</v>
      </c>
      <c r="H318" s="33">
        <v>0.12193215753630526</v>
      </c>
      <c r="I318" s="33">
        <v>0.20632448468003045</v>
      </c>
      <c r="J318" s="33">
        <v>0.25602817266849992</v>
      </c>
      <c r="K318" s="33">
        <v>0.28918389141710954</v>
      </c>
      <c r="L318" s="33">
        <v>0.64275691014558656</v>
      </c>
      <c r="M318" s="33">
        <v>0.97448201643955401</v>
      </c>
      <c r="N318" s="33">
        <v>1.1535907286747982</v>
      </c>
      <c r="O318" s="33">
        <v>1.3174960581234236</v>
      </c>
      <c r="P318" s="33">
        <v>1.4761743960354936</v>
      </c>
      <c r="Q318" s="33">
        <v>1.6230582961655731</v>
      </c>
      <c r="R318" s="33">
        <v>1.6341396629099734</v>
      </c>
      <c r="S318" s="33">
        <v>1.6425881128546385</v>
      </c>
      <c r="T318" s="33">
        <v>1.5294160887274635</v>
      </c>
      <c r="U318" s="33">
        <v>1.417871259868666</v>
      </c>
      <c r="V318" s="33">
        <v>1.3084291012130762</v>
      </c>
      <c r="W318" s="33">
        <v>1.2010192514007008</v>
      </c>
      <c r="X318" s="33">
        <v>1.0928412938805319</v>
      </c>
      <c r="Y318" s="33">
        <v>0.98404170348298781</v>
      </c>
      <c r="Z318" s="33">
        <v>0.87403582035825844</v>
      </c>
      <c r="AA318" s="33">
        <v>0.76724124847861686</v>
      </c>
      <c r="AB318" s="33">
        <v>0.6635271428032552</v>
      </c>
      <c r="AC318" s="33">
        <v>0.5664207574969039</v>
      </c>
      <c r="AD318" s="33">
        <v>0.47533814148393916</v>
      </c>
      <c r="AE318" s="33">
        <v>0.39259095553558537</v>
      </c>
      <c r="AF318" s="33">
        <v>0.31975898877285364</v>
      </c>
      <c r="AG318" s="33">
        <v>0.25779025553637636</v>
      </c>
      <c r="AH318" s="33">
        <v>0.20579236626410816</v>
      </c>
      <c r="AI318" s="33">
        <v>0.16147113529459775</v>
      </c>
      <c r="AJ318" s="33">
        <v>0.12479987260875791</v>
      </c>
      <c r="AK318" s="33">
        <v>9.5447949246889624E-2</v>
      </c>
      <c r="AL318" s="33">
        <v>7.2410091647055211E-2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111.53527937959518</v>
      </c>
      <c r="C324" s="33">
        <v>113.07667971276513</v>
      </c>
      <c r="D324" s="33">
        <v>114.62107254771426</v>
      </c>
      <c r="E324" s="33">
        <v>115.54103273996411</v>
      </c>
      <c r="F324" s="33">
        <v>116.00079679371275</v>
      </c>
      <c r="G324" s="33">
        <v>116.52572867965515</v>
      </c>
      <c r="H324" s="33">
        <v>115.93028352594212</v>
      </c>
      <c r="I324" s="33">
        <v>110.17878413869659</v>
      </c>
      <c r="J324" s="33">
        <v>104.68408531137925</v>
      </c>
      <c r="K324" s="33">
        <v>100.28076420917648</v>
      </c>
      <c r="L324" s="33">
        <v>96.819729080627894</v>
      </c>
      <c r="M324" s="33">
        <v>93.671714910123853</v>
      </c>
      <c r="N324" s="33">
        <v>89.497442835907464</v>
      </c>
      <c r="O324" s="33">
        <v>85.007705773798833</v>
      </c>
      <c r="P324" s="33">
        <v>80.43559505027423</v>
      </c>
      <c r="Q324" s="33">
        <v>75.722640885829165</v>
      </c>
      <c r="R324" s="33">
        <v>70.875588418676855</v>
      </c>
      <c r="S324" s="33">
        <v>66.057251964952613</v>
      </c>
      <c r="T324" s="33">
        <v>61.015701429980503</v>
      </c>
      <c r="U324" s="33">
        <v>56.285879875295187</v>
      </c>
      <c r="V324" s="33">
        <v>51.479463593391394</v>
      </c>
      <c r="W324" s="33">
        <v>46.894842420981526</v>
      </c>
      <c r="X324" s="33">
        <v>42.534343438809699</v>
      </c>
      <c r="Y324" s="33">
        <v>38.565041653685824</v>
      </c>
      <c r="Z324" s="33">
        <v>34.99366196242557</v>
      </c>
      <c r="AA324" s="33">
        <v>31.796723555882949</v>
      </c>
      <c r="AB324" s="33">
        <v>28.935298586477934</v>
      </c>
      <c r="AC324" s="33">
        <v>26.388461181343381</v>
      </c>
      <c r="AD324" s="33">
        <v>24.145354947022707</v>
      </c>
      <c r="AE324" s="33">
        <v>22.194986795107788</v>
      </c>
      <c r="AF324" s="33">
        <v>20.531929354611371</v>
      </c>
      <c r="AG324" s="33">
        <v>19.137385600714623</v>
      </c>
      <c r="AH324" s="33">
        <v>17.970868743900873</v>
      </c>
      <c r="AI324" s="33">
        <v>16.987789219241051</v>
      </c>
      <c r="AJ324" s="33">
        <v>16.18477270319384</v>
      </c>
      <c r="AK324" s="33">
        <v>15.52334932890378</v>
      </c>
      <c r="AL324" s="33">
        <v>14.990108809512089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188.17472642576823</v>
      </c>
      <c r="M329" s="33">
        <v>186.69750293525681</v>
      </c>
      <c r="N329" s="33">
        <v>185.31218121199518</v>
      </c>
      <c r="O329" s="33">
        <v>183.96249719605586</v>
      </c>
      <c r="P329" s="33">
        <v>182.61987249883555</v>
      </c>
      <c r="Q329" s="33">
        <v>181.38878696809888</v>
      </c>
      <c r="R329" s="33">
        <v>180.32476008651111</v>
      </c>
      <c r="S329" s="33">
        <v>179.34808299778743</v>
      </c>
      <c r="T329" s="33">
        <v>178.44344472978199</v>
      </c>
      <c r="U329" s="33">
        <v>177.53449514416496</v>
      </c>
      <c r="V329" s="33">
        <v>176.68529317717494</v>
      </c>
      <c r="W329" s="33">
        <v>175.836658018523</v>
      </c>
      <c r="X329" s="33">
        <v>175.32776888207786</v>
      </c>
      <c r="Y329" s="33">
        <v>174.82655997735054</v>
      </c>
      <c r="Z329" s="33">
        <v>174.39988028278728</v>
      </c>
      <c r="AA329" s="33">
        <v>174.04272112347732</v>
      </c>
      <c r="AB329" s="33">
        <v>173.73808023189699</v>
      </c>
      <c r="AC329" s="33">
        <v>173.49998711161342</v>
      </c>
      <c r="AD329" s="33">
        <v>173.38762610004912</v>
      </c>
      <c r="AE329" s="33">
        <v>173.41460831778267</v>
      </c>
      <c r="AF329" s="33">
        <v>173.62208172761984</v>
      </c>
      <c r="AG329" s="33">
        <v>174.07943565831502</v>
      </c>
      <c r="AH329" s="33">
        <v>174.84234497461051</v>
      </c>
      <c r="AI329" s="33">
        <v>175.92127435166557</v>
      </c>
      <c r="AJ329" s="33">
        <v>177.47159253876964</v>
      </c>
      <c r="AK329" s="33">
        <v>179.48963260820787</v>
      </c>
      <c r="AL329" s="33">
        <v>182.21566042402426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182.07418485874075</v>
      </c>
      <c r="M330" s="33">
        <v>181.84635356889396</v>
      </c>
      <c r="N330" s="33">
        <v>181.67183041560131</v>
      </c>
      <c r="O330" s="33">
        <v>181.52296198386657</v>
      </c>
      <c r="P330" s="33">
        <v>181.33352361459717</v>
      </c>
      <c r="Q330" s="33">
        <v>181.13168231850429</v>
      </c>
      <c r="R330" s="33">
        <v>180.90794512295329</v>
      </c>
      <c r="S330" s="33">
        <v>180.67080749881086</v>
      </c>
      <c r="T330" s="33">
        <v>180.4068720686719</v>
      </c>
      <c r="U330" s="33">
        <v>180.0863990376005</v>
      </c>
      <c r="V330" s="33">
        <v>179.80165630736676</v>
      </c>
      <c r="W330" s="33">
        <v>179.52948467181801</v>
      </c>
      <c r="X330" s="33">
        <v>179.32906250019965</v>
      </c>
      <c r="Y330" s="33">
        <v>179.11245691857133</v>
      </c>
      <c r="Z330" s="33">
        <v>178.89473132030429</v>
      </c>
      <c r="AA330" s="33">
        <v>178.68290227317698</v>
      </c>
      <c r="AB330" s="33">
        <v>178.47980754600883</v>
      </c>
      <c r="AC330" s="33">
        <v>178.26997959556667</v>
      </c>
      <c r="AD330" s="33">
        <v>178.07263383484985</v>
      </c>
      <c r="AE330" s="33">
        <v>177.89230593147681</v>
      </c>
      <c r="AF330" s="33">
        <v>177.73527997178388</v>
      </c>
      <c r="AG330" s="33">
        <v>177.61464563143687</v>
      </c>
      <c r="AH330" s="33">
        <v>177.59232304185457</v>
      </c>
      <c r="AI330" s="33">
        <v>177.65902668503585</v>
      </c>
      <c r="AJ330" s="33">
        <v>177.79940490308047</v>
      </c>
      <c r="AK330" s="33">
        <v>178.01375308244968</v>
      </c>
      <c r="AL330" s="33">
        <v>178.32922223642805</v>
      </c>
    </row>
    <row r="331" spans="1:40">
      <c r="A331" s="8" t="s">
        <v>31</v>
      </c>
      <c r="B331" s="33">
        <v>0</v>
      </c>
      <c r="C331" s="33">
        <v>0</v>
      </c>
      <c r="D331" s="33">
        <v>0</v>
      </c>
      <c r="E331" s="33">
        <v>0</v>
      </c>
      <c r="F331" s="33">
        <v>0</v>
      </c>
      <c r="G331" s="33">
        <v>0</v>
      </c>
      <c r="H331" s="33">
        <v>0</v>
      </c>
      <c r="I331" s="33">
        <v>0</v>
      </c>
      <c r="J331" s="33">
        <v>0</v>
      </c>
      <c r="K331" s="33">
        <v>0</v>
      </c>
      <c r="L331" s="33">
        <v>0</v>
      </c>
      <c r="M331" s="33">
        <v>0</v>
      </c>
      <c r="N331" s="33">
        <v>0</v>
      </c>
      <c r="O331" s="33">
        <v>0</v>
      </c>
      <c r="P331" s="33">
        <v>0</v>
      </c>
      <c r="Q331" s="33">
        <v>0</v>
      </c>
      <c r="R331" s="33">
        <v>0</v>
      </c>
      <c r="S331" s="33">
        <v>0</v>
      </c>
      <c r="T331" s="33">
        <v>0</v>
      </c>
      <c r="U331" s="33">
        <v>0</v>
      </c>
      <c r="V331" s="33">
        <v>0</v>
      </c>
      <c r="W331" s="33">
        <v>0</v>
      </c>
      <c r="X331" s="33">
        <v>0</v>
      </c>
      <c r="Y331" s="33">
        <v>0</v>
      </c>
      <c r="Z331" s="33">
        <v>0</v>
      </c>
      <c r="AA331" s="33">
        <v>0</v>
      </c>
      <c r="AB331" s="33">
        <v>0</v>
      </c>
      <c r="AC331" s="33">
        <v>0</v>
      </c>
      <c r="AD331" s="33">
        <v>0</v>
      </c>
      <c r="AE331" s="33">
        <v>0</v>
      </c>
      <c r="AF331" s="33">
        <v>0</v>
      </c>
      <c r="AG331" s="33">
        <v>0</v>
      </c>
      <c r="AH331" s="33">
        <v>0</v>
      </c>
      <c r="AI331" s="33">
        <v>0</v>
      </c>
      <c r="AJ331" s="33">
        <v>0</v>
      </c>
      <c r="AK331" s="33">
        <v>0</v>
      </c>
      <c r="AL331" s="33">
        <v>0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108.89787649414177</v>
      </c>
      <c r="M332" s="33">
        <v>108.05664235748783</v>
      </c>
      <c r="N332" s="33">
        <v>106.92796050074942</v>
      </c>
      <c r="O332" s="33">
        <v>105.59644651212031</v>
      </c>
      <c r="P332" s="33">
        <v>104.17806894434025</v>
      </c>
      <c r="Q332" s="33">
        <v>102.74992724331447</v>
      </c>
      <c r="R332" s="33">
        <v>101.36913670407336</v>
      </c>
      <c r="S332" s="33">
        <v>100.30990295359157</v>
      </c>
      <c r="T332" s="33">
        <v>99.510568428849624</v>
      </c>
      <c r="U332" s="33">
        <v>98.945690311616232</v>
      </c>
      <c r="V332" s="33">
        <v>98.61053521654668</v>
      </c>
      <c r="W332" s="33">
        <v>98.210428296339671</v>
      </c>
      <c r="X332" s="33">
        <v>97.733132884720447</v>
      </c>
      <c r="Y332" s="33">
        <v>97.198747893688349</v>
      </c>
      <c r="Z332" s="33">
        <v>96.626771571978338</v>
      </c>
      <c r="AA332" s="33">
        <v>96.02313292909372</v>
      </c>
      <c r="AB332" s="33">
        <v>95.419689133133375</v>
      </c>
      <c r="AC332" s="33">
        <v>94.819779627642504</v>
      </c>
      <c r="AD332" s="33">
        <v>94.25305017409184</v>
      </c>
      <c r="AE332" s="33">
        <v>93.724604385018253</v>
      </c>
      <c r="AF332" s="33">
        <v>93.251098566405474</v>
      </c>
      <c r="AG332" s="33">
        <v>92.815632172221939</v>
      </c>
      <c r="AH332" s="33">
        <v>92.420681635922278</v>
      </c>
      <c r="AI332" s="33">
        <v>92.04345021070408</v>
      </c>
      <c r="AJ332" s="33">
        <v>91.740416237462654</v>
      </c>
      <c r="AK332" s="33">
        <v>91.487280712082139</v>
      </c>
      <c r="AL332" s="33">
        <v>91.41342830512896</v>
      </c>
    </row>
    <row r="333" spans="1:40">
      <c r="A333" s="8" t="s">
        <v>33</v>
      </c>
      <c r="B333" s="33">
        <v>168.66198833268342</v>
      </c>
      <c r="C333" s="33">
        <v>168.00251890520798</v>
      </c>
      <c r="D333" s="33">
        <v>167.11135756629932</v>
      </c>
      <c r="E333" s="33">
        <v>166.8707467348116</v>
      </c>
      <c r="F333" s="33">
        <v>166.70723425615003</v>
      </c>
      <c r="G333" s="33">
        <v>165.88004663662855</v>
      </c>
      <c r="H333" s="33">
        <v>165.23568316048818</v>
      </c>
      <c r="I333" s="33">
        <v>164.84423933608346</v>
      </c>
      <c r="J333" s="33">
        <v>162.6744966467555</v>
      </c>
      <c r="K333" s="33">
        <v>161.80671733833313</v>
      </c>
      <c r="L333" s="33">
        <v>159.84139305922969</v>
      </c>
      <c r="M333" s="33">
        <v>158.39430581689649</v>
      </c>
      <c r="N333" s="33">
        <v>157.34116359893224</v>
      </c>
      <c r="O333" s="33">
        <v>156.48992154520957</v>
      </c>
      <c r="P333" s="33">
        <v>155.70826513164627</v>
      </c>
      <c r="Q333" s="33">
        <v>154.9680707083854</v>
      </c>
      <c r="R333" s="33">
        <v>154.08131687680819</v>
      </c>
      <c r="S333" s="33">
        <v>153.1346410469545</v>
      </c>
      <c r="T333" s="33">
        <v>152.1931073573752</v>
      </c>
      <c r="U333" s="33">
        <v>151.19238626120838</v>
      </c>
      <c r="V333" s="33">
        <v>150.18829605088561</v>
      </c>
      <c r="W333" s="33">
        <v>149.17607833943987</v>
      </c>
      <c r="X333" s="33">
        <v>148.28126986148868</v>
      </c>
      <c r="Y333" s="33">
        <v>147.48022858942664</v>
      </c>
      <c r="Z333" s="33">
        <v>146.7563545046535</v>
      </c>
      <c r="AA333" s="33">
        <v>146.10371426907247</v>
      </c>
      <c r="AB333" s="33">
        <v>145.5176941829568</v>
      </c>
      <c r="AC333" s="33">
        <v>144.99781618078069</v>
      </c>
      <c r="AD333" s="33">
        <v>144.53586806108282</v>
      </c>
      <c r="AE333" s="33">
        <v>144.12698932001439</v>
      </c>
      <c r="AF333" s="33">
        <v>143.76933354924677</v>
      </c>
      <c r="AG333" s="33">
        <v>143.46471744006263</v>
      </c>
      <c r="AH333" s="33">
        <v>143.20926731637007</v>
      </c>
      <c r="AI333" s="33">
        <v>142.99649787226025</v>
      </c>
      <c r="AJ333" s="33">
        <v>142.81899503694419</v>
      </c>
      <c r="AK333" s="33">
        <v>142.67509268406434</v>
      </c>
      <c r="AL333" s="33">
        <v>142.55952391821066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107.62563074392422</v>
      </c>
      <c r="M334" s="33">
        <v>106.60101295120319</v>
      </c>
      <c r="N334" s="33">
        <v>104.77723817293806</v>
      </c>
      <c r="O334" s="33">
        <v>102.41311375805455</v>
      </c>
      <c r="P334" s="33">
        <v>100.13177168559022</v>
      </c>
      <c r="Q334" s="33">
        <v>97.677740605121215</v>
      </c>
      <c r="R334" s="33">
        <v>95.352744172094745</v>
      </c>
      <c r="S334" s="33">
        <v>93.653996817204018</v>
      </c>
      <c r="T334" s="33">
        <v>92.364982164825832</v>
      </c>
      <c r="U334" s="33">
        <v>91.150356175688842</v>
      </c>
      <c r="V334" s="33">
        <v>89.985619595424794</v>
      </c>
      <c r="W334" s="33">
        <v>88.875322615703212</v>
      </c>
      <c r="X334" s="33">
        <v>87.809058352434846</v>
      </c>
      <c r="Y334" s="33">
        <v>86.786378205706868</v>
      </c>
      <c r="Z334" s="33">
        <v>85.815887307996846</v>
      </c>
      <c r="AA334" s="33">
        <v>84.90657289233701</v>
      </c>
      <c r="AB334" s="33">
        <v>84.070662768823055</v>
      </c>
      <c r="AC334" s="33">
        <v>83.311849281951552</v>
      </c>
      <c r="AD334" s="33">
        <v>82.637094484684255</v>
      </c>
      <c r="AE334" s="33">
        <v>82.045943691315685</v>
      </c>
      <c r="AF334" s="33">
        <v>81.539010247320135</v>
      </c>
      <c r="AG334" s="33">
        <v>81.108787496960758</v>
      </c>
      <c r="AH334" s="33">
        <v>80.753858248146756</v>
      </c>
      <c r="AI334" s="33">
        <v>80.464560991951871</v>
      </c>
      <c r="AJ334" s="33">
        <v>80.2363064473017</v>
      </c>
      <c r="AK334" s="33">
        <v>80.05460305182406</v>
      </c>
      <c r="AL334" s="33">
        <v>79.913156001264014</v>
      </c>
    </row>
    <row r="335" spans="1:40">
      <c r="A335" s="8" t="s">
        <v>35</v>
      </c>
      <c r="B335" s="33">
        <v>162.17438177922071</v>
      </c>
      <c r="C335" s="33">
        <v>162.18000000000004</v>
      </c>
      <c r="D335" s="33">
        <v>162.17999999999998</v>
      </c>
      <c r="E335" s="33">
        <v>165.02433169250639</v>
      </c>
      <c r="F335" s="33">
        <v>165.21157828277077</v>
      </c>
      <c r="G335" s="33">
        <v>166.63776653759993</v>
      </c>
      <c r="H335" s="33">
        <v>166.8570415427165</v>
      </c>
      <c r="I335" s="33">
        <v>166.89865634205364</v>
      </c>
      <c r="J335" s="33">
        <v>165.36289220326088</v>
      </c>
      <c r="K335" s="33">
        <v>164.47824435992297</v>
      </c>
      <c r="L335" s="33">
        <v>161.99957892250259</v>
      </c>
      <c r="M335" s="33">
        <v>161.18567802590687</v>
      </c>
      <c r="N335" s="33">
        <v>160.82663748210658</v>
      </c>
      <c r="O335" s="33">
        <v>160.51478654708566</v>
      </c>
      <c r="P335" s="33">
        <v>160.2251916513477</v>
      </c>
      <c r="Q335" s="33">
        <v>159.94583635272377</v>
      </c>
      <c r="R335" s="33">
        <v>159.79298622231551</v>
      </c>
      <c r="S335" s="33">
        <v>159.62236697567758</v>
      </c>
      <c r="T335" s="33">
        <v>159.60172991548737</v>
      </c>
      <c r="U335" s="33">
        <v>159.57273803753401</v>
      </c>
      <c r="V335" s="33">
        <v>159.5332708501802</v>
      </c>
      <c r="W335" s="33">
        <v>159.48661523317665</v>
      </c>
      <c r="X335" s="33">
        <v>159.43859695710029</v>
      </c>
      <c r="Y335" s="33">
        <v>159.38488576247502</v>
      </c>
      <c r="Z335" s="33">
        <v>159.32792771124119</v>
      </c>
      <c r="AA335" s="33">
        <v>159.27002259994953</v>
      </c>
      <c r="AB335" s="33">
        <v>159.21807774573776</v>
      </c>
      <c r="AC335" s="33">
        <v>159.17162498006172</v>
      </c>
      <c r="AD335" s="33">
        <v>159.12790010434404</v>
      </c>
      <c r="AE335" s="33">
        <v>159.08015146838062</v>
      </c>
      <c r="AF335" s="33">
        <v>159.03299384250849</v>
      </c>
      <c r="AG335" s="33">
        <v>158.99336650420335</v>
      </c>
      <c r="AH335" s="33">
        <v>158.95972698614727</v>
      </c>
      <c r="AI335" s="33">
        <v>158.92945362847519</v>
      </c>
      <c r="AJ335" s="33">
        <v>158.89874615397184</v>
      </c>
      <c r="AK335" s="33">
        <v>158.88219425371975</v>
      </c>
      <c r="AL335" s="33">
        <v>158.87223677145573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200.53552770690163</v>
      </c>
      <c r="C341" s="33">
        <v>197.10321804279232</v>
      </c>
      <c r="D341" s="33">
        <v>194.3045466799818</v>
      </c>
      <c r="E341" s="33">
        <v>192.39820628657935</v>
      </c>
      <c r="F341" s="33">
        <v>190.684844657615</v>
      </c>
      <c r="G341" s="33">
        <v>188.88430108533504</v>
      </c>
      <c r="H341" s="33">
        <v>186.4985568320993</v>
      </c>
      <c r="I341" s="33">
        <v>182.24581223620413</v>
      </c>
      <c r="J341" s="33">
        <v>177.91491507345376</v>
      </c>
      <c r="K341" s="33">
        <v>172.95148901600362</v>
      </c>
      <c r="L341" s="33">
        <v>167.8804921411415</v>
      </c>
      <c r="M341" s="33">
        <v>162.83133730306943</v>
      </c>
      <c r="N341" s="33">
        <v>157.54286711819429</v>
      </c>
      <c r="O341" s="33">
        <v>151.94952723257484</v>
      </c>
      <c r="P341" s="33">
        <v>145.83485527017169</v>
      </c>
      <c r="Q341" s="33">
        <v>139.15659781134349</v>
      </c>
      <c r="R341" s="33">
        <v>131.39981667663096</v>
      </c>
      <c r="S341" s="33">
        <v>122.83036774219819</v>
      </c>
      <c r="T341" s="33">
        <v>113.51097457067976</v>
      </c>
      <c r="U341" s="33">
        <v>104.35016067803267</v>
      </c>
      <c r="V341" s="33">
        <v>95.068076508781559</v>
      </c>
      <c r="W341" s="33">
        <v>86.259719231100163</v>
      </c>
      <c r="X341" s="33">
        <v>77.951712946017381</v>
      </c>
      <c r="Y341" s="33">
        <v>70.414599974753656</v>
      </c>
      <c r="Z341" s="33">
        <v>63.637528874063186</v>
      </c>
      <c r="AA341" s="33">
        <v>57.581828780590669</v>
      </c>
      <c r="AB341" s="33">
        <v>52.183735981718577</v>
      </c>
      <c r="AC341" s="33">
        <v>47.404050062807464</v>
      </c>
      <c r="AD341" s="33">
        <v>43.213730641733953</v>
      </c>
      <c r="AE341" s="33">
        <v>39.585988095895907</v>
      </c>
      <c r="AF341" s="33">
        <v>36.50016042316981</v>
      </c>
      <c r="AG341" s="33">
        <v>33.917427678424211</v>
      </c>
      <c r="AH341" s="33">
        <v>31.765819659065489</v>
      </c>
      <c r="AI341" s="33">
        <v>29.966103868316459</v>
      </c>
      <c r="AJ341" s="33">
        <v>28.500459853943255</v>
      </c>
      <c r="AK341" s="33">
        <v>27.300061499537939</v>
      </c>
      <c r="AL341" s="33">
        <v>26.33529047352631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309.23263118994828</v>
      </c>
      <c r="M346" s="33">
        <v>293.56501601379648</v>
      </c>
      <c r="N346" s="33">
        <v>277.55436067997044</v>
      </c>
      <c r="O346" s="33">
        <v>261.44259669869427</v>
      </c>
      <c r="P346" s="33">
        <v>245.34838630204484</v>
      </c>
      <c r="Q346" s="33">
        <v>229.16444937176644</v>
      </c>
      <c r="R346" s="33">
        <v>212.87053461443705</v>
      </c>
      <c r="S346" s="33">
        <v>196.58800197092879</v>
      </c>
      <c r="T346" s="33">
        <v>179.89988913525499</v>
      </c>
      <c r="U346" s="33">
        <v>163.63334565163834</v>
      </c>
      <c r="V346" s="33">
        <v>147.54035476718403</v>
      </c>
      <c r="W346" s="33">
        <v>132.34177137225919</v>
      </c>
      <c r="X346" s="33">
        <v>118.0529687115053</v>
      </c>
      <c r="Y346" s="33">
        <v>104.71169007144617</v>
      </c>
      <c r="Z346" s="33">
        <v>92.75671347622567</v>
      </c>
      <c r="AA346" s="33">
        <v>81.966814486326683</v>
      </c>
      <c r="AB346" s="33">
        <v>72.039911308203997</v>
      </c>
      <c r="AC346" s="33">
        <v>63.017960088691794</v>
      </c>
      <c r="AD346" s="33">
        <v>55.050837644740085</v>
      </c>
      <c r="AE346" s="33">
        <v>48.045540773589551</v>
      </c>
      <c r="AF346" s="33">
        <v>42.018452820891845</v>
      </c>
      <c r="AG346" s="33">
        <v>36.878541512687853</v>
      </c>
      <c r="AH346" s="33">
        <v>32.488026607538799</v>
      </c>
      <c r="AI346" s="33">
        <v>28.630105937423011</v>
      </c>
      <c r="AJ346" s="33">
        <v>25.40458240946046</v>
      </c>
      <c r="AK346" s="33">
        <v>22.657243163340723</v>
      </c>
      <c r="AL346" s="33">
        <v>20.353510716925349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158.10714461690071</v>
      </c>
      <c r="M347" s="33">
        <v>150.98932002956394</v>
      </c>
      <c r="N347" s="33">
        <v>142.03743532889874</v>
      </c>
      <c r="O347" s="33">
        <v>132.5309066272481</v>
      </c>
      <c r="P347" s="33">
        <v>123.28827297363883</v>
      </c>
      <c r="Q347" s="33">
        <v>114.02762995811776</v>
      </c>
      <c r="R347" s="33">
        <v>104.78871643261887</v>
      </c>
      <c r="S347" s="33">
        <v>95.773404779502343</v>
      </c>
      <c r="T347" s="33">
        <v>87.015755112096571</v>
      </c>
      <c r="U347" s="33">
        <v>78.963082039911313</v>
      </c>
      <c r="V347" s="33">
        <v>70.817368810051732</v>
      </c>
      <c r="W347" s="33">
        <v>63.001638334565165</v>
      </c>
      <c r="X347" s="33">
        <v>55.538901207193888</v>
      </c>
      <c r="Y347" s="33">
        <v>48.762207440256219</v>
      </c>
      <c r="Z347" s="33">
        <v>42.630574033013055</v>
      </c>
      <c r="AA347" s="33">
        <v>37.129526977087956</v>
      </c>
      <c r="AB347" s="33">
        <v>32.25522296132052</v>
      </c>
      <c r="AC347" s="33">
        <v>27.926176398127616</v>
      </c>
      <c r="AD347" s="33">
        <v>24.034577482138459</v>
      </c>
      <c r="AE347" s="33">
        <v>20.575203252032519</v>
      </c>
      <c r="AF347" s="33">
        <v>17.580315348608032</v>
      </c>
      <c r="AG347" s="33">
        <v>15.016962305986697</v>
      </c>
      <c r="AH347" s="33">
        <v>12.802537570830253</v>
      </c>
      <c r="AI347" s="33">
        <v>10.864264597191427</v>
      </c>
      <c r="AJ347" s="33">
        <v>9.2256467110125655</v>
      </c>
      <c r="AK347" s="33">
        <v>7.8489159891598916</v>
      </c>
      <c r="AL347" s="33">
        <v>6.6878048780487802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26.588211382113823</v>
      </c>
      <c r="M348" s="33">
        <v>33.958265582655827</v>
      </c>
      <c r="N348" s="33">
        <v>41.870189701897019</v>
      </c>
      <c r="O348" s="33">
        <v>50.304976595220495</v>
      </c>
      <c r="P348" s="33">
        <v>60.383961566888395</v>
      </c>
      <c r="Q348" s="33">
        <v>72.022283813747222</v>
      </c>
      <c r="R348" s="33">
        <v>87.031694998768174</v>
      </c>
      <c r="S348" s="33">
        <v>105.29145109632914</v>
      </c>
      <c r="T348" s="33">
        <v>126.65211874846021</v>
      </c>
      <c r="U348" s="33">
        <v>149.03185513673318</v>
      </c>
      <c r="V348" s="33">
        <v>172.72535107169253</v>
      </c>
      <c r="W348" s="33">
        <v>196.1360064055186</v>
      </c>
      <c r="X348" s="33">
        <v>219.20162601626015</v>
      </c>
      <c r="Y348" s="33">
        <v>241.08516876077852</v>
      </c>
      <c r="Z348" s="33">
        <v>261.76304508499629</v>
      </c>
      <c r="AA348" s="33">
        <v>281.15549396403054</v>
      </c>
      <c r="AB348" s="33">
        <v>299.21092633653609</v>
      </c>
      <c r="AC348" s="33">
        <v>315.84895294407488</v>
      </c>
      <c r="AD348" s="33">
        <v>331.02801182557278</v>
      </c>
      <c r="AE348" s="33">
        <v>344.68856861295887</v>
      </c>
      <c r="AF348" s="33">
        <v>356.81343927075636</v>
      </c>
      <c r="AG348" s="33">
        <v>367.42347868933234</v>
      </c>
      <c r="AH348" s="33">
        <v>376.59076127124905</v>
      </c>
      <c r="AI348" s="33">
        <v>384.42415619610739</v>
      </c>
      <c r="AJ348" s="33">
        <v>391.03276669130327</v>
      </c>
      <c r="AK348" s="33">
        <v>396.56884700665188</v>
      </c>
      <c r="AL348" s="33">
        <v>401.1712737127371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21.400036954915002</v>
      </c>
      <c r="M349" s="33">
        <v>24.561874846021187</v>
      </c>
      <c r="N349" s="33">
        <v>26.854939640305496</v>
      </c>
      <c r="O349" s="33">
        <v>28.682446415373246</v>
      </c>
      <c r="P349" s="33">
        <v>29.983148558758316</v>
      </c>
      <c r="Q349" s="33">
        <v>30.773638827297365</v>
      </c>
      <c r="R349" s="33">
        <v>31.030672579453068</v>
      </c>
      <c r="S349" s="33">
        <v>30.755888149790589</v>
      </c>
      <c r="T349" s="33">
        <v>29.910002463661002</v>
      </c>
      <c r="U349" s="33">
        <v>28.532039911308203</v>
      </c>
      <c r="V349" s="33">
        <v>26.611677753141169</v>
      </c>
      <c r="W349" s="33">
        <v>24.588975117023896</v>
      </c>
      <c r="X349" s="33">
        <v>22.472850455777284</v>
      </c>
      <c r="Y349" s="33">
        <v>20.314745011086476</v>
      </c>
      <c r="Z349" s="33">
        <v>18.165447154471543</v>
      </c>
      <c r="AA349" s="33">
        <v>16.056282335550627</v>
      </c>
      <c r="AB349" s="33">
        <v>14.046292190194629</v>
      </c>
      <c r="AC349" s="33">
        <v>12.147450110864744</v>
      </c>
      <c r="AD349" s="33">
        <v>10.405567873860557</v>
      </c>
      <c r="AE349" s="33">
        <v>8.8357723577235774</v>
      </c>
      <c r="AF349" s="33">
        <v>7.4456146834195618</v>
      </c>
      <c r="AG349" s="33">
        <v>6.2243040157674301</v>
      </c>
      <c r="AH349" s="33">
        <v>5.1679970436067997</v>
      </c>
      <c r="AI349" s="33">
        <v>4.2690810544469082</v>
      </c>
      <c r="AJ349" s="33">
        <v>3.526718403547672</v>
      </c>
      <c r="AK349" s="33">
        <v>2.9094111850209412</v>
      </c>
      <c r="AL349" s="33">
        <v>2.4259916235525991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21.085870904163588</v>
      </c>
      <c r="M350" s="33">
        <v>27.026718403547672</v>
      </c>
      <c r="N350" s="33">
        <v>31.972000492732199</v>
      </c>
      <c r="O350" s="33">
        <v>35.899347129834936</v>
      </c>
      <c r="P350" s="33">
        <v>39.341598915989159</v>
      </c>
      <c r="Q350" s="33">
        <v>42.216186252771621</v>
      </c>
      <c r="R350" s="33">
        <v>45.629428430647941</v>
      </c>
      <c r="S350" s="33">
        <v>49.175757575757572</v>
      </c>
      <c r="T350" s="33">
        <v>52.479834934712983</v>
      </c>
      <c r="U350" s="33">
        <v>55.827445183542743</v>
      </c>
      <c r="V350" s="33">
        <v>58.867910815471788</v>
      </c>
      <c r="W350" s="33">
        <v>61.566001478196597</v>
      </c>
      <c r="X350" s="33">
        <v>63.969462921901943</v>
      </c>
      <c r="Y350" s="33">
        <v>66.084651391968464</v>
      </c>
      <c r="Z350" s="33">
        <v>67.915976841586598</v>
      </c>
      <c r="AA350" s="33">
        <v>69.525806848977581</v>
      </c>
      <c r="AB350" s="33">
        <v>70.926829268292678</v>
      </c>
      <c r="AC350" s="33">
        <v>72.177432865237748</v>
      </c>
      <c r="AD350" s="33">
        <v>73.264289233801435</v>
      </c>
      <c r="AE350" s="33">
        <v>74.198644986449864</v>
      </c>
      <c r="AF350" s="33">
        <v>74.989283074648924</v>
      </c>
      <c r="AG350" s="33">
        <v>75.692202512934216</v>
      </c>
      <c r="AH350" s="33">
        <v>76.307427937915747</v>
      </c>
      <c r="AI350" s="33">
        <v>76.83759546686376</v>
      </c>
      <c r="AJ350" s="33">
        <v>77.254607046070461</v>
      </c>
      <c r="AK350" s="33">
        <v>77.60394185760039</v>
      </c>
      <c r="AL350" s="33">
        <v>77.883776792313384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9.9484848484848492</v>
      </c>
      <c r="M351" s="33">
        <v>12.365570337521557</v>
      </c>
      <c r="N351" s="33">
        <v>15.09629219019463</v>
      </c>
      <c r="O351" s="33">
        <v>18.135513673318552</v>
      </c>
      <c r="P351" s="33">
        <v>20.67181571815718</v>
      </c>
      <c r="Q351" s="33">
        <v>23.086203498398621</v>
      </c>
      <c r="R351" s="33">
        <v>24.997918206454791</v>
      </c>
      <c r="S351" s="33">
        <v>26.398595713229859</v>
      </c>
      <c r="T351" s="33">
        <v>27.261924119241193</v>
      </c>
      <c r="U351" s="33">
        <v>27.990983000739099</v>
      </c>
      <c r="V351" s="33">
        <v>28.571433850702142</v>
      </c>
      <c r="W351" s="33">
        <v>29.000246366100026</v>
      </c>
      <c r="X351" s="33">
        <v>29.266925351071691</v>
      </c>
      <c r="Y351" s="33">
        <v>29.392781473269277</v>
      </c>
      <c r="Z351" s="33">
        <v>29.389862034983985</v>
      </c>
      <c r="AA351" s="33">
        <v>29.276336536092632</v>
      </c>
      <c r="AB351" s="33">
        <v>29.083148558758314</v>
      </c>
      <c r="AC351" s="33">
        <v>28.836326681448632</v>
      </c>
      <c r="AD351" s="33">
        <v>28.561000246366099</v>
      </c>
      <c r="AE351" s="33">
        <v>28.272246858832226</v>
      </c>
      <c r="AF351" s="33">
        <v>27.993766937669378</v>
      </c>
      <c r="AG351" s="33">
        <v>27.733284060113327</v>
      </c>
      <c r="AH351" s="33">
        <v>27.505949741315597</v>
      </c>
      <c r="AI351" s="33">
        <v>27.309965508745996</v>
      </c>
      <c r="AJ351" s="33">
        <v>27.155161369795515</v>
      </c>
      <c r="AK351" s="33">
        <v>27.02721113574772</v>
      </c>
      <c r="AL351" s="33">
        <v>26.928245873367825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2.0768662232076864</v>
      </c>
      <c r="M352" s="33">
        <v>3.1878048780487807</v>
      </c>
      <c r="N352" s="33">
        <v>3.8698078344419806</v>
      </c>
      <c r="O352" s="33">
        <v>4.5202512934220254</v>
      </c>
      <c r="P352" s="33">
        <v>5.1695737866469571</v>
      </c>
      <c r="Q352" s="33">
        <v>5.7905641783690562</v>
      </c>
      <c r="R352" s="33">
        <v>5.9916481892091644</v>
      </c>
      <c r="S352" s="33">
        <v>6.1669992609016999</v>
      </c>
      <c r="T352" s="33">
        <v>5.9450973146095096</v>
      </c>
      <c r="U352" s="33">
        <v>5.688038925843804</v>
      </c>
      <c r="V352" s="33">
        <v>5.4008376447400837</v>
      </c>
      <c r="W352" s="33">
        <v>5.0876201034737623</v>
      </c>
      <c r="X352" s="33">
        <v>4.7420670115792065</v>
      </c>
      <c r="Y352" s="33">
        <v>4.36680216802168</v>
      </c>
      <c r="Z352" s="33">
        <v>3.9623675782212366</v>
      </c>
      <c r="AA352" s="33">
        <v>3.5519955654101993</v>
      </c>
      <c r="AB352" s="33">
        <v>3.1379896526237991</v>
      </c>
      <c r="AC352" s="33">
        <v>2.7390736634639072</v>
      </c>
      <c r="AD352" s="33">
        <v>2.3541512687854151</v>
      </c>
      <c r="AE352" s="33">
        <v>1.9958733678245872</v>
      </c>
      <c r="AF352" s="33">
        <v>1.6745011086474502</v>
      </c>
      <c r="AG352" s="33">
        <v>1.3979182064547919</v>
      </c>
      <c r="AH352" s="33">
        <v>1.1632175412663217</v>
      </c>
      <c r="AI352" s="33">
        <v>0.95912786400591277</v>
      </c>
      <c r="AJ352" s="33">
        <v>0.78433111603843308</v>
      </c>
      <c r="AK352" s="33">
        <v>0.64206701157920665</v>
      </c>
      <c r="AL352" s="33">
        <v>0.52814732692781474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551.659522049766</v>
      </c>
      <c r="M358" s="33">
        <v>548.49965508746004</v>
      </c>
      <c r="N358" s="33">
        <v>541.76772604089672</v>
      </c>
      <c r="O358" s="33">
        <v>533.73285291943841</v>
      </c>
      <c r="P358" s="33">
        <v>526.14081054446899</v>
      </c>
      <c r="Q358" s="33">
        <v>518.80235279625515</v>
      </c>
      <c r="R358" s="33">
        <v>513.85243902439026</v>
      </c>
      <c r="S358" s="33">
        <v>511.47244395171225</v>
      </c>
      <c r="T358" s="33">
        <v>510.3152007883715</v>
      </c>
      <c r="U358" s="33">
        <v>510.66531165311659</v>
      </c>
      <c r="V358" s="33">
        <v>511.39721606306978</v>
      </c>
      <c r="W358" s="33">
        <v>512.46436314363143</v>
      </c>
      <c r="X358" s="33">
        <v>513.87687854151261</v>
      </c>
      <c r="Y358" s="33">
        <v>515.25405272234536</v>
      </c>
      <c r="Z358" s="33">
        <v>517.03879034244881</v>
      </c>
      <c r="AA358" s="33">
        <v>519.0474131559497</v>
      </c>
      <c r="AB358" s="33">
        <v>521.02474747474753</v>
      </c>
      <c r="AC358" s="33">
        <v>522.96927814732692</v>
      </c>
      <c r="AD358" s="33">
        <v>524.93663463907353</v>
      </c>
      <c r="AE358" s="33">
        <v>526.81972160630698</v>
      </c>
      <c r="AF358" s="33">
        <v>528.69805370780978</v>
      </c>
      <c r="AG358" s="33">
        <v>530.52818428184298</v>
      </c>
      <c r="AH358" s="33">
        <v>532.16799704360676</v>
      </c>
      <c r="AI358" s="33">
        <v>533.42220990391729</v>
      </c>
      <c r="AJ358" s="33">
        <v>534.50258684405026</v>
      </c>
      <c r="AK358" s="33">
        <v>535.36877309682188</v>
      </c>
      <c r="AL358" s="33">
        <v>536.08335796994334</v>
      </c>
    </row>
    <row r="360" spans="1:38" ht="20.25">
      <c r="A360" s="6" t="s">
        <v>284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8" t="s">
        <v>28</v>
      </c>
      <c r="B362" s="8">
        <v>2014</v>
      </c>
      <c r="C362" s="8">
        <v>2015</v>
      </c>
      <c r="D362" s="8">
        <v>2016</v>
      </c>
      <c r="E362" s="8">
        <v>2017</v>
      </c>
      <c r="F362" s="8">
        <v>2018</v>
      </c>
      <c r="G362" s="8">
        <v>2019</v>
      </c>
      <c r="H362" s="8">
        <v>2020</v>
      </c>
      <c r="I362" s="8">
        <v>2021</v>
      </c>
      <c r="J362" s="8">
        <v>2022</v>
      </c>
      <c r="K362" s="8">
        <v>2023</v>
      </c>
      <c r="L362" s="8">
        <v>2024</v>
      </c>
      <c r="M362" s="8">
        <v>2025</v>
      </c>
      <c r="N362" s="8">
        <v>2026</v>
      </c>
      <c r="O362" s="8">
        <v>2027</v>
      </c>
      <c r="P362" s="8">
        <v>2028</v>
      </c>
      <c r="Q362" s="8">
        <v>2029</v>
      </c>
      <c r="R362" s="8">
        <v>2030</v>
      </c>
      <c r="S362" s="8">
        <v>2031</v>
      </c>
      <c r="T362" s="8">
        <v>2032</v>
      </c>
      <c r="U362" s="8">
        <v>2033</v>
      </c>
      <c r="V362" s="8">
        <v>2034</v>
      </c>
      <c r="W362" s="8">
        <v>2035</v>
      </c>
      <c r="X362" s="8">
        <v>2036</v>
      </c>
      <c r="Y362" s="8">
        <v>2037</v>
      </c>
      <c r="Z362" s="8">
        <v>2038</v>
      </c>
      <c r="AA362" s="8">
        <v>2039</v>
      </c>
      <c r="AB362" s="8">
        <v>2040</v>
      </c>
      <c r="AC362" s="8">
        <v>2041</v>
      </c>
      <c r="AD362" s="8">
        <v>2042</v>
      </c>
      <c r="AE362" s="8">
        <v>2043</v>
      </c>
      <c r="AF362" s="8">
        <v>2044</v>
      </c>
      <c r="AG362" s="8">
        <v>2045</v>
      </c>
      <c r="AH362" s="8">
        <v>2046</v>
      </c>
      <c r="AI362" s="8">
        <v>2047</v>
      </c>
      <c r="AJ362" s="8">
        <v>2048</v>
      </c>
      <c r="AK362" s="8">
        <v>2049</v>
      </c>
      <c r="AL362" s="8">
        <v>2050</v>
      </c>
    </row>
    <row r="363" spans="1:38">
      <c r="A363" s="8" t="s">
        <v>288</v>
      </c>
      <c r="C363" s="33">
        <f t="shared" ref="C363:AL363" si="0">B18-C371</f>
        <v>2081211</v>
      </c>
      <c r="D363" s="33">
        <f t="shared" si="0"/>
        <v>2157558</v>
      </c>
      <c r="E363" s="33">
        <f t="shared" si="0"/>
        <v>2360686</v>
      </c>
      <c r="F363" s="33">
        <f t="shared" si="0"/>
        <v>2483066</v>
      </c>
      <c r="G363" s="33">
        <f t="shared" si="0"/>
        <v>2453810</v>
      </c>
      <c r="H363" s="33">
        <f t="shared" si="0"/>
        <v>2716242</v>
      </c>
      <c r="I363" s="33">
        <f t="shared" si="0"/>
        <v>4039018</v>
      </c>
      <c r="J363" s="33">
        <f t="shared" si="0"/>
        <v>3694796</v>
      </c>
      <c r="K363" s="33">
        <f t="shared" si="0"/>
        <v>3263778</v>
      </c>
      <c r="L363" s="33">
        <f t="shared" si="0"/>
        <v>3234042</v>
      </c>
      <c r="M363" s="33">
        <f t="shared" si="0"/>
        <v>3396240.3600000003</v>
      </c>
      <c r="N363" s="33">
        <f t="shared" si="0"/>
        <v>3748393.08</v>
      </c>
      <c r="O363" s="33">
        <f t="shared" si="0"/>
        <v>3512216.12</v>
      </c>
      <c r="P363" s="33">
        <f t="shared" si="0"/>
        <v>3320835.3200000008</v>
      </c>
      <c r="Q363" s="33">
        <f t="shared" si="0"/>
        <v>3269162.96</v>
      </c>
      <c r="R363" s="33">
        <f t="shared" si="0"/>
        <v>3044174.6</v>
      </c>
      <c r="S363" s="33">
        <f t="shared" si="0"/>
        <v>2990980.4</v>
      </c>
      <c r="T363" s="33">
        <f t="shared" si="0"/>
        <v>3047149.2</v>
      </c>
      <c r="U363" s="33">
        <f t="shared" si="0"/>
        <v>2986954.9200000004</v>
      </c>
      <c r="V363" s="33">
        <f t="shared" si="0"/>
        <v>3049219.9999999991</v>
      </c>
      <c r="W363" s="33">
        <f t="shared" si="0"/>
        <v>3022004.9999999995</v>
      </c>
      <c r="X363" s="33">
        <f t="shared" si="0"/>
        <v>2993968</v>
      </c>
      <c r="Y363" s="33">
        <f t="shared" si="0"/>
        <v>2996837</v>
      </c>
      <c r="Z363" s="33">
        <f t="shared" si="0"/>
        <v>2963751</v>
      </c>
      <c r="AA363" s="33">
        <f t="shared" si="0"/>
        <v>2945576</v>
      </c>
      <c r="AB363" s="33">
        <f t="shared" si="0"/>
        <v>2948116</v>
      </c>
      <c r="AC363" s="33">
        <f t="shared" si="0"/>
        <v>2950779</v>
      </c>
      <c r="AD363" s="33">
        <f t="shared" si="0"/>
        <v>2948926</v>
      </c>
      <c r="AE363" s="33">
        <f t="shared" si="0"/>
        <v>2955767</v>
      </c>
      <c r="AF363" s="33">
        <f t="shared" si="0"/>
        <v>2956153</v>
      </c>
      <c r="AG363" s="33">
        <f t="shared" si="0"/>
        <v>2960066</v>
      </c>
      <c r="AH363" s="33">
        <f t="shared" si="0"/>
        <v>2975516</v>
      </c>
      <c r="AI363" s="33">
        <f t="shared" si="0"/>
        <v>3006819</v>
      </c>
      <c r="AJ363" s="33">
        <f t="shared" si="0"/>
        <v>3020931</v>
      </c>
      <c r="AK363" s="33">
        <f t="shared" si="0"/>
        <v>3038319</v>
      </c>
      <c r="AL363" s="33">
        <f t="shared" si="0"/>
        <v>3050626</v>
      </c>
    </row>
    <row r="364" spans="1:38">
      <c r="A364" s="8" t="s">
        <v>289</v>
      </c>
      <c r="C364" s="33">
        <f t="shared" ref="C364:AL364" si="1">C363+B18</f>
        <v>4838465</v>
      </c>
      <c r="D364" s="33">
        <f t="shared" si="1"/>
        <v>5065335</v>
      </c>
      <c r="E364" s="33">
        <f t="shared" si="1"/>
        <v>5418935</v>
      </c>
      <c r="F364" s="33">
        <f t="shared" si="1"/>
        <v>5633675</v>
      </c>
      <c r="G364" s="33">
        <f t="shared" si="1"/>
        <v>5602277</v>
      </c>
      <c r="H364" s="33">
        <f t="shared" si="1"/>
        <v>5994322</v>
      </c>
      <c r="I364" s="33">
        <f t="shared" si="1"/>
        <v>6770127</v>
      </c>
      <c r="J364" s="33">
        <f t="shared" si="1"/>
        <v>6167864</v>
      </c>
      <c r="K364" s="33">
        <f t="shared" si="1"/>
        <v>5752373</v>
      </c>
      <c r="L364" s="33">
        <f t="shared" si="1"/>
        <v>6078545</v>
      </c>
      <c r="M364" s="33">
        <f t="shared" si="1"/>
        <v>6535962.7200000007</v>
      </c>
      <c r="N364" s="33">
        <f t="shared" si="1"/>
        <v>6950288.1600000001</v>
      </c>
      <c r="O364" s="33">
        <f t="shared" si="1"/>
        <v>6372161.2400000002</v>
      </c>
      <c r="P364" s="33">
        <f t="shared" si="1"/>
        <v>6025348.6400000015</v>
      </c>
      <c r="Q364" s="33">
        <f t="shared" si="1"/>
        <v>5942589.9199999999</v>
      </c>
      <c r="R364" s="33">
        <f t="shared" si="1"/>
        <v>5686515.2000000002</v>
      </c>
      <c r="S364" s="33">
        <f t="shared" si="1"/>
        <v>5788752.7999999998</v>
      </c>
      <c r="T364" s="33">
        <f t="shared" si="1"/>
        <v>6000353.4000000004</v>
      </c>
      <c r="U364" s="33">
        <f t="shared" si="1"/>
        <v>6002331.8400000008</v>
      </c>
      <c r="V364" s="33">
        <f t="shared" si="1"/>
        <v>6157855.9999999981</v>
      </c>
      <c r="W364" s="33">
        <f t="shared" si="1"/>
        <v>6130640.9999999991</v>
      </c>
      <c r="X364" s="33">
        <f t="shared" si="1"/>
        <v>6102604</v>
      </c>
      <c r="Y364" s="33">
        <f t="shared" si="1"/>
        <v>6105473</v>
      </c>
      <c r="Z364" s="33">
        <f t="shared" si="1"/>
        <v>6072387</v>
      </c>
      <c r="AA364" s="33">
        <f t="shared" si="1"/>
        <v>6054212</v>
      </c>
      <c r="AB364" s="33">
        <f t="shared" si="1"/>
        <v>6056752</v>
      </c>
      <c r="AC364" s="33">
        <f t="shared" si="1"/>
        <v>6059415</v>
      </c>
      <c r="AD364" s="33">
        <f t="shared" si="1"/>
        <v>6057562</v>
      </c>
      <c r="AE364" s="33">
        <f t="shared" si="1"/>
        <v>6064403</v>
      </c>
      <c r="AF364" s="33">
        <f t="shared" si="1"/>
        <v>6064789</v>
      </c>
      <c r="AG364" s="33">
        <f t="shared" si="1"/>
        <v>6068702</v>
      </c>
      <c r="AH364" s="33">
        <f t="shared" si="1"/>
        <v>6084152</v>
      </c>
      <c r="AI364" s="33">
        <f t="shared" si="1"/>
        <v>6115455</v>
      </c>
      <c r="AJ364" s="33">
        <f t="shared" si="1"/>
        <v>6129567</v>
      </c>
      <c r="AK364" s="33">
        <f t="shared" si="1"/>
        <v>6146955</v>
      </c>
      <c r="AL364" s="33">
        <f t="shared" si="1"/>
        <v>6159262</v>
      </c>
    </row>
    <row r="365" spans="1:38">
      <c r="A365" s="8"/>
    </row>
    <row r="366" spans="1:38">
      <c r="A366" s="8"/>
    </row>
    <row r="367" spans="1:38">
      <c r="A367" s="8" t="s">
        <v>287</v>
      </c>
      <c r="C367" s="105">
        <f t="shared" ref="C367:AL367" si="2">C364/C36</f>
        <v>0.10726815096769608</v>
      </c>
      <c r="D367" s="105">
        <f t="shared" si="2"/>
        <v>0.11046062019852462</v>
      </c>
      <c r="E367" s="105">
        <f t="shared" si="2"/>
        <v>0.11640095861925284</v>
      </c>
      <c r="F367" s="105">
        <f t="shared" si="2"/>
        <v>0.11930296535584237</v>
      </c>
      <c r="G367" s="105">
        <f t="shared" si="2"/>
        <v>0.11691812385700288</v>
      </c>
      <c r="H367" s="105">
        <f t="shared" si="2"/>
        <v>0.12365015536197299</v>
      </c>
      <c r="I367" s="105">
        <f t="shared" si="2"/>
        <v>0.14352560103132975</v>
      </c>
      <c r="J367" s="105">
        <f t="shared" si="2"/>
        <v>0.13423445347722562</v>
      </c>
      <c r="K367" s="105">
        <f t="shared" si="2"/>
        <v>0.12734022577383669</v>
      </c>
      <c r="L367" s="105">
        <f t="shared" si="2"/>
        <v>0.13573113175948759</v>
      </c>
      <c r="M367" s="105">
        <f t="shared" si="2"/>
        <v>0.14678583936174566</v>
      </c>
      <c r="N367" s="105">
        <f t="shared" si="2"/>
        <v>0.15803039805820299</v>
      </c>
      <c r="O367" s="105">
        <f t="shared" si="2"/>
        <v>0.14706650572846705</v>
      </c>
      <c r="P367" s="105">
        <f t="shared" si="2"/>
        <v>0.14106885609095746</v>
      </c>
      <c r="Q367" s="105">
        <f t="shared" si="2"/>
        <v>0.14109927361982127</v>
      </c>
      <c r="R367" s="105">
        <f t="shared" si="2"/>
        <v>0.13631973560490573</v>
      </c>
      <c r="S367" s="105">
        <f t="shared" si="2"/>
        <v>0.1394163525530358</v>
      </c>
      <c r="T367" s="105">
        <f t="shared" si="2"/>
        <v>0.1448402539884967</v>
      </c>
      <c r="U367" s="105">
        <f t="shared" si="2"/>
        <v>0.14478867594192468</v>
      </c>
      <c r="V367" s="105">
        <f t="shared" si="2"/>
        <v>0.14832765212454818</v>
      </c>
      <c r="W367" s="105">
        <f t="shared" si="2"/>
        <v>0.14736459961390663</v>
      </c>
      <c r="X367" s="105">
        <f t="shared" si="2"/>
        <v>0.14628744843919766</v>
      </c>
      <c r="Y367" s="105">
        <f t="shared" si="2"/>
        <v>0.14596504033965119</v>
      </c>
      <c r="Z367" s="105">
        <f t="shared" si="2"/>
        <v>0.14467292696157685</v>
      </c>
      <c r="AA367" s="105">
        <f t="shared" si="2"/>
        <v>0.14368172939089599</v>
      </c>
      <c r="AB367" s="105">
        <f t="shared" si="2"/>
        <v>0.14319649654729111</v>
      </c>
      <c r="AC367" s="105">
        <f t="shared" si="2"/>
        <v>0.14272678189331739</v>
      </c>
      <c r="AD367" s="105">
        <f t="shared" si="2"/>
        <v>0.14214838774050698</v>
      </c>
      <c r="AE367" s="105">
        <f t="shared" si="2"/>
        <v>0.14180024539819922</v>
      </c>
      <c r="AF367" s="105">
        <f t="shared" si="2"/>
        <v>0.14130545808932343</v>
      </c>
      <c r="AG367" s="105">
        <f t="shared" si="2"/>
        <v>0.14090886104153039</v>
      </c>
      <c r="AH367" s="105">
        <f t="shared" si="2"/>
        <v>0.14083229436232597</v>
      </c>
      <c r="AI367" s="105">
        <f t="shared" si="2"/>
        <v>0.14122404075540348</v>
      </c>
      <c r="AJ367" s="105">
        <f t="shared" si="2"/>
        <v>0.14126381740695979</v>
      </c>
      <c r="AK367" s="105">
        <f t="shared" si="2"/>
        <v>0.14143534386745596</v>
      </c>
      <c r="AL367" s="105">
        <f t="shared" si="2"/>
        <v>0.1415296087269157</v>
      </c>
    </row>
    <row r="368" spans="1:38">
      <c r="A368" s="8" t="s">
        <v>292</v>
      </c>
      <c r="B368" s="30">
        <f t="shared" ref="B368:AL368" si="3">B86</f>
        <v>9.3948905402575598</v>
      </c>
      <c r="C368" s="30">
        <f t="shared" si="3"/>
        <v>9.5483598628740189</v>
      </c>
      <c r="D368" s="30">
        <f t="shared" si="3"/>
        <v>9.6826293331991167</v>
      </c>
      <c r="E368" s="30">
        <f t="shared" si="3"/>
        <v>9.7938536850109301</v>
      </c>
      <c r="F368" s="30">
        <f t="shared" si="3"/>
        <v>9.8896229529276312</v>
      </c>
      <c r="G368" s="30">
        <f t="shared" si="3"/>
        <v>9.9728317169120189</v>
      </c>
      <c r="H368" s="30">
        <f t="shared" si="3"/>
        <v>10.183861575868136</v>
      </c>
      <c r="I368" s="30">
        <f t="shared" si="3"/>
        <v>10.319113322727134</v>
      </c>
      <c r="J368" s="30">
        <f t="shared" si="3"/>
        <v>10.416823441207312</v>
      </c>
      <c r="K368" s="30">
        <f t="shared" si="3"/>
        <v>10.412702808629625</v>
      </c>
      <c r="L368" s="30">
        <f t="shared" si="3"/>
        <v>10.341831468981454</v>
      </c>
      <c r="M368" s="30">
        <f t="shared" si="3"/>
        <v>10.262852643564186</v>
      </c>
      <c r="N368" s="30">
        <f t="shared" si="3"/>
        <v>10.255557301653695</v>
      </c>
      <c r="O368" s="30">
        <f t="shared" si="3"/>
        <v>10.281411714930975</v>
      </c>
      <c r="P368" s="30">
        <f t="shared" si="3"/>
        <v>10.314636147728713</v>
      </c>
      <c r="Q368" s="30">
        <f t="shared" si="3"/>
        <v>10.345586816371405</v>
      </c>
      <c r="R368" s="30">
        <f t="shared" si="3"/>
        <v>10.330901447350039</v>
      </c>
      <c r="S368" s="30">
        <f t="shared" si="3"/>
        <v>10.282796258019362</v>
      </c>
      <c r="T368" s="30">
        <f t="shared" si="3"/>
        <v>10.22507599794181</v>
      </c>
      <c r="U368" s="30">
        <f t="shared" si="3"/>
        <v>10.152042373226767</v>
      </c>
      <c r="V368" s="30">
        <f t="shared" si="3"/>
        <v>10.087930947680883</v>
      </c>
      <c r="W368" s="30">
        <f t="shared" si="3"/>
        <v>10.035024448244515</v>
      </c>
      <c r="X368" s="30">
        <f t="shared" si="3"/>
        <v>9.994594388239717</v>
      </c>
      <c r="Y368" s="30">
        <f t="shared" si="3"/>
        <v>9.95381991889316</v>
      </c>
      <c r="Z368" s="30">
        <f t="shared" si="3"/>
        <v>9.9301747107199461</v>
      </c>
      <c r="AA368" s="30">
        <f t="shared" si="3"/>
        <v>9.9188964288817605</v>
      </c>
      <c r="AB368" s="30">
        <f t="shared" si="3"/>
        <v>9.9114116649948354</v>
      </c>
      <c r="AC368" s="30">
        <f t="shared" si="3"/>
        <v>9.9111936823912465</v>
      </c>
      <c r="AD368" s="30">
        <f t="shared" si="3"/>
        <v>9.922193255986393</v>
      </c>
      <c r="AE368" s="30">
        <f t="shared" si="3"/>
        <v>9.9393219414107552</v>
      </c>
      <c r="AF368" s="30">
        <f t="shared" si="3"/>
        <v>9.9652413007540819</v>
      </c>
      <c r="AG368" s="30">
        <f t="shared" si="3"/>
        <v>9.9993750681906306</v>
      </c>
      <c r="AH368" s="30">
        <f t="shared" si="3"/>
        <v>10.036799337960932</v>
      </c>
      <c r="AI368" s="30">
        <f t="shared" si="3"/>
        <v>10.068794188732662</v>
      </c>
      <c r="AJ368" s="30">
        <f t="shared" si="3"/>
        <v>10.10317583617122</v>
      </c>
      <c r="AK368" s="30">
        <f t="shared" si="3"/>
        <v>10.136482572480645</v>
      </c>
      <c r="AL368" s="30">
        <f t="shared" si="3"/>
        <v>10.168971827067107</v>
      </c>
    </row>
    <row r="369" spans="1:38">
      <c r="A369" s="8" t="s">
        <v>291</v>
      </c>
      <c r="B369" s="3">
        <f t="shared" ref="B369:AL369" si="4">B18/B36</f>
        <v>6.2058082274459345E-2</v>
      </c>
      <c r="C369" s="3">
        <f t="shared" si="4"/>
        <v>6.4465044640478836E-2</v>
      </c>
      <c r="D369" s="3">
        <f t="shared" si="4"/>
        <v>6.6691755088561316E-2</v>
      </c>
      <c r="E369" s="3">
        <f t="shared" si="4"/>
        <v>6.7676380660488741E-2</v>
      </c>
      <c r="F369" s="3">
        <f t="shared" si="4"/>
        <v>6.6674319946573579E-2</v>
      </c>
      <c r="G369" s="3">
        <f t="shared" si="4"/>
        <v>6.8412712090666711E-2</v>
      </c>
      <c r="H369" s="3">
        <f t="shared" si="4"/>
        <v>5.6336988930605111E-2</v>
      </c>
      <c r="I369" s="3">
        <f t="shared" si="4"/>
        <v>5.2428642932599141E-2</v>
      </c>
      <c r="J369" s="3">
        <f t="shared" si="4"/>
        <v>5.4160595913132374E-2</v>
      </c>
      <c r="K369" s="3">
        <f t="shared" si="4"/>
        <v>6.2968735552154875E-2</v>
      </c>
      <c r="L369" s="3">
        <f t="shared" si="4"/>
        <v>7.0108565344727952E-2</v>
      </c>
      <c r="M369" s="3">
        <f t="shared" si="4"/>
        <v>7.1908741986527691E-2</v>
      </c>
      <c r="N369" s="3">
        <f t="shared" si="4"/>
        <v>6.5027270141014573E-2</v>
      </c>
      <c r="O369" s="3">
        <f t="shared" si="4"/>
        <v>6.2418904463957897E-2</v>
      </c>
      <c r="P369" s="3">
        <f t="shared" si="4"/>
        <v>6.259177777469252E-2</v>
      </c>
      <c r="Q369" s="3">
        <f t="shared" si="4"/>
        <v>6.2739032027329042E-2</v>
      </c>
      <c r="R369" s="3">
        <f t="shared" si="4"/>
        <v>6.7069475845365281E-2</v>
      </c>
      <c r="S369" s="3">
        <f t="shared" si="4"/>
        <v>7.1124985317788339E-2</v>
      </c>
      <c r="T369" s="3">
        <f t="shared" si="4"/>
        <v>7.2787039337358181E-2</v>
      </c>
      <c r="U369" s="3">
        <f t="shared" si="4"/>
        <v>7.4986738891364063E-2</v>
      </c>
      <c r="V369" s="3">
        <f t="shared" si="4"/>
        <v>7.4879418938969516E-2</v>
      </c>
      <c r="W369" s="3">
        <f t="shared" si="4"/>
        <v>7.4723491309534568E-2</v>
      </c>
      <c r="X369" s="3">
        <f t="shared" si="4"/>
        <v>7.4518095646749105E-2</v>
      </c>
      <c r="Y369" s="3">
        <f t="shared" si="4"/>
        <v>7.4318923225324546E-2</v>
      </c>
      <c r="Z369" s="3">
        <f t="shared" si="4"/>
        <v>7.4062385842359593E-2</v>
      </c>
      <c r="AA369" s="3">
        <f t="shared" si="4"/>
        <v>7.3775777347538762E-2</v>
      </c>
      <c r="AB369" s="3">
        <f t="shared" si="4"/>
        <v>7.3495791843678729E-2</v>
      </c>
      <c r="AC369" s="3">
        <f t="shared" si="4"/>
        <v>7.3222516093998283E-2</v>
      </c>
      <c r="AD369" s="3">
        <f t="shared" si="4"/>
        <v>7.2948092891512897E-2</v>
      </c>
      <c r="AE369" s="3">
        <f t="shared" si="4"/>
        <v>7.268734410521141E-2</v>
      </c>
      <c r="AF369" s="3">
        <f t="shared" si="4"/>
        <v>7.2429104130904157E-2</v>
      </c>
      <c r="AG369" s="3">
        <f t="shared" si="4"/>
        <v>7.2179249887817667E-2</v>
      </c>
      <c r="AH369" s="3">
        <f t="shared" si="4"/>
        <v>7.1956838063434891E-2</v>
      </c>
      <c r="AI369" s="3">
        <f t="shared" si="4"/>
        <v>7.178764902328845E-2</v>
      </c>
      <c r="AJ369" s="3">
        <f t="shared" si="4"/>
        <v>7.1642546412936159E-2</v>
      </c>
      <c r="AK369" s="3">
        <f t="shared" si="4"/>
        <v>7.1526634182087365E-2</v>
      </c>
      <c r="AL369" s="3">
        <f t="shared" si="4"/>
        <v>7.1431291079094267E-2</v>
      </c>
    </row>
    <row r="370" spans="1:38">
      <c r="A370" s="8" t="s">
        <v>290</v>
      </c>
      <c r="C370" s="37">
        <f>(LN(2)/C367)</f>
        <v>6.4618171778563358</v>
      </c>
      <c r="D370" s="37">
        <f t="shared" ref="D370:J370" si="5">(LN(2)/D367)</f>
        <v>6.2750614591353102</v>
      </c>
      <c r="E370" s="37">
        <f t="shared" si="5"/>
        <v>5.9548236439119666</v>
      </c>
      <c r="F370" s="37">
        <f t="shared" si="5"/>
        <v>5.809974450278836</v>
      </c>
      <c r="G370" s="37">
        <f t="shared" si="5"/>
        <v>5.9284836062516817</v>
      </c>
      <c r="H370" s="37">
        <f t="shared" si="5"/>
        <v>5.6057121685842519</v>
      </c>
      <c r="I370" s="37">
        <f t="shared" si="5"/>
        <v>4.8294323492060514</v>
      </c>
      <c r="J370" s="37">
        <f t="shared" si="5"/>
        <v>5.1637054616350451</v>
      </c>
      <c r="K370" s="37">
        <f>(LN(2)/K367)</f>
        <v>5.4432696058746837</v>
      </c>
      <c r="L370" s="37">
        <f t="shared" ref="L370:AL370" si="6">(LN(2)/L367)</f>
        <v>5.1067663812616404</v>
      </c>
      <c r="M370" s="37">
        <f t="shared" si="6"/>
        <v>4.7221665494020986</v>
      </c>
      <c r="N370" s="37">
        <f t="shared" si="6"/>
        <v>4.3861636057175373</v>
      </c>
      <c r="O370" s="37">
        <f t="shared" si="6"/>
        <v>4.713154617542366</v>
      </c>
      <c r="P370" s="37">
        <f t="shared" si="6"/>
        <v>4.9135379683877378</v>
      </c>
      <c r="Q370" s="37">
        <f t="shared" si="6"/>
        <v>4.9124787305961988</v>
      </c>
      <c r="R370" s="37">
        <f t="shared" si="6"/>
        <v>5.0847162920627103</v>
      </c>
      <c r="S370" s="37">
        <f t="shared" si="6"/>
        <v>4.9717781871840536</v>
      </c>
      <c r="T370" s="37">
        <f t="shared" si="6"/>
        <v>4.7855976599916445</v>
      </c>
      <c r="U370" s="37">
        <f t="shared" si="6"/>
        <v>4.787302432670697</v>
      </c>
      <c r="V370" s="37">
        <f t="shared" si="6"/>
        <v>4.6730813211950633</v>
      </c>
      <c r="W370" s="37">
        <f t="shared" si="6"/>
        <v>4.7036206957164888</v>
      </c>
      <c r="X370" s="37">
        <f t="shared" si="6"/>
        <v>4.7382546346622636</v>
      </c>
      <c r="Y370" s="37">
        <f t="shared" si="6"/>
        <v>4.7487205083288213</v>
      </c>
      <c r="Z370" s="37">
        <f t="shared" si="6"/>
        <v>4.791132626659552</v>
      </c>
      <c r="AA370" s="37">
        <f t="shared" si="6"/>
        <v>4.8241845605448619</v>
      </c>
      <c r="AB370" s="37">
        <f t="shared" si="6"/>
        <v>4.8405316978619739</v>
      </c>
      <c r="AC370" s="37">
        <f t="shared" si="6"/>
        <v>4.8564619153120496</v>
      </c>
      <c r="AD370" s="37">
        <f t="shared" si="6"/>
        <v>4.8762225979325988</v>
      </c>
      <c r="AE370" s="37">
        <f t="shared" si="6"/>
        <v>4.8881945063879835</v>
      </c>
      <c r="AF370" s="37">
        <f t="shared" si="6"/>
        <v>4.905310735568233</v>
      </c>
      <c r="AG370" s="37">
        <f t="shared" si="6"/>
        <v>4.9191170479736721</v>
      </c>
      <c r="AH370" s="37">
        <f t="shared" si="6"/>
        <v>4.9217914378122138</v>
      </c>
      <c r="AI370" s="37">
        <f t="shared" si="6"/>
        <v>4.9081387053671612</v>
      </c>
      <c r="AJ370" s="37">
        <f t="shared" si="6"/>
        <v>4.9067566860599037</v>
      </c>
      <c r="AK370" s="37">
        <f t="shared" si="6"/>
        <v>4.9008059909658641</v>
      </c>
      <c r="AL370" s="37">
        <f t="shared" si="6"/>
        <v>4.8975418415618392</v>
      </c>
    </row>
    <row r="371" spans="1:38">
      <c r="A371" s="8" t="s">
        <v>286</v>
      </c>
      <c r="C371" s="33">
        <f t="shared" ref="C371:AL371" si="7">C36-B36</f>
        <v>676043</v>
      </c>
      <c r="D371" s="33">
        <f t="shared" si="7"/>
        <v>750219</v>
      </c>
      <c r="E371" s="33">
        <f t="shared" si="7"/>
        <v>697563</v>
      </c>
      <c r="F371" s="33">
        <f t="shared" si="7"/>
        <v>667543</v>
      </c>
      <c r="G371" s="33">
        <f t="shared" si="7"/>
        <v>694657</v>
      </c>
      <c r="H371" s="33">
        <f t="shared" si="7"/>
        <v>561838</v>
      </c>
      <c r="I371" s="33">
        <f t="shared" si="7"/>
        <v>-1307909</v>
      </c>
      <c r="J371" s="33">
        <f t="shared" si="7"/>
        <v>-1221728</v>
      </c>
      <c r="K371" s="33">
        <f t="shared" si="7"/>
        <v>-775183</v>
      </c>
      <c r="L371" s="33">
        <f t="shared" si="7"/>
        <v>-389539</v>
      </c>
      <c r="M371" s="33">
        <f t="shared" si="7"/>
        <v>-256518</v>
      </c>
      <c r="N371" s="33">
        <f t="shared" si="7"/>
        <v>-546498</v>
      </c>
      <c r="O371" s="33">
        <f t="shared" si="7"/>
        <v>-652271</v>
      </c>
      <c r="P371" s="33">
        <f t="shared" si="7"/>
        <v>-616322</v>
      </c>
      <c r="Q371" s="33">
        <f t="shared" si="7"/>
        <v>-595736</v>
      </c>
      <c r="R371" s="33">
        <f t="shared" si="7"/>
        <v>-401834</v>
      </c>
      <c r="S371" s="33">
        <f t="shared" si="7"/>
        <v>-193208</v>
      </c>
      <c r="T371" s="33">
        <f t="shared" si="7"/>
        <v>-93945</v>
      </c>
      <c r="U371" s="33">
        <f t="shared" si="7"/>
        <v>28422</v>
      </c>
      <c r="V371" s="33">
        <f t="shared" si="7"/>
        <v>59416</v>
      </c>
      <c r="W371" s="33">
        <f t="shared" si="7"/>
        <v>86631</v>
      </c>
      <c r="X371" s="33">
        <f t="shared" si="7"/>
        <v>114668</v>
      </c>
      <c r="Y371" s="33">
        <f t="shared" si="7"/>
        <v>111799</v>
      </c>
      <c r="Z371" s="33">
        <f t="shared" si="7"/>
        <v>144885</v>
      </c>
      <c r="AA371" s="33">
        <f t="shared" si="7"/>
        <v>163060</v>
      </c>
      <c r="AB371" s="33">
        <f t="shared" si="7"/>
        <v>160520</v>
      </c>
      <c r="AC371" s="33">
        <f t="shared" si="7"/>
        <v>157857</v>
      </c>
      <c r="AD371" s="33">
        <f t="shared" si="7"/>
        <v>159710</v>
      </c>
      <c r="AE371" s="33">
        <f t="shared" si="7"/>
        <v>152869</v>
      </c>
      <c r="AF371" s="33">
        <f t="shared" si="7"/>
        <v>152483</v>
      </c>
      <c r="AG371" s="33">
        <f t="shared" si="7"/>
        <v>148570</v>
      </c>
      <c r="AH371" s="33">
        <f t="shared" si="7"/>
        <v>133120</v>
      </c>
      <c r="AI371" s="33">
        <f t="shared" si="7"/>
        <v>101817</v>
      </c>
      <c r="AJ371" s="33">
        <f t="shared" si="7"/>
        <v>87705</v>
      </c>
      <c r="AK371" s="33">
        <f t="shared" si="7"/>
        <v>70317</v>
      </c>
      <c r="AL371" s="33">
        <f t="shared" si="7"/>
        <v>58010</v>
      </c>
    </row>
    <row r="372" spans="1:38">
      <c r="A372" s="8" t="s">
        <v>294</v>
      </c>
      <c r="C372" s="3">
        <f>(B8+B15)/B18</f>
        <v>2.867708234352004E-3</v>
      </c>
      <c r="D372" s="3">
        <f t="shared" ref="D372:AL372" si="8">C8/C18</f>
        <v>2.775659894139062E-3</v>
      </c>
      <c r="E372" s="3">
        <f t="shared" si="8"/>
        <v>3.2430322056837099E-3</v>
      </c>
      <c r="F372" s="3">
        <f t="shared" si="8"/>
        <v>6.8151903330435481E-3</v>
      </c>
      <c r="G372" s="3">
        <f t="shared" si="8"/>
        <v>9.9724723174802205E-3</v>
      </c>
      <c r="H372" s="3">
        <f t="shared" si="8"/>
        <v>1.7818357087075361E-2</v>
      </c>
      <c r="I372" s="3">
        <f t="shared" si="8"/>
        <v>6.8192444900587998E-2</v>
      </c>
      <c r="J372" s="3">
        <f t="shared" si="8"/>
        <v>0.13757284474183484</v>
      </c>
      <c r="K372" s="3">
        <f t="shared" si="8"/>
        <v>0.18117853648343743</v>
      </c>
      <c r="L372" s="3">
        <f t="shared" si="8"/>
        <v>0.1842919483649692</v>
      </c>
      <c r="M372" s="3">
        <f t="shared" si="8"/>
        <v>0.19801980198019803</v>
      </c>
      <c r="N372" s="3">
        <f t="shared" si="8"/>
        <v>0.20388349514563103</v>
      </c>
      <c r="O372" s="3">
        <f t="shared" si="8"/>
        <v>0.25</v>
      </c>
      <c r="P372" s="3">
        <f t="shared" si="8"/>
        <v>0.28735632183908039</v>
      </c>
      <c r="Q372" s="3">
        <f t="shared" si="8"/>
        <v>0.34883720930232553</v>
      </c>
      <c r="R372" s="3">
        <f t="shared" si="8"/>
        <v>0.41176470588235287</v>
      </c>
      <c r="S372" s="3">
        <f t="shared" si="8"/>
        <v>0.5</v>
      </c>
      <c r="T372" s="3">
        <f t="shared" si="8"/>
        <v>0.57894736842105265</v>
      </c>
      <c r="U372" s="3">
        <f t="shared" si="8"/>
        <v>0.67010309278350511</v>
      </c>
      <c r="V372" s="3">
        <f t="shared" si="8"/>
        <v>0.70000000000000007</v>
      </c>
      <c r="W372" s="3">
        <f t="shared" si="8"/>
        <v>0.76000000000000012</v>
      </c>
      <c r="X372" s="3">
        <f t="shared" si="8"/>
        <v>0.78</v>
      </c>
      <c r="Y372" s="3">
        <f t="shared" si="8"/>
        <v>0.8</v>
      </c>
      <c r="Z372" s="3">
        <f t="shared" si="8"/>
        <v>0.8</v>
      </c>
      <c r="AA372" s="3">
        <f t="shared" si="8"/>
        <v>0.8</v>
      </c>
      <c r="AB372" s="3">
        <f t="shared" si="8"/>
        <v>0.8</v>
      </c>
      <c r="AC372" s="3">
        <f t="shared" si="8"/>
        <v>0.8</v>
      </c>
      <c r="AD372" s="3">
        <f t="shared" si="8"/>
        <v>0.8</v>
      </c>
      <c r="AE372" s="3">
        <f t="shared" si="8"/>
        <v>0.8</v>
      </c>
      <c r="AF372" s="3">
        <f t="shared" si="8"/>
        <v>0.8</v>
      </c>
      <c r="AG372" s="3">
        <f t="shared" si="8"/>
        <v>0.8</v>
      </c>
      <c r="AH372" s="3">
        <f t="shared" si="8"/>
        <v>0.8</v>
      </c>
      <c r="AI372" s="3">
        <f t="shared" si="8"/>
        <v>0.8</v>
      </c>
      <c r="AJ372" s="3">
        <f t="shared" si="8"/>
        <v>0.8</v>
      </c>
      <c r="AK372" s="3">
        <f t="shared" si="8"/>
        <v>0.8</v>
      </c>
      <c r="AL372" s="3">
        <f t="shared" si="8"/>
        <v>0.8</v>
      </c>
    </row>
    <row r="373" spans="1:38">
      <c r="A373" s="8" t="s">
        <v>293</v>
      </c>
      <c r="C373" s="30">
        <f>1/C367</f>
        <v>9.3224315976244529</v>
      </c>
      <c r="D373" s="30">
        <f t="shared" ref="D373:AL373" si="9">1/D367</f>
        <v>9.0530000483679753</v>
      </c>
      <c r="E373" s="30">
        <f t="shared" si="9"/>
        <v>8.5909945404401409</v>
      </c>
      <c r="F373" s="30">
        <f t="shared" si="9"/>
        <v>8.3820213271088591</v>
      </c>
      <c r="G373" s="30">
        <f t="shared" si="9"/>
        <v>8.5529938987308203</v>
      </c>
      <c r="H373" s="30">
        <f t="shared" si="9"/>
        <v>8.087333146267417</v>
      </c>
      <c r="I373" s="30">
        <f t="shared" si="9"/>
        <v>6.9673981005083068</v>
      </c>
      <c r="J373" s="30">
        <f t="shared" si="9"/>
        <v>7.449652262112135</v>
      </c>
      <c r="K373" s="30">
        <f t="shared" si="9"/>
        <v>7.8529780666170286</v>
      </c>
      <c r="L373" s="30">
        <f t="shared" si="9"/>
        <v>7.3675065332246454</v>
      </c>
      <c r="M373" s="30">
        <f t="shared" si="9"/>
        <v>6.8126462630741562</v>
      </c>
      <c r="N373" s="30">
        <f t="shared" si="9"/>
        <v>6.327896482496346</v>
      </c>
      <c r="O373" s="30">
        <f t="shared" si="9"/>
        <v>6.7996447936712903</v>
      </c>
      <c r="P373" s="30">
        <f t="shared" si="9"/>
        <v>7.0887368602126219</v>
      </c>
      <c r="Q373" s="30">
        <f t="shared" si="9"/>
        <v>7.0872087031036459</v>
      </c>
      <c r="R373" s="30">
        <f t="shared" si="9"/>
        <v>7.33569497888619</v>
      </c>
      <c r="S373" s="30">
        <f t="shared" si="9"/>
        <v>7.1727597350503549</v>
      </c>
      <c r="T373" s="30">
        <f t="shared" si="9"/>
        <v>6.9041580117597734</v>
      </c>
      <c r="U373" s="30">
        <f t="shared" si="9"/>
        <v>6.9066174788496859</v>
      </c>
      <c r="V373" s="30">
        <f t="shared" si="9"/>
        <v>6.7418312477589621</v>
      </c>
      <c r="W373" s="30">
        <f t="shared" si="9"/>
        <v>6.7858902519328739</v>
      </c>
      <c r="X373" s="30">
        <f t="shared" si="9"/>
        <v>6.8358564638963957</v>
      </c>
      <c r="Y373" s="30">
        <f t="shared" si="9"/>
        <v>6.8509555279337082</v>
      </c>
      <c r="Z373" s="30">
        <f t="shared" si="9"/>
        <v>6.9121432807230496</v>
      </c>
      <c r="AA373" s="30">
        <f t="shared" si="9"/>
        <v>6.959827141831175</v>
      </c>
      <c r="AB373" s="30">
        <f t="shared" si="9"/>
        <v>6.9834110757713042</v>
      </c>
      <c r="AC373" s="30">
        <f t="shared" si="9"/>
        <v>7.0063935214868112</v>
      </c>
      <c r="AD373" s="30">
        <f t="shared" si="9"/>
        <v>7.0349021603080581</v>
      </c>
      <c r="AE373" s="30">
        <f t="shared" si="9"/>
        <v>7.0521739732666182</v>
      </c>
      <c r="AF373" s="30">
        <f t="shared" si="9"/>
        <v>7.0768674722236833</v>
      </c>
      <c r="AG373" s="30">
        <f t="shared" si="9"/>
        <v>7.0967857706639741</v>
      </c>
      <c r="AH373" s="30">
        <f t="shared" si="9"/>
        <v>7.1006440996214417</v>
      </c>
      <c r="AI373" s="30">
        <f t="shared" si="9"/>
        <v>7.0809473702283814</v>
      </c>
      <c r="AJ373" s="30">
        <f t="shared" si="9"/>
        <v>7.0789535378273873</v>
      </c>
      <c r="AK373" s="30">
        <f t="shared" si="9"/>
        <v>7.0703684995253751</v>
      </c>
      <c r="AL373" s="30">
        <f t="shared" si="9"/>
        <v>7.0656593273674675</v>
      </c>
    </row>
    <row r="374" spans="1:38">
      <c r="A374" s="8"/>
    </row>
    <row r="375" spans="1:38">
      <c r="A375" s="8" t="s">
        <v>295</v>
      </c>
      <c r="C375" s="37">
        <f>(C368*C373)/C367/100</f>
        <v>8.2982628942632264</v>
      </c>
      <c r="D375" s="37">
        <f t="shared" ref="D375:AL375" si="10">(D368*D373)/D367/100</f>
        <v>7.9355741135836544</v>
      </c>
      <c r="E375" s="37">
        <f t="shared" si="10"/>
        <v>7.2283720457162781</v>
      </c>
      <c r="F375" s="37">
        <f t="shared" si="10"/>
        <v>6.948279136336259</v>
      </c>
      <c r="G375" s="37">
        <f t="shared" si="10"/>
        <v>7.2954958576089712</v>
      </c>
      <c r="H375" s="37">
        <f t="shared" si="10"/>
        <v>6.6607503272774977</v>
      </c>
      <c r="I375" s="37">
        <f t="shared" si="10"/>
        <v>5.009376030970583</v>
      </c>
      <c r="J375" s="37">
        <f t="shared" si="10"/>
        <v>5.7810577167492063</v>
      </c>
      <c r="K375" s="37">
        <f t="shared" si="10"/>
        <v>6.4214372381904932</v>
      </c>
      <c r="L375" s="37">
        <f t="shared" si="10"/>
        <v>5.613561894425386</v>
      </c>
      <c r="M375" s="37">
        <f t="shared" si="10"/>
        <v>4.7632104714373158</v>
      </c>
      <c r="N375" s="37">
        <f t="shared" si="10"/>
        <v>4.1065583440011801</v>
      </c>
      <c r="O375" s="37">
        <f t="shared" si="10"/>
        <v>4.7536281148950446</v>
      </c>
      <c r="P375" s="37">
        <f t="shared" si="10"/>
        <v>5.1831242902360861</v>
      </c>
      <c r="Q375" s="37">
        <f t="shared" si="10"/>
        <v>5.19643588820019</v>
      </c>
      <c r="R375" s="37">
        <f t="shared" si="10"/>
        <v>5.5593081616838536</v>
      </c>
      <c r="S375" s="37">
        <f t="shared" si="10"/>
        <v>5.2903426041927162</v>
      </c>
      <c r="T375" s="37">
        <f t="shared" si="10"/>
        <v>4.874027656541478</v>
      </c>
      <c r="U375" s="37">
        <f t="shared" si="10"/>
        <v>4.8426627873214718</v>
      </c>
      <c r="V375" s="37">
        <f t="shared" si="10"/>
        <v>4.5851954854110337</v>
      </c>
      <c r="W375" s="37">
        <f t="shared" si="10"/>
        <v>4.6209588164092787</v>
      </c>
      <c r="X375" s="37">
        <f t="shared" si="10"/>
        <v>4.6703673747695476</v>
      </c>
      <c r="Y375" s="37">
        <f>(Y368*Y373)/Y367/100</f>
        <v>4.6718842702825718</v>
      </c>
      <c r="Z375" s="37">
        <f t="shared" si="10"/>
        <v>4.7444115388180643</v>
      </c>
      <c r="AA375" s="37">
        <f t="shared" si="10"/>
        <v>4.8046334683884817</v>
      </c>
      <c r="AB375" s="37">
        <f t="shared" si="10"/>
        <v>4.8336002393044026</v>
      </c>
      <c r="AC375" s="37">
        <f t="shared" si="10"/>
        <v>4.8653603959495122</v>
      </c>
      <c r="AD375" s="37">
        <f t="shared" si="10"/>
        <v>4.9104784008494144</v>
      </c>
      <c r="AE375" s="37">
        <f t="shared" si="10"/>
        <v>4.9431386603245553</v>
      </c>
      <c r="AF375" s="37">
        <f t="shared" si="10"/>
        <v>4.9907974516870448</v>
      </c>
      <c r="AG375" s="37">
        <f t="shared" si="10"/>
        <v>5.0361220845119288</v>
      </c>
      <c r="AH375" s="37">
        <f t="shared" si="10"/>
        <v>5.0604685751140837</v>
      </c>
      <c r="AI375" s="37">
        <f t="shared" si="10"/>
        <v>5.048474845409733</v>
      </c>
      <c r="AJ375" s="37">
        <f t="shared" si="10"/>
        <v>5.0628613640475493</v>
      </c>
      <c r="AK375" s="37">
        <f t="shared" si="10"/>
        <v>5.0672388610033945</v>
      </c>
      <c r="AL375" s="37">
        <f t="shared" si="10"/>
        <v>5.076710893639981</v>
      </c>
    </row>
    <row r="376" spans="1:38">
      <c r="A376" s="8" t="s">
        <v>296</v>
      </c>
      <c r="B376" s="37"/>
      <c r="C376" s="30">
        <f>C36*C367/1000000</f>
        <v>4.8384650000000002</v>
      </c>
      <c r="D376" s="30">
        <f t="shared" ref="D376:AL376" si="11">D36*D367/1000000</f>
        <v>5.0653350000000001</v>
      </c>
      <c r="E376" s="30">
        <f t="shared" si="11"/>
        <v>5.4189350000000003</v>
      </c>
      <c r="F376" s="30">
        <f t="shared" si="11"/>
        <v>5.6336750000000002</v>
      </c>
      <c r="G376" s="30">
        <f t="shared" si="11"/>
        <v>5.602277</v>
      </c>
      <c r="H376" s="30">
        <f t="shared" si="11"/>
        <v>5.9943220000000004</v>
      </c>
      <c r="I376" s="30">
        <f t="shared" si="11"/>
        <v>6.7701269999999987</v>
      </c>
      <c r="J376" s="30">
        <f t="shared" si="11"/>
        <v>6.1678639999999998</v>
      </c>
      <c r="K376" s="30">
        <f t="shared" si="11"/>
        <v>5.7523730000000004</v>
      </c>
      <c r="L376" s="30">
        <f t="shared" si="11"/>
        <v>6.0785449999999992</v>
      </c>
      <c r="M376" s="30">
        <f t="shared" si="11"/>
        <v>6.5359627199999997</v>
      </c>
      <c r="N376" s="30">
        <f t="shared" si="11"/>
        <v>6.9502881600000004</v>
      </c>
      <c r="O376" s="30">
        <f t="shared" si="11"/>
        <v>6.3721612400000014</v>
      </c>
      <c r="P376" s="30">
        <f t="shared" si="11"/>
        <v>6.0253486400000007</v>
      </c>
      <c r="Q376" s="30">
        <f t="shared" si="11"/>
        <v>5.9425899199999996</v>
      </c>
      <c r="R376" s="30">
        <f t="shared" si="11"/>
        <v>5.6865152000000005</v>
      </c>
      <c r="S376" s="30">
        <f t="shared" si="11"/>
        <v>5.7887528000000001</v>
      </c>
      <c r="T376" s="30">
        <f t="shared" si="11"/>
        <v>6.0003534000000007</v>
      </c>
      <c r="U376" s="30">
        <f t="shared" si="11"/>
        <v>6.002331840000001</v>
      </c>
      <c r="V376" s="30">
        <f t="shared" si="11"/>
        <v>6.157855999999998</v>
      </c>
      <c r="W376" s="30">
        <f t="shared" si="11"/>
        <v>6.1306409999999989</v>
      </c>
      <c r="X376" s="30">
        <f t="shared" si="11"/>
        <v>6.1026040000000004</v>
      </c>
      <c r="Y376" s="30">
        <f t="shared" si="11"/>
        <v>6.1054729999999999</v>
      </c>
      <c r="Z376" s="30">
        <f t="shared" si="11"/>
        <v>6.072387</v>
      </c>
      <c r="AA376" s="30">
        <f>AA36*AA367/1000000</f>
        <v>6.0542119999999997</v>
      </c>
      <c r="AB376" s="30">
        <f t="shared" si="11"/>
        <v>6.0567520000000012</v>
      </c>
      <c r="AC376" s="30">
        <f t="shared" si="11"/>
        <v>6.0594149999999987</v>
      </c>
      <c r="AD376" s="30">
        <f t="shared" si="11"/>
        <v>6.0575619999999999</v>
      </c>
      <c r="AE376" s="30">
        <f t="shared" si="11"/>
        <v>6.0644030000000004</v>
      </c>
      <c r="AF376" s="30">
        <f t="shared" si="11"/>
        <v>6.0647890000000002</v>
      </c>
      <c r="AG376" s="30">
        <f t="shared" si="11"/>
        <v>6.068702</v>
      </c>
      <c r="AH376" s="30">
        <f t="shared" si="11"/>
        <v>6.0841520000000013</v>
      </c>
      <c r="AI376" s="30">
        <f t="shared" si="11"/>
        <v>6.115454999999999</v>
      </c>
      <c r="AJ376" s="30">
        <f t="shared" si="11"/>
        <v>6.1295669999999989</v>
      </c>
      <c r="AK376" s="30">
        <f t="shared" si="11"/>
        <v>6.1469550000000002</v>
      </c>
      <c r="AL376" s="30">
        <f t="shared" si="11"/>
        <v>6.159262</v>
      </c>
    </row>
    <row r="378" spans="1:38">
      <c r="A378" s="8" t="s">
        <v>297</v>
      </c>
      <c r="C378" s="106"/>
      <c r="D378" s="106">
        <f>D367-$C$367</f>
        <v>3.1924692308285402E-3</v>
      </c>
      <c r="E378" s="106">
        <f t="shared" ref="E378:AL378" si="12">E367-$C$367</f>
        <v>9.1328076515567597E-3</v>
      </c>
      <c r="F378" s="106">
        <f t="shared" si="12"/>
        <v>1.2034814388146284E-2</v>
      </c>
      <c r="G378" s="106">
        <f t="shared" si="12"/>
        <v>9.6499728893068015E-3</v>
      </c>
      <c r="H378" s="106">
        <f t="shared" si="12"/>
        <v>1.6382004394276908E-2</v>
      </c>
      <c r="I378" s="106">
        <f t="shared" si="12"/>
        <v>3.6257450063633664E-2</v>
      </c>
      <c r="J378" s="106">
        <f t="shared" si="12"/>
        <v>2.6966302509529541E-2</v>
      </c>
      <c r="K378" s="106">
        <f t="shared" si="12"/>
        <v>2.0072074806140608E-2</v>
      </c>
      <c r="L378" s="106">
        <f t="shared" si="12"/>
        <v>2.8462980791791506E-2</v>
      </c>
      <c r="M378" s="106">
        <f t="shared" si="12"/>
        <v>3.951768839404958E-2</v>
      </c>
      <c r="N378" s="106">
        <f t="shared" si="12"/>
        <v>5.0762247090506904E-2</v>
      </c>
      <c r="O378" s="106">
        <f t="shared" si="12"/>
        <v>3.9798354760770968E-2</v>
      </c>
      <c r="P378" s="106">
        <f t="shared" si="12"/>
        <v>3.3800705123261374E-2</v>
      </c>
      <c r="Q378" s="106">
        <f t="shared" si="12"/>
        <v>3.3831122652125192E-2</v>
      </c>
      <c r="R378" s="106">
        <f t="shared" si="12"/>
        <v>2.9051584637209651E-2</v>
      </c>
      <c r="S378" s="106">
        <f t="shared" si="12"/>
        <v>3.2148201585339722E-2</v>
      </c>
      <c r="T378" s="106">
        <f t="shared" si="12"/>
        <v>3.7572103020800621E-2</v>
      </c>
      <c r="U378" s="106">
        <f t="shared" si="12"/>
        <v>3.75205249742286E-2</v>
      </c>
      <c r="V378" s="106">
        <f t="shared" si="12"/>
        <v>4.1059501156852099E-2</v>
      </c>
      <c r="W378" s="106">
        <f t="shared" si="12"/>
        <v>4.009644864621055E-2</v>
      </c>
      <c r="X378" s="106">
        <f t="shared" si="12"/>
        <v>3.9019297471501582E-2</v>
      </c>
      <c r="Y378" s="106">
        <f t="shared" si="12"/>
        <v>3.8696889371955104E-2</v>
      </c>
      <c r="Z378" s="106">
        <f t="shared" si="12"/>
        <v>3.7404775993880771E-2</v>
      </c>
      <c r="AA378" s="106">
        <f t="shared" si="12"/>
        <v>3.6413578423199908E-2</v>
      </c>
      <c r="AB378" s="106">
        <f t="shared" si="12"/>
        <v>3.5928345579595025E-2</v>
      </c>
      <c r="AC378" s="106">
        <f t="shared" si="12"/>
        <v>3.5458630925621307E-2</v>
      </c>
      <c r="AD378" s="106">
        <f t="shared" si="12"/>
        <v>3.4880236772810894E-2</v>
      </c>
      <c r="AE378" s="106">
        <f t="shared" si="12"/>
        <v>3.4532094430503132E-2</v>
      </c>
      <c r="AF378" s="106">
        <f t="shared" si="12"/>
        <v>3.403730712162735E-2</v>
      </c>
      <c r="AG378" s="106">
        <f t="shared" si="12"/>
        <v>3.3640710073834304E-2</v>
      </c>
      <c r="AH378" s="106">
        <f t="shared" si="12"/>
        <v>3.3564143394629889E-2</v>
      </c>
      <c r="AI378" s="106">
        <f t="shared" si="12"/>
        <v>3.3955889787707402E-2</v>
      </c>
      <c r="AJ378" s="106">
        <f t="shared" si="12"/>
        <v>3.3995666439263703E-2</v>
      </c>
      <c r="AK378" s="106">
        <f t="shared" si="12"/>
        <v>3.4167192899759877E-2</v>
      </c>
      <c r="AL378" s="106">
        <f t="shared" si="12"/>
        <v>3.4261457759219613E-2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2AA-162E-4E54-983D-869C0D70544E}">
  <sheetPr>
    <tabColor theme="8"/>
  </sheetPr>
  <dimension ref="A1:AR378"/>
  <sheetViews>
    <sheetView topLeftCell="A356" workbookViewId="0">
      <selection activeCell="A378" sqref="A378:AL378"/>
    </sheetView>
  </sheetViews>
  <sheetFormatPr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3108636</v>
      </c>
      <c r="M8" s="9">
        <v>3108636</v>
      </c>
      <c r="N8" s="9">
        <v>3108636</v>
      </c>
      <c r="O8" s="9">
        <v>3108636</v>
      </c>
      <c r="P8" s="9">
        <v>3108636</v>
      </c>
      <c r="Q8" s="9">
        <v>3108636</v>
      </c>
      <c r="R8" s="9">
        <v>3108636</v>
      </c>
      <c r="S8" s="9">
        <v>3108636</v>
      </c>
      <c r="T8" s="9">
        <v>3108636</v>
      </c>
      <c r="U8" s="9">
        <v>3108636</v>
      </c>
      <c r="V8" s="9">
        <v>3108636</v>
      </c>
      <c r="W8" s="9">
        <v>3108636</v>
      </c>
      <c r="X8" s="9">
        <v>3108636</v>
      </c>
      <c r="Y8" s="9">
        <v>3108636</v>
      </c>
      <c r="Z8" s="9">
        <v>3108636</v>
      </c>
      <c r="AA8" s="9">
        <v>3108636</v>
      </c>
      <c r="AB8" s="9">
        <v>3108636</v>
      </c>
      <c r="AC8" s="9">
        <v>3108636</v>
      </c>
      <c r="AD8" s="9">
        <v>3108636</v>
      </c>
      <c r="AE8" s="9">
        <v>3108636</v>
      </c>
      <c r="AF8" s="9">
        <v>3108636</v>
      </c>
      <c r="AG8" s="9">
        <v>3108636</v>
      </c>
      <c r="AH8" s="9">
        <v>3108636</v>
      </c>
      <c r="AI8" s="9">
        <v>3108636</v>
      </c>
      <c r="AJ8" s="9">
        <v>3108636</v>
      </c>
      <c r="AK8" s="9">
        <v>3108636</v>
      </c>
      <c r="AL8" s="9">
        <v>3108636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3108636</v>
      </c>
      <c r="M18">
        <v>3108636</v>
      </c>
      <c r="N18">
        <v>3108636</v>
      </c>
      <c r="O18">
        <v>3108636</v>
      </c>
      <c r="P18">
        <v>3108636</v>
      </c>
      <c r="Q18">
        <v>3108636</v>
      </c>
      <c r="R18">
        <v>3108636</v>
      </c>
      <c r="S18">
        <v>3108636</v>
      </c>
      <c r="T18">
        <v>3108636</v>
      </c>
      <c r="U18">
        <v>3108636</v>
      </c>
      <c r="V18">
        <v>3108636</v>
      </c>
      <c r="W18">
        <v>3108636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24139828</v>
      </c>
      <c r="M24" s="11">
        <v>21944976</v>
      </c>
      <c r="N24" s="11">
        <v>19884859</v>
      </c>
      <c r="O24" s="11">
        <v>17936216</v>
      </c>
      <c r="P24" s="11">
        <v>16085056</v>
      </c>
      <c r="Q24" s="11">
        <v>14340075</v>
      </c>
      <c r="R24" s="11">
        <v>12698700</v>
      </c>
      <c r="S24" s="11">
        <v>11167363</v>
      </c>
      <c r="T24" s="11">
        <v>9740501</v>
      </c>
      <c r="U24" s="11">
        <v>8439256</v>
      </c>
      <c r="V24" s="11">
        <v>7270540</v>
      </c>
      <c r="W24" s="11">
        <v>6236293</v>
      </c>
      <c r="X24" s="11">
        <v>5333724</v>
      </c>
      <c r="Y24" s="11">
        <v>4539782</v>
      </c>
      <c r="Z24" s="11">
        <v>3886979</v>
      </c>
      <c r="AA24" s="11">
        <v>3342747</v>
      </c>
      <c r="AB24" s="11">
        <v>2879142</v>
      </c>
      <c r="AC24" s="11">
        <v>2486203</v>
      </c>
      <c r="AD24" s="11">
        <v>2174232</v>
      </c>
      <c r="AE24" s="11">
        <v>1924177</v>
      </c>
      <c r="AF24" s="11">
        <v>1727731</v>
      </c>
      <c r="AG24" s="11">
        <v>1568491</v>
      </c>
      <c r="AH24" s="11">
        <v>1438688</v>
      </c>
      <c r="AI24" s="11">
        <v>1324765</v>
      </c>
      <c r="AJ24" s="11">
        <v>1238867</v>
      </c>
      <c r="AK24" s="11">
        <v>1163498</v>
      </c>
      <c r="AL24" s="11">
        <v>1099893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12368842</v>
      </c>
      <c r="M25" s="11">
        <v>11329385</v>
      </c>
      <c r="N25" s="11">
        <v>10315123</v>
      </c>
      <c r="O25" s="11">
        <v>9330441</v>
      </c>
      <c r="P25" s="11">
        <v>8365006</v>
      </c>
      <c r="Q25" s="11">
        <v>7436034</v>
      </c>
      <c r="R25" s="11">
        <v>6550172</v>
      </c>
      <c r="S25" s="11">
        <v>5720698</v>
      </c>
      <c r="T25" s="11">
        <v>4948201</v>
      </c>
      <c r="U25" s="11">
        <v>4246923</v>
      </c>
      <c r="V25" s="11">
        <v>3613632</v>
      </c>
      <c r="W25" s="11">
        <v>3052826</v>
      </c>
      <c r="X25" s="11">
        <v>2562953</v>
      </c>
      <c r="Y25" s="11">
        <v>2141830</v>
      </c>
      <c r="Z25" s="11">
        <v>1785507</v>
      </c>
      <c r="AA25" s="11">
        <v>1485659</v>
      </c>
      <c r="AB25" s="11">
        <v>1240421</v>
      </c>
      <c r="AC25" s="11">
        <v>1038514</v>
      </c>
      <c r="AD25" s="11">
        <v>871187</v>
      </c>
      <c r="AE25" s="11">
        <v>733041</v>
      </c>
      <c r="AF25" s="11">
        <v>622034</v>
      </c>
      <c r="AG25" s="11">
        <v>531136</v>
      </c>
      <c r="AH25" s="11">
        <v>456130</v>
      </c>
      <c r="AI25" s="11">
        <v>392973</v>
      </c>
      <c r="AJ25" s="11">
        <v>344504</v>
      </c>
      <c r="AK25" s="11">
        <v>304240</v>
      </c>
      <c r="AL25" s="11">
        <v>269667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4645340</v>
      </c>
      <c r="M26" s="11">
        <v>7674594</v>
      </c>
      <c r="N26" s="11">
        <v>10586499</v>
      </c>
      <c r="O26" s="11">
        <v>13405936</v>
      </c>
      <c r="P26" s="11">
        <v>16182588</v>
      </c>
      <c r="Q26" s="11">
        <v>18862006</v>
      </c>
      <c r="R26" s="11">
        <v>21440809</v>
      </c>
      <c r="S26" s="11">
        <v>23915413</v>
      </c>
      <c r="T26" s="11">
        <v>26282701</v>
      </c>
      <c r="U26" s="11">
        <v>28488689</v>
      </c>
      <c r="V26" s="11">
        <v>30531499</v>
      </c>
      <c r="W26" s="11">
        <v>32385657</v>
      </c>
      <c r="X26" s="11">
        <v>34052333</v>
      </c>
      <c r="Y26" s="11">
        <v>35508338</v>
      </c>
      <c r="Z26" s="11">
        <v>36756423</v>
      </c>
      <c r="AA26" s="11">
        <v>37825236</v>
      </c>
      <c r="AB26" s="11">
        <v>38718677</v>
      </c>
      <c r="AC26" s="11">
        <v>39466587</v>
      </c>
      <c r="AD26" s="11">
        <v>40072433</v>
      </c>
      <c r="AE26" s="11">
        <v>40564022</v>
      </c>
      <c r="AF26" s="11">
        <v>40968248</v>
      </c>
      <c r="AG26" s="11">
        <v>41312294</v>
      </c>
      <c r="AH26" s="11">
        <v>41597970</v>
      </c>
      <c r="AI26" s="11">
        <v>41827587</v>
      </c>
      <c r="AJ26" s="11">
        <v>42002228</v>
      </c>
      <c r="AK26" s="11">
        <v>42148555</v>
      </c>
      <c r="AL26" s="11">
        <v>42267583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1426391</v>
      </c>
      <c r="M27" s="11">
        <v>1375314</v>
      </c>
      <c r="N27" s="11">
        <v>1328318</v>
      </c>
      <c r="O27" s="11">
        <v>1283317</v>
      </c>
      <c r="P27" s="11">
        <v>1226948</v>
      </c>
      <c r="Q27" s="11">
        <v>1166153</v>
      </c>
      <c r="R27" s="11">
        <v>1099356</v>
      </c>
      <c r="S27" s="11">
        <v>1025135</v>
      </c>
      <c r="T27" s="11">
        <v>939368</v>
      </c>
      <c r="U27" s="11">
        <v>850509</v>
      </c>
      <c r="V27" s="11">
        <v>756787</v>
      </c>
      <c r="W27" s="11">
        <v>663772</v>
      </c>
      <c r="X27" s="11">
        <v>570943</v>
      </c>
      <c r="Y27" s="11">
        <v>484656</v>
      </c>
      <c r="Z27" s="11">
        <v>408098</v>
      </c>
      <c r="AA27" s="11">
        <v>338529</v>
      </c>
      <c r="AB27" s="11">
        <v>279497</v>
      </c>
      <c r="AC27" s="11">
        <v>228245</v>
      </c>
      <c r="AD27" s="11">
        <v>187559</v>
      </c>
      <c r="AE27" s="11">
        <v>155247</v>
      </c>
      <c r="AF27" s="11">
        <v>128814</v>
      </c>
      <c r="AG27" s="11">
        <v>104897</v>
      </c>
      <c r="AH27" s="11">
        <v>84427</v>
      </c>
      <c r="AI27" s="11">
        <v>68341</v>
      </c>
      <c r="AJ27" s="11">
        <v>58125</v>
      </c>
      <c r="AK27" s="11">
        <v>49668</v>
      </c>
      <c r="AL27" s="11">
        <v>44930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1214369</v>
      </c>
      <c r="M28" s="11">
        <v>1173153</v>
      </c>
      <c r="N28" s="11">
        <v>1133495</v>
      </c>
      <c r="O28" s="11">
        <v>1088918</v>
      </c>
      <c r="P28" s="11">
        <v>1038844</v>
      </c>
      <c r="Q28" s="11">
        <v>984344</v>
      </c>
      <c r="R28" s="11">
        <v>923211</v>
      </c>
      <c r="S28" s="11">
        <v>853609</v>
      </c>
      <c r="T28" s="11">
        <v>778019</v>
      </c>
      <c r="U28" s="11">
        <v>698813</v>
      </c>
      <c r="V28" s="11">
        <v>617366</v>
      </c>
      <c r="W28" s="11">
        <v>536102</v>
      </c>
      <c r="X28" s="11">
        <v>458277</v>
      </c>
      <c r="Y28" s="11">
        <v>387515</v>
      </c>
      <c r="Z28" s="11">
        <v>323862</v>
      </c>
      <c r="AA28" s="11">
        <v>267719</v>
      </c>
      <c r="AB28" s="11">
        <v>219494</v>
      </c>
      <c r="AC28" s="11">
        <v>179886</v>
      </c>
      <c r="AD28" s="11">
        <v>148746</v>
      </c>
      <c r="AE28" s="11">
        <v>123566</v>
      </c>
      <c r="AF28" s="11">
        <v>101329</v>
      </c>
      <c r="AG28" s="11">
        <v>81609</v>
      </c>
      <c r="AH28" s="11">
        <v>65651</v>
      </c>
      <c r="AI28" s="11">
        <v>54599</v>
      </c>
      <c r="AJ28" s="11">
        <v>46796</v>
      </c>
      <c r="AK28" s="11">
        <v>40960</v>
      </c>
      <c r="AL28" s="11">
        <v>35700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621100</v>
      </c>
      <c r="M29" s="11">
        <v>601580</v>
      </c>
      <c r="N29" s="11">
        <v>584205</v>
      </c>
      <c r="O29" s="11">
        <v>567939</v>
      </c>
      <c r="P29" s="11">
        <v>546283</v>
      </c>
      <c r="Q29" s="11">
        <v>522503</v>
      </c>
      <c r="R29" s="11">
        <v>495530</v>
      </c>
      <c r="S29" s="11">
        <v>464685</v>
      </c>
      <c r="T29" s="11">
        <v>427833</v>
      </c>
      <c r="U29" s="11">
        <v>388786</v>
      </c>
      <c r="V29" s="11">
        <v>346999</v>
      </c>
      <c r="W29" s="11">
        <v>305027</v>
      </c>
      <c r="X29" s="11">
        <v>262949</v>
      </c>
      <c r="Y29" s="11">
        <v>223428</v>
      </c>
      <c r="Z29" s="11">
        <v>188064</v>
      </c>
      <c r="AA29" s="11">
        <v>155843</v>
      </c>
      <c r="AB29" s="11">
        <v>128658</v>
      </c>
      <c r="AC29" s="11">
        <v>105202</v>
      </c>
      <c r="AD29" s="11">
        <v>86581</v>
      </c>
      <c r="AE29" s="11">
        <v>71534</v>
      </c>
      <c r="AF29" s="11">
        <v>59186</v>
      </c>
      <c r="AG29" s="11">
        <v>47987</v>
      </c>
      <c r="AH29" s="11">
        <v>38547</v>
      </c>
      <c r="AI29" s="11">
        <v>31030</v>
      </c>
      <c r="AJ29" s="11">
        <v>26546</v>
      </c>
      <c r="AK29" s="11">
        <v>22998</v>
      </c>
      <c r="AL29" s="11">
        <v>20870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75341</v>
      </c>
      <c r="M30" s="11">
        <v>73201</v>
      </c>
      <c r="N30" s="11">
        <v>71056</v>
      </c>
      <c r="O30" s="11">
        <v>68835</v>
      </c>
      <c r="P30" s="11">
        <v>66214</v>
      </c>
      <c r="Q30" s="11">
        <v>63157</v>
      </c>
      <c r="R30" s="11">
        <v>59586</v>
      </c>
      <c r="S30" s="11">
        <v>55480</v>
      </c>
      <c r="T30" s="11">
        <v>50833</v>
      </c>
      <c r="U30" s="11">
        <v>45820</v>
      </c>
      <c r="V30" s="11">
        <v>40535</v>
      </c>
      <c r="W30" s="11">
        <v>35314</v>
      </c>
      <c r="X30" s="11">
        <v>30265</v>
      </c>
      <c r="Y30" s="11">
        <v>25604</v>
      </c>
      <c r="Z30" s="11">
        <v>21371</v>
      </c>
      <c r="AA30" s="11">
        <v>17589</v>
      </c>
      <c r="AB30" s="11">
        <v>14445</v>
      </c>
      <c r="AC30" s="11">
        <v>11903</v>
      </c>
      <c r="AD30" s="11">
        <v>9877</v>
      </c>
      <c r="AE30" s="11">
        <v>8147</v>
      </c>
      <c r="AF30" s="11">
        <v>6617</v>
      </c>
      <c r="AG30" s="11">
        <v>5302</v>
      </c>
      <c r="AH30" s="11">
        <v>4280</v>
      </c>
      <c r="AI30" s="11">
        <v>3566</v>
      </c>
      <c r="AJ30" s="11">
        <v>3053</v>
      </c>
      <c r="AK30" s="11">
        <v>2696</v>
      </c>
      <c r="AL30" s="11">
        <v>2462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44752633</v>
      </c>
      <c r="M36" s="13">
        <v>44403167</v>
      </c>
      <c r="N36" s="13">
        <v>44107536</v>
      </c>
      <c r="O36" s="13">
        <v>43861563</v>
      </c>
      <c r="P36" s="13">
        <v>43669569</v>
      </c>
      <c r="Q36" s="13">
        <v>43514015</v>
      </c>
      <c r="R36" s="13">
        <v>43390094</v>
      </c>
      <c r="S36" s="13">
        <v>43309731</v>
      </c>
      <c r="T36" s="13">
        <v>43260860</v>
      </c>
      <c r="U36" s="13">
        <v>43239856</v>
      </c>
      <c r="V36" s="13">
        <v>43247358</v>
      </c>
      <c r="W36" s="13">
        <v>43275235</v>
      </c>
      <c r="X36" s="13">
        <v>43322756</v>
      </c>
      <c r="Y36" s="13">
        <v>43354666</v>
      </c>
      <c r="Z36" s="13">
        <v>43407225</v>
      </c>
      <c r="AA36" s="13">
        <v>43464589</v>
      </c>
      <c r="AB36" s="13">
        <v>43506671</v>
      </c>
      <c r="AC36" s="13">
        <v>43538938</v>
      </c>
      <c r="AD36" s="13">
        <v>43569952</v>
      </c>
      <c r="AE36" s="13">
        <v>43596609</v>
      </c>
      <c r="AF36" s="13">
        <v>43628789</v>
      </c>
      <c r="AG36" s="13">
        <v>43664826</v>
      </c>
      <c r="AH36" s="13">
        <v>43697227</v>
      </c>
      <c r="AI36" s="13">
        <v>43713245</v>
      </c>
      <c r="AJ36" s="13">
        <v>43729761</v>
      </c>
      <c r="AK36" s="13">
        <v>43741637</v>
      </c>
      <c r="AL36" s="13">
        <v>43749597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0.53940575965664417</v>
      </c>
      <c r="M42" s="19">
        <v>0.49422096401367049</v>
      </c>
      <c r="N42" s="19">
        <v>0.4508267929543831</v>
      </c>
      <c r="O42" s="19">
        <v>0.40892788065942837</v>
      </c>
      <c r="P42" s="19">
        <v>0.36833557940542072</v>
      </c>
      <c r="Q42" s="19">
        <v>0.32955072061265778</v>
      </c>
      <c r="R42" s="19">
        <v>0.29266357431721629</v>
      </c>
      <c r="S42" s="19">
        <v>0.25784881924110775</v>
      </c>
      <c r="T42" s="19">
        <v>0.22515735933127543</v>
      </c>
      <c r="U42" s="19">
        <v>0.19517308290758414</v>
      </c>
      <c r="V42" s="19">
        <v>0.16811524070441483</v>
      </c>
      <c r="W42" s="19">
        <v>0.14410766342458914</v>
      </c>
      <c r="X42" s="19">
        <v>0.12311599012768255</v>
      </c>
      <c r="Y42" s="19">
        <v>0.10471265076750909</v>
      </c>
      <c r="Z42" s="19">
        <v>8.9546820834550012E-2</v>
      </c>
      <c r="AA42" s="19">
        <v>7.690736475156823E-2</v>
      </c>
      <c r="AB42" s="19">
        <v>6.6177023748840727E-2</v>
      </c>
      <c r="AC42" s="19">
        <v>5.7102977569181868E-2</v>
      </c>
      <c r="AD42" s="19">
        <v>4.9902097665840896E-2</v>
      </c>
      <c r="AE42" s="19">
        <v>4.4135932682287285E-2</v>
      </c>
      <c r="AF42" s="19">
        <v>3.9600709522329393E-2</v>
      </c>
      <c r="AG42" s="19">
        <v>3.5921155394046458E-2</v>
      </c>
      <c r="AH42" s="19">
        <v>3.2924011402371139E-2</v>
      </c>
      <c r="AI42" s="19">
        <v>3.0305803195347314E-2</v>
      </c>
      <c r="AJ42" s="19">
        <v>2.8330065650255899E-2</v>
      </c>
      <c r="AK42" s="19">
        <v>2.6599324574889595E-2</v>
      </c>
      <c r="AL42" s="19">
        <v>2.5140643009808752E-2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0.27638244212357294</v>
      </c>
      <c r="M43" s="20">
        <v>0.25514812941158005</v>
      </c>
      <c r="N43" s="20">
        <v>0.23386305233645335</v>
      </c>
      <c r="O43" s="20">
        <v>0.21272477225674791</v>
      </c>
      <c r="P43" s="20">
        <v>0.19155229125343554</v>
      </c>
      <c r="Q43" s="20">
        <v>0.17088825289966922</v>
      </c>
      <c r="R43" s="20">
        <v>0.15096007858383528</v>
      </c>
      <c r="S43" s="20">
        <v>0.13208805198997889</v>
      </c>
      <c r="T43" s="20">
        <v>0.11438055091831277</v>
      </c>
      <c r="U43" s="20">
        <v>9.8217787774316362E-2</v>
      </c>
      <c r="V43" s="20">
        <v>8.3557289210591773E-2</v>
      </c>
      <c r="W43" s="20">
        <v>7.0544411832772255E-2</v>
      </c>
      <c r="X43" s="20">
        <v>5.9159509611992366E-2</v>
      </c>
      <c r="Y43" s="20">
        <v>4.9402525670478009E-2</v>
      </c>
      <c r="Z43" s="20">
        <v>4.1133866539498895E-2</v>
      </c>
      <c r="AA43" s="20">
        <v>3.4180905288210592E-2</v>
      </c>
      <c r="AB43" s="20">
        <v>2.8511052937146123E-2</v>
      </c>
      <c r="AC43" s="20">
        <v>2.3852534023682433E-2</v>
      </c>
      <c r="AD43" s="20">
        <v>1.9995133343272905E-2</v>
      </c>
      <c r="AE43" s="20">
        <v>1.6814174698770723E-2</v>
      </c>
      <c r="AF43" s="20">
        <v>1.4257420713648505E-2</v>
      </c>
      <c r="AG43" s="20">
        <v>1.2163932589585952E-2</v>
      </c>
      <c r="AH43" s="20">
        <v>1.0438419810941322E-2</v>
      </c>
      <c r="AI43" s="20">
        <v>8.9897924530654271E-3</v>
      </c>
      <c r="AJ43" s="20">
        <v>7.8780215606483652E-3</v>
      </c>
      <c r="AK43" s="20">
        <v>6.9553866948326602E-3</v>
      </c>
      <c r="AL43" s="20">
        <v>6.1638739209414891E-3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0.10380037304173813</v>
      </c>
      <c r="M44" s="20">
        <v>0.17283888782077189</v>
      </c>
      <c r="N44" s="20">
        <v>0.24001565174713002</v>
      </c>
      <c r="O44" s="20">
        <v>0.30564200368327049</v>
      </c>
      <c r="P44" s="20">
        <v>0.37056898821236361</v>
      </c>
      <c r="Q44" s="20">
        <v>0.43346967637897815</v>
      </c>
      <c r="R44" s="20">
        <v>0.49414064417560377</v>
      </c>
      <c r="S44" s="20">
        <v>0.55219490973056373</v>
      </c>
      <c r="T44" s="20">
        <v>0.60753995644099534</v>
      </c>
      <c r="U44" s="20">
        <v>0.65885254104454005</v>
      </c>
      <c r="V44" s="20">
        <v>0.70597373832639676</v>
      </c>
      <c r="W44" s="20">
        <v>0.7483646709255305</v>
      </c>
      <c r="X44" s="20">
        <v>0.78601492942877416</v>
      </c>
      <c r="Y44" s="20">
        <v>0.81901998737575332</v>
      </c>
      <c r="Z44" s="20">
        <v>0.84678122132893774</v>
      </c>
      <c r="AA44" s="20">
        <v>0.87025408200684928</v>
      </c>
      <c r="AB44" s="20">
        <v>0.88994804957612128</v>
      </c>
      <c r="AC44" s="20">
        <v>0.90646645997658459</v>
      </c>
      <c r="AD44" s="20">
        <v>0.91972635177564577</v>
      </c>
      <c r="AE44" s="20">
        <v>0.93043984223635379</v>
      </c>
      <c r="AF44" s="20">
        <v>0.93901868328272875</v>
      </c>
      <c r="AG44" s="20">
        <v>0.94612295031245519</v>
      </c>
      <c r="AH44" s="20">
        <v>0.95195903392222114</v>
      </c>
      <c r="AI44" s="20">
        <v>0.95686300570913918</v>
      </c>
      <c r="AJ44" s="20">
        <v>0.96049525630839827</v>
      </c>
      <c r="AK44" s="20">
        <v>0.96357973525316398</v>
      </c>
      <c r="AL44" s="20">
        <v>0.96612508224932903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3.1872783887374849E-2</v>
      </c>
      <c r="M45" s="20">
        <v>3.0973331249097614E-2</v>
      </c>
      <c r="N45" s="20">
        <v>3.0115443311093143E-2</v>
      </c>
      <c r="O45" s="20">
        <v>2.9258350870898057E-2</v>
      </c>
      <c r="P45" s="20">
        <v>2.8096178370800959E-2</v>
      </c>
      <c r="Q45" s="20">
        <v>2.67994805811415E-2</v>
      </c>
      <c r="R45" s="20">
        <v>2.5336566452241381E-2</v>
      </c>
      <c r="S45" s="20">
        <v>2.3669853779512046E-2</v>
      </c>
      <c r="T45" s="20">
        <v>2.1714038971948315E-2</v>
      </c>
      <c r="U45" s="20">
        <v>1.9669561341739899E-2</v>
      </c>
      <c r="V45" s="20">
        <v>1.7499034276267235E-2</v>
      </c>
      <c r="W45" s="20">
        <v>1.5338380022661921E-2</v>
      </c>
      <c r="X45" s="20">
        <v>1.3178824542002822E-2</v>
      </c>
      <c r="Y45" s="20">
        <v>1.1178865961047883E-2</v>
      </c>
      <c r="Z45" s="20">
        <v>9.4016145929623467E-3</v>
      </c>
      <c r="AA45" s="20">
        <v>7.7886161537153841E-3</v>
      </c>
      <c r="AB45" s="20">
        <v>6.4242331940313245E-3</v>
      </c>
      <c r="AC45" s="20">
        <v>5.2423189559653478E-3</v>
      </c>
      <c r="AD45" s="20">
        <v>4.3047786694830415E-3</v>
      </c>
      <c r="AE45" s="20">
        <v>3.5609879658300946E-3</v>
      </c>
      <c r="AF45" s="20">
        <v>2.9525000109446083E-3</v>
      </c>
      <c r="AG45" s="20">
        <v>2.4023226383634278E-3</v>
      </c>
      <c r="AH45" s="20">
        <v>1.9320905649230329E-3</v>
      </c>
      <c r="AI45" s="20">
        <v>1.5633934291540241E-3</v>
      </c>
      <c r="AJ45" s="20">
        <v>1.3291863177573736E-3</v>
      </c>
      <c r="AK45" s="20">
        <v>1.135485624372037E-3</v>
      </c>
      <c r="AL45" s="20">
        <v>1.0269808885325275E-3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2.7135140853053272E-2</v>
      </c>
      <c r="M46" s="20">
        <v>2.6420480322946333E-2</v>
      </c>
      <c r="N46" s="20">
        <v>2.5698443005295057E-2</v>
      </c>
      <c r="O46" s="20">
        <v>2.482624707195227E-2</v>
      </c>
      <c r="P46" s="20">
        <v>2.3788739476682263E-2</v>
      </c>
      <c r="Q46" s="20">
        <v>2.262130947925628E-2</v>
      </c>
      <c r="R46" s="20">
        <v>2.1276999307722172E-2</v>
      </c>
      <c r="S46" s="20">
        <v>1.9709404336868314E-2</v>
      </c>
      <c r="T46" s="20">
        <v>1.798436277041187E-2</v>
      </c>
      <c r="U46" s="20">
        <v>1.6161316540924651E-2</v>
      </c>
      <c r="V46" s="20">
        <v>1.4275230408294537E-2</v>
      </c>
      <c r="W46" s="20">
        <v>1.2388193848051893E-2</v>
      </c>
      <c r="X46" s="20">
        <v>1.0578205135425825E-2</v>
      </c>
      <c r="Y46" s="20">
        <v>8.9382536126561326E-3</v>
      </c>
      <c r="Z46" s="20">
        <v>7.4610159944571439E-3</v>
      </c>
      <c r="AA46" s="20">
        <v>6.1594738650352816E-3</v>
      </c>
      <c r="AB46" s="20">
        <v>5.0450653877884616E-3</v>
      </c>
      <c r="AC46" s="20">
        <v>4.1316120296733009E-3</v>
      </c>
      <c r="AD46" s="20">
        <v>3.4139583169611938E-3</v>
      </c>
      <c r="AE46" s="20">
        <v>2.8343030073738076E-3</v>
      </c>
      <c r="AF46" s="20">
        <v>2.3225260733228236E-3</v>
      </c>
      <c r="AG46" s="20">
        <v>1.8689871797496686E-3</v>
      </c>
      <c r="AH46" s="20">
        <v>1.5024065485894562E-3</v>
      </c>
      <c r="AI46" s="20">
        <v>1.2490264678360072E-3</v>
      </c>
      <c r="AJ46" s="20">
        <v>1.0701178997982632E-3</v>
      </c>
      <c r="AK46" s="20">
        <v>9.3640756974870416E-4</v>
      </c>
      <c r="AL46" s="20">
        <v>8.160075165949529E-4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1.3878513025144241E-2</v>
      </c>
      <c r="M47" s="20">
        <v>1.3548132726658888E-2</v>
      </c>
      <c r="N47" s="20">
        <v>1.3245015545642813E-2</v>
      </c>
      <c r="O47" s="20">
        <v>1.2948444176510535E-2</v>
      </c>
      <c r="P47" s="20">
        <v>1.2509466260131856E-2</v>
      </c>
      <c r="Q47" s="20">
        <v>1.200769453243972E-2</v>
      </c>
      <c r="R47" s="20">
        <v>1.1420348616898595E-2</v>
      </c>
      <c r="S47" s="20">
        <v>1.0729343943512371E-2</v>
      </c>
      <c r="T47" s="20">
        <v>9.8896092218231438E-3</v>
      </c>
      <c r="U47" s="20">
        <v>8.9913805448380776E-3</v>
      </c>
      <c r="V47" s="20">
        <v>8.0235884004752379E-3</v>
      </c>
      <c r="W47" s="20">
        <v>7.0485348028728207E-3</v>
      </c>
      <c r="X47" s="20">
        <v>6.0695353730496737E-3</v>
      </c>
      <c r="Y47" s="20">
        <v>5.1534937439029057E-3</v>
      </c>
      <c r="Z47" s="20">
        <v>4.3325506295322953E-3</v>
      </c>
      <c r="AA47" s="20">
        <v>3.5855164764125574E-3</v>
      </c>
      <c r="AB47" s="20">
        <v>2.9572016668432295E-3</v>
      </c>
      <c r="AC47" s="20">
        <v>2.4162739109529958E-3</v>
      </c>
      <c r="AD47" s="20">
        <v>1.9871722603687974E-3</v>
      </c>
      <c r="AE47" s="20">
        <v>1.6408156882109799E-3</v>
      </c>
      <c r="AF47" s="20">
        <v>1.356581316066325E-3</v>
      </c>
      <c r="AG47" s="20">
        <v>1.0989852564624899E-3</v>
      </c>
      <c r="AH47" s="20">
        <v>8.8213835628517116E-4</v>
      </c>
      <c r="AI47" s="20">
        <v>7.0985350092403346E-4</v>
      </c>
      <c r="AJ47" s="20">
        <v>6.0704653748279121E-4</v>
      </c>
      <c r="AK47" s="20">
        <v>5.2576907444044679E-4</v>
      </c>
      <c r="AL47" s="20">
        <v>4.7703296558366013E-4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1.6834987116847405E-3</v>
      </c>
      <c r="M48" s="20">
        <v>1.6485535817749215E-3</v>
      </c>
      <c r="N48" s="20">
        <v>1.6109718756450145E-3</v>
      </c>
      <c r="O48" s="20">
        <v>1.5693695183639489E-3</v>
      </c>
      <c r="P48" s="20">
        <v>1.5162503664737338E-3</v>
      </c>
      <c r="Q48" s="20">
        <v>1.4514174341301303E-3</v>
      </c>
      <c r="R48" s="20">
        <v>1.3732627543973515E-3</v>
      </c>
      <c r="S48" s="20">
        <v>1.2810054165425318E-3</v>
      </c>
      <c r="T48" s="20">
        <v>1.1750344306608791E-3</v>
      </c>
      <c r="U48" s="20">
        <v>1.0596705039905775E-3</v>
      </c>
      <c r="V48" s="20">
        <v>9.3728268903732806E-4</v>
      </c>
      <c r="W48" s="20">
        <v>8.160325414755113E-4</v>
      </c>
      <c r="X48" s="20">
        <v>6.9859359824661204E-4</v>
      </c>
      <c r="Y48" s="20">
        <v>5.9057080499709069E-4</v>
      </c>
      <c r="Z48" s="20">
        <v>4.9233739314134915E-4</v>
      </c>
      <c r="AA48" s="20">
        <v>4.0467425103225986E-4</v>
      </c>
      <c r="AB48" s="20">
        <v>3.320180484505468E-4</v>
      </c>
      <c r="AC48" s="20">
        <v>2.7338746755834972E-4</v>
      </c>
      <c r="AD48" s="20">
        <v>2.2669292819051074E-4</v>
      </c>
      <c r="AE48" s="20">
        <v>1.8687233220363538E-4</v>
      </c>
      <c r="AF48" s="20">
        <v>1.5166591032357099E-4</v>
      </c>
      <c r="AG48" s="20">
        <v>1.2142496571496701E-4</v>
      </c>
      <c r="AH48" s="20">
        <v>9.794671867851019E-5</v>
      </c>
      <c r="AI48" s="20">
        <v>8.157710552030626E-5</v>
      </c>
      <c r="AJ48" s="20">
        <v>6.9815154032056107E-5</v>
      </c>
      <c r="AK48" s="20">
        <v>6.1634638868225263E-5</v>
      </c>
      <c r="AL48" s="20">
        <v>5.6274804085623921E-5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4.9976947725064575E-4</v>
      </c>
      <c r="M49" s="20">
        <v>4.6098063230489843E-4</v>
      </c>
      <c r="N49" s="20">
        <v>4.2289825484697219E-4</v>
      </c>
      <c r="O49" s="20">
        <v>3.8265850216053632E-4</v>
      </c>
      <c r="P49" s="20">
        <v>3.428932399126724E-4</v>
      </c>
      <c r="Q49" s="20">
        <v>3.0403997424737752E-4</v>
      </c>
      <c r="R49" s="20">
        <v>2.675956406086606E-4</v>
      </c>
      <c r="S49" s="20">
        <v>2.3216491462392134E-4</v>
      </c>
      <c r="T49" s="20">
        <v>1.987708982207011E-4</v>
      </c>
      <c r="U49" s="20">
        <v>1.6951952846466463E-4</v>
      </c>
      <c r="V49" s="20">
        <v>1.4271392023531242E-4</v>
      </c>
      <c r="W49" s="20">
        <v>1.2023042740264727E-4</v>
      </c>
      <c r="X49" s="20">
        <v>9.9555069857513225E-5</v>
      </c>
      <c r="Y49" s="20">
        <v>8.1905832234989429E-5</v>
      </c>
      <c r="Z49" s="20">
        <v>6.8145337556132642E-5</v>
      </c>
      <c r="AA49" s="20">
        <v>5.7449065030846144E-5</v>
      </c>
      <c r="AB49" s="20">
        <v>4.7555925389005287E-5</v>
      </c>
      <c r="AC49" s="20">
        <v>3.8792861690838668E-5</v>
      </c>
      <c r="AD49" s="20">
        <v>3.1237124153820504E-5</v>
      </c>
      <c r="AE49" s="20">
        <v>2.6217635412882687E-5</v>
      </c>
      <c r="AF49" s="20">
        <v>2.2324708577173663E-5</v>
      </c>
      <c r="AG49" s="20">
        <v>1.9947405721941958E-5</v>
      </c>
      <c r="AH49" s="20">
        <v>1.5973553653644887E-5</v>
      </c>
      <c r="AI49" s="20">
        <v>1.3954580585358053E-5</v>
      </c>
      <c r="AJ49" s="20">
        <v>1.2508643712916702E-5</v>
      </c>
      <c r="AK49" s="20">
        <v>9.6932814837268202E-6</v>
      </c>
      <c r="AL49" s="20">
        <v>7.6343560376110434E-6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5.2992189308727379E-3</v>
      </c>
      <c r="M50" s="20">
        <v>4.6989666300153773E-3</v>
      </c>
      <c r="N50" s="20">
        <v>4.1610349759732667E-3</v>
      </c>
      <c r="O50" s="20">
        <v>3.6809449768126137E-3</v>
      </c>
      <c r="P50" s="20">
        <v>3.2518525657993097E-3</v>
      </c>
      <c r="Q50" s="20">
        <v>2.8714197023648586E-3</v>
      </c>
      <c r="R50" s="20">
        <v>2.527028404225167E-3</v>
      </c>
      <c r="S50" s="20">
        <v>2.2151141968533585E-3</v>
      </c>
      <c r="T50" s="20">
        <v>1.9317230401799687E-3</v>
      </c>
      <c r="U50" s="20">
        <v>1.679515306433953E-3</v>
      </c>
      <c r="V50" s="20">
        <v>1.4532910889030492E-3</v>
      </c>
      <c r="W50" s="20">
        <v>1.2523791031983998E-3</v>
      </c>
      <c r="X50" s="20">
        <v>1.0682607542327179E-3</v>
      </c>
      <c r="Y50" s="20">
        <v>9.077223660309135E-4</v>
      </c>
      <c r="Z50" s="20">
        <v>7.707703037915923E-4</v>
      </c>
      <c r="AA50" s="20">
        <v>6.5232412527816612E-4</v>
      </c>
      <c r="AB50" s="20">
        <v>5.4998462189855891E-4</v>
      </c>
      <c r="AC50" s="20">
        <v>4.6925811557461505E-4</v>
      </c>
      <c r="AD50" s="20">
        <v>4.0727609706799766E-4</v>
      </c>
      <c r="AE50" s="20">
        <v>3.564497413090087E-4</v>
      </c>
      <c r="AF50" s="20">
        <v>3.1398992073788706E-4</v>
      </c>
      <c r="AG50" s="20">
        <v>2.77408640080233E-4</v>
      </c>
      <c r="AH50" s="20">
        <v>2.45690647601048E-4</v>
      </c>
      <c r="AI50" s="20">
        <v>2.2167194405265498E-4</v>
      </c>
      <c r="AJ50" s="20">
        <v>2.0633545195913603E-4</v>
      </c>
      <c r="AK50" s="20">
        <v>1.9507728986000225E-4</v>
      </c>
      <c r="AL50" s="20">
        <v>1.852359920023949E-4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4.2500292664344463E-5</v>
      </c>
      <c r="M51" s="20">
        <v>4.1573611179580954E-5</v>
      </c>
      <c r="N51" s="20">
        <v>4.0695993537249511E-5</v>
      </c>
      <c r="O51" s="20">
        <v>3.9328283855274376E-5</v>
      </c>
      <c r="P51" s="20">
        <v>3.7760848979297234E-5</v>
      </c>
      <c r="Q51" s="20">
        <v>3.598840511499571E-5</v>
      </c>
      <c r="R51" s="20">
        <v>3.3901747251342671E-5</v>
      </c>
      <c r="S51" s="20">
        <v>3.1332450437062287E-5</v>
      </c>
      <c r="T51" s="20">
        <v>2.8593976171532421E-5</v>
      </c>
      <c r="U51" s="20">
        <v>2.5624507167646442E-5</v>
      </c>
      <c r="V51" s="20">
        <v>2.2590975383976057E-5</v>
      </c>
      <c r="W51" s="20">
        <v>1.9503071444903765E-5</v>
      </c>
      <c r="X51" s="20">
        <v>1.6596358735810807E-5</v>
      </c>
      <c r="Y51" s="20">
        <v>1.4023865389713763E-5</v>
      </c>
      <c r="Z51" s="20">
        <v>1.1657045572482461E-5</v>
      </c>
      <c r="AA51" s="20">
        <v>9.5940168673860008E-6</v>
      </c>
      <c r="AB51" s="20">
        <v>7.8148934907016899E-6</v>
      </c>
      <c r="AC51" s="20">
        <v>6.3850891356146538E-6</v>
      </c>
      <c r="AD51" s="20">
        <v>5.3018190150863608E-6</v>
      </c>
      <c r="AE51" s="20">
        <v>4.4040122478333116E-6</v>
      </c>
      <c r="AF51" s="20">
        <v>3.5985413209612578E-6</v>
      </c>
      <c r="AG51" s="20">
        <v>2.8856178197068735E-6</v>
      </c>
      <c r="AH51" s="20">
        <v>2.2884747354792103E-6</v>
      </c>
      <c r="AI51" s="20">
        <v>1.9216143756886502E-6</v>
      </c>
      <c r="AJ51" s="20">
        <v>1.6464759548994563E-6</v>
      </c>
      <c r="AK51" s="20">
        <v>1.4859983406656683E-6</v>
      </c>
      <c r="AL51" s="20">
        <v>1.2342970839251388E-6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12.632754463874997</v>
      </c>
      <c r="M59" s="26">
        <v>13.297980858202106</v>
      </c>
      <c r="N59" s="26">
        <v>13.977910679201674</v>
      </c>
      <c r="O59" s="26">
        <v>14.69277726189477</v>
      </c>
      <c r="P59" s="26">
        <v>15.475240512853064</v>
      </c>
      <c r="Q59" s="26">
        <v>16.304289547545579</v>
      </c>
      <c r="R59" s="26">
        <v>17.185877470631173</v>
      </c>
      <c r="S59" s="26">
        <v>18.148494484498841</v>
      </c>
      <c r="T59" s="26">
        <v>19.209021544657087</v>
      </c>
      <c r="U59" s="26">
        <v>20.356020118338854</v>
      </c>
      <c r="V59" s="26">
        <v>21.60996370874258</v>
      </c>
      <c r="W59" s="26">
        <v>22.987151660766489</v>
      </c>
      <c r="X59" s="26">
        <v>24.50551539218505</v>
      </c>
      <c r="Y59" s="26">
        <v>26.141099387036725</v>
      </c>
      <c r="Z59" s="26">
        <v>27.91363120231145</v>
      </c>
      <c r="AA59" s="26">
        <v>29.83156005585278</v>
      </c>
      <c r="AB59" s="26">
        <v>31.871354892549071</v>
      </c>
      <c r="AC59" s="26">
        <v>34.081113353979575</v>
      </c>
      <c r="AD59" s="26">
        <v>36.398277399138841</v>
      </c>
      <c r="AE59" s="26">
        <v>38.766364108297978</v>
      </c>
      <c r="AF59" s="26">
        <v>41.118930107151748</v>
      </c>
      <c r="AG59" s="26">
        <v>43.499309235097172</v>
      </c>
      <c r="AH59" s="26">
        <v>45.866231509513284</v>
      </c>
      <c r="AI59" s="26">
        <v>48.254498460713855</v>
      </c>
      <c r="AJ59" s="26">
        <v>50.463742077982445</v>
      </c>
      <c r="AK59" s="26">
        <v>52.703739371351737</v>
      </c>
      <c r="AL59" s="26">
        <v>54.894256027255722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10.664223873773032</v>
      </c>
      <c r="M60" s="27">
        <v>11.380798779475075</v>
      </c>
      <c r="N60" s="27">
        <v>12.097152886479748</v>
      </c>
      <c r="O60" s="27">
        <v>12.826822616820305</v>
      </c>
      <c r="P60" s="27">
        <v>13.582761886106898</v>
      </c>
      <c r="Q60" s="27">
        <v>14.358152469841702</v>
      </c>
      <c r="R60" s="27">
        <v>15.149852196388858</v>
      </c>
      <c r="S60" s="27">
        <v>15.975862488617166</v>
      </c>
      <c r="T60" s="27">
        <v>16.844336473952261</v>
      </c>
      <c r="U60" s="27">
        <v>17.756777889235625</v>
      </c>
      <c r="V60" s="27">
        <v>18.709938164102862</v>
      </c>
      <c r="W60" s="27">
        <v>19.710449389511851</v>
      </c>
      <c r="X60" s="27">
        <v>20.772512984250405</v>
      </c>
      <c r="Y60" s="27">
        <v>21.885372092481102</v>
      </c>
      <c r="Z60" s="27">
        <v>23.042034116743523</v>
      </c>
      <c r="AA60" s="27">
        <v>24.262948208838225</v>
      </c>
      <c r="AB60" s="27">
        <v>25.548441742660319</v>
      </c>
      <c r="AC60" s="27">
        <v>26.918313908772738</v>
      </c>
      <c r="AD60" s="27">
        <v>28.326951853128481</v>
      </c>
      <c r="AE60" s="27">
        <v>29.778967451684146</v>
      </c>
      <c r="AF60" s="27">
        <v>31.275074485337754</v>
      </c>
      <c r="AG60" s="27">
        <v>32.862902208943112</v>
      </c>
      <c r="AH60" s="27">
        <v>34.540578924134202</v>
      </c>
      <c r="AI60" s="27">
        <v>36.32871167205176</v>
      </c>
      <c r="AJ60" s="27">
        <v>38.106241006674736</v>
      </c>
      <c r="AK60" s="27">
        <v>39.93503821225557</v>
      </c>
      <c r="AL60" s="27">
        <v>41.848083065161852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1.7962699175784911</v>
      </c>
      <c r="M61" s="27">
        <v>2.0616889653509438</v>
      </c>
      <c r="N61" s="27">
        <v>2.4492868064000177</v>
      </c>
      <c r="O61" s="27">
        <v>2.8737225895187248</v>
      </c>
      <c r="P61" s="27">
        <v>3.316467846597722</v>
      </c>
      <c r="Q61" s="27">
        <v>3.7609025393817439</v>
      </c>
      <c r="R61" s="27">
        <v>4.202430248934534</v>
      </c>
      <c r="S61" s="27">
        <v>4.6382527229471311</v>
      </c>
      <c r="T61" s="27">
        <v>5.0665315335273258</v>
      </c>
      <c r="U61" s="27">
        <v>5.4776714033396328</v>
      </c>
      <c r="V61" s="27">
        <v>5.8709270933245312</v>
      </c>
      <c r="W61" s="27">
        <v>6.2411552749677224</v>
      </c>
      <c r="X61" s="27">
        <v>6.5875858254516313</v>
      </c>
      <c r="Y61" s="27">
        <v>6.9041205891674213</v>
      </c>
      <c r="Z61" s="27">
        <v>7.1891007537697238</v>
      </c>
      <c r="AA61" s="27">
        <v>7.4460894732248777</v>
      </c>
      <c r="AB61" s="27">
        <v>7.6729715182271612</v>
      </c>
      <c r="AC61" s="27">
        <v>7.8738999752826242</v>
      </c>
      <c r="AD61" s="27">
        <v>8.0464041699081701</v>
      </c>
      <c r="AE61" s="27">
        <v>8.1947535234100037</v>
      </c>
      <c r="AF61" s="27">
        <v>8.3238651738364275</v>
      </c>
      <c r="AG61" s="27">
        <v>8.4399457521140704</v>
      </c>
      <c r="AH61" s="27">
        <v>8.5417084291979908</v>
      </c>
      <c r="AI61" s="27">
        <v>8.6280990344661124</v>
      </c>
      <c r="AJ61" s="27">
        <v>8.6974802299877343</v>
      </c>
      <c r="AK61" s="27">
        <v>8.7586948434263014</v>
      </c>
      <c r="AL61" s="27">
        <v>8.8111090358048987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4.1810082338850645</v>
      </c>
      <c r="M62" s="27">
        <v>5.1452887615489997</v>
      </c>
      <c r="N62" s="27">
        <v>6.0943717660416521</v>
      </c>
      <c r="O62" s="27">
        <v>7.0283925538781276</v>
      </c>
      <c r="P62" s="27">
        <v>7.9710496068570036</v>
      </c>
      <c r="Q62" s="27">
        <v>8.9065266418098652</v>
      </c>
      <c r="R62" s="27">
        <v>9.8363562798346003</v>
      </c>
      <c r="S62" s="27">
        <v>10.764322236755811</v>
      </c>
      <c r="T62" s="27">
        <v>11.703532916282578</v>
      </c>
      <c r="U62" s="27">
        <v>12.641472907852119</v>
      </c>
      <c r="V62" s="27">
        <v>13.587549219261454</v>
      </c>
      <c r="W62" s="27">
        <v>14.536982494548615</v>
      </c>
      <c r="X62" s="27">
        <v>15.500428077323999</v>
      </c>
      <c r="Y62" s="27">
        <v>16.470898745537511</v>
      </c>
      <c r="Z62" s="27">
        <v>17.441141592090645</v>
      </c>
      <c r="AA62" s="27">
        <v>18.429582066867653</v>
      </c>
      <c r="AB62" s="27">
        <v>19.425308796622851</v>
      </c>
      <c r="AC62" s="27">
        <v>20.44495842149389</v>
      </c>
      <c r="AD62" s="27">
        <v>21.457338056592004</v>
      </c>
      <c r="AE62" s="27">
        <v>22.450568659750473</v>
      </c>
      <c r="AF62" s="27">
        <v>23.416938074808471</v>
      </c>
      <c r="AG62" s="27">
        <v>24.416667313277088</v>
      </c>
      <c r="AH62" s="27">
        <v>25.472579277476644</v>
      </c>
      <c r="AI62" s="27">
        <v>26.580509860823156</v>
      </c>
      <c r="AJ62" s="27">
        <v>27.606373449115331</v>
      </c>
      <c r="AK62" s="27">
        <v>28.623008469513852</v>
      </c>
      <c r="AL62" s="27">
        <v>29.526482571880244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4.6504170047877453</v>
      </c>
      <c r="M63" s="27">
        <v>5.6048287184599737</v>
      </c>
      <c r="N63" s="27">
        <v>6.5452188245040785</v>
      </c>
      <c r="O63" s="27">
        <v>7.4819267199384569</v>
      </c>
      <c r="P63" s="27">
        <v>8.4204422063362632</v>
      </c>
      <c r="Q63" s="27">
        <v>9.3527657453216406</v>
      </c>
      <c r="R63" s="27">
        <v>10.281947178561625</v>
      </c>
      <c r="S63" s="27">
        <v>11.215080294620794</v>
      </c>
      <c r="T63" s="27">
        <v>12.154184388653317</v>
      </c>
      <c r="U63" s="27">
        <v>13.096300065596251</v>
      </c>
      <c r="V63" s="27">
        <v>14.045343597687181</v>
      </c>
      <c r="W63" s="27">
        <v>15.002275846053369</v>
      </c>
      <c r="X63" s="27">
        <v>15.969202664376546</v>
      </c>
      <c r="Y63" s="27">
        <v>16.939912297468506</v>
      </c>
      <c r="Z63" s="27">
        <v>17.916578343518879</v>
      </c>
      <c r="AA63" s="27">
        <v>18.907859016097881</v>
      </c>
      <c r="AB63" s="27">
        <v>19.913730930654264</v>
      </c>
      <c r="AC63" s="27">
        <v>20.931821099156092</v>
      </c>
      <c r="AD63" s="27">
        <v>21.937619068179373</v>
      </c>
      <c r="AE63" s="27">
        <v>22.924210952477022</v>
      </c>
      <c r="AF63" s="27">
        <v>23.902572662567017</v>
      </c>
      <c r="AG63" s="27">
        <v>24.918462953730351</v>
      </c>
      <c r="AH63" s="27">
        <v>25.989474991118826</v>
      </c>
      <c r="AI63" s="27">
        <v>27.072321903111355</v>
      </c>
      <c r="AJ63" s="27">
        <v>28.093773145603386</v>
      </c>
      <c r="AK63" s="27">
        <v>29.065235446098555</v>
      </c>
      <c r="AL63" s="27">
        <v>30.018024865239447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3.5670038598495148</v>
      </c>
      <c r="M64" s="27">
        <v>4.5686656197914282</v>
      </c>
      <c r="N64" s="27">
        <v>5.5595016310321448</v>
      </c>
      <c r="O64" s="27">
        <v>6.5394087968221992</v>
      </c>
      <c r="P64" s="27">
        <v>7.5239693480219474</v>
      </c>
      <c r="Q64" s="27">
        <v>8.5009019647983095</v>
      </c>
      <c r="R64" s="27">
        <v>9.4704831123953213</v>
      </c>
      <c r="S64" s="27">
        <v>10.435352136724765</v>
      </c>
      <c r="T64" s="27">
        <v>11.404568628406359</v>
      </c>
      <c r="U64" s="27">
        <v>12.367413577634093</v>
      </c>
      <c r="V64" s="27">
        <v>13.333272065322888</v>
      </c>
      <c r="W64" s="27">
        <v>14.299707857612573</v>
      </c>
      <c r="X64" s="27">
        <v>15.276740375981397</v>
      </c>
      <c r="Y64" s="27">
        <v>16.254793588990076</v>
      </c>
      <c r="Z64" s="27">
        <v>17.22769786809155</v>
      </c>
      <c r="AA64" s="27">
        <v>18.213542634773695</v>
      </c>
      <c r="AB64" s="27">
        <v>19.209921503454378</v>
      </c>
      <c r="AC64" s="27">
        <v>20.230407629304594</v>
      </c>
      <c r="AD64" s="27">
        <v>21.243123074185991</v>
      </c>
      <c r="AE64" s="27">
        <v>22.224507539882186</v>
      </c>
      <c r="AF64" s="27">
        <v>23.18422614990337</v>
      </c>
      <c r="AG64" s="27">
        <v>24.175466306339715</v>
      </c>
      <c r="AH64" s="27">
        <v>25.216875543222809</v>
      </c>
      <c r="AI64" s="27">
        <v>26.292043114893843</v>
      </c>
      <c r="AJ64" s="27">
        <v>27.340558408689027</v>
      </c>
      <c r="AK64" s="27">
        <v>28.400557047755363</v>
      </c>
      <c r="AL64" s="27">
        <v>29.325397110405639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3.9597239573532916</v>
      </c>
      <c r="M65" s="27">
        <v>4.9597559611209316</v>
      </c>
      <c r="N65" s="27">
        <v>5.9508982640047448</v>
      </c>
      <c r="O65" s="27">
        <v>6.9378863675165672</v>
      </c>
      <c r="P65" s="27">
        <v>7.9268998630067378</v>
      </c>
      <c r="Q65" s="27">
        <v>8.9074221379293377</v>
      </c>
      <c r="R65" s="27">
        <v>9.8826669840288446</v>
      </c>
      <c r="S65" s="27">
        <v>10.855667518818851</v>
      </c>
      <c r="T65" s="27">
        <v>11.83056701906585</v>
      </c>
      <c r="U65" s="27">
        <v>12.79876251112411</v>
      </c>
      <c r="V65" s="27">
        <v>13.768565750991122</v>
      </c>
      <c r="W65" s="27">
        <v>14.74184387969291</v>
      </c>
      <c r="X65" s="27">
        <v>15.721995173803874</v>
      </c>
      <c r="Y65" s="27">
        <v>16.702651641014189</v>
      </c>
      <c r="Z65" s="27">
        <v>17.677462990764795</v>
      </c>
      <c r="AA65" s="27">
        <v>18.661486323868186</v>
      </c>
      <c r="AB65" s="27">
        <v>19.660851717099163</v>
      </c>
      <c r="AC65" s="27">
        <v>20.683409783588484</v>
      </c>
      <c r="AD65" s="27">
        <v>21.692744516078065</v>
      </c>
      <c r="AE65" s="27">
        <v>22.670382739936006</v>
      </c>
      <c r="AF65" s="27">
        <v>23.628661901011334</v>
      </c>
      <c r="AG65" s="27">
        <v>24.619145425386037</v>
      </c>
      <c r="AH65" s="27">
        <v>25.665604810934781</v>
      </c>
      <c r="AI65" s="27">
        <v>26.742047041956262</v>
      </c>
      <c r="AJ65" s="27">
        <v>27.753931975359848</v>
      </c>
      <c r="AK65" s="27">
        <v>28.806827024943154</v>
      </c>
      <c r="AL65" s="27">
        <v>29.793397517601875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6.8141805181423551</v>
      </c>
      <c r="M74" s="29">
        <v>6.5721409191759816</v>
      </c>
      <c r="N74" s="29">
        <v>6.3016166437073133</v>
      </c>
      <c r="O74" s="29">
        <v>6.0082862667076675</v>
      </c>
      <c r="P74" s="29">
        <v>5.7000816807399737</v>
      </c>
      <c r="Q74" s="29">
        <v>5.3730903694710701</v>
      </c>
      <c r="R74" s="29">
        <v>5.0296803283326392</v>
      </c>
      <c r="S74" s="29">
        <v>4.6795678738317825</v>
      </c>
      <c r="T74" s="29">
        <v>4.325052566332567</v>
      </c>
      <c r="U74" s="29">
        <v>3.9729472022249999</v>
      </c>
      <c r="V74" s="29">
        <v>3.6329642505089277</v>
      </c>
      <c r="W74" s="29">
        <v>3.3126247146197225</v>
      </c>
      <c r="X74" s="29">
        <v>3.0170207910980276</v>
      </c>
      <c r="Y74" s="29">
        <v>2.7373038107935224</v>
      </c>
      <c r="Z74" s="29">
        <v>2.499576932115088</v>
      </c>
      <c r="AA74" s="29">
        <v>2.2942666703237831</v>
      </c>
      <c r="AB74" s="29">
        <v>2.1091514096319508</v>
      </c>
      <c r="AC74" s="29">
        <v>1.9461330513850403</v>
      </c>
      <c r="AD74" s="29">
        <v>1.8163503936401959</v>
      </c>
      <c r="AE74" s="29">
        <v>1.7109896366208774</v>
      </c>
      <c r="AF74" s="29">
        <v>1.6283388070422811</v>
      </c>
      <c r="AG74" s="29">
        <v>1.5625454465676056</v>
      </c>
      <c r="AH74" s="29">
        <v>1.5101003292030097</v>
      </c>
      <c r="AI74" s="29">
        <v>1.462391333640584</v>
      </c>
      <c r="AJ74" s="29">
        <v>1.4296411260268238</v>
      </c>
      <c r="AK74" s="29">
        <v>1.4018838698489726</v>
      </c>
      <c r="AL74" s="29">
        <v>1.3800768940702786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2.9474042375859</v>
      </c>
      <c r="M75" s="29">
        <v>2.9037895197926589</v>
      </c>
      <c r="N75" s="29">
        <v>2.829077098612891</v>
      </c>
      <c r="O75" s="29">
        <v>2.7285829199408025</v>
      </c>
      <c r="P75" s="29">
        <v>2.601809160833612</v>
      </c>
      <c r="Q75" s="29">
        <v>2.453639590438319</v>
      </c>
      <c r="R75" s="29">
        <v>2.2870228781003514</v>
      </c>
      <c r="S75" s="29">
        <v>2.1102205549812179</v>
      </c>
      <c r="T75" s="29">
        <v>1.9266644857440895</v>
      </c>
      <c r="U75" s="29">
        <v>1.7440314422806178</v>
      </c>
      <c r="V75" s="29">
        <v>1.5633517142902313</v>
      </c>
      <c r="W75" s="29">
        <v>1.3904620591427386</v>
      </c>
      <c r="X75" s="29">
        <v>1.2288916815569981</v>
      </c>
      <c r="Y75" s="29">
        <v>1.0811926566067607</v>
      </c>
      <c r="Z75" s="29">
        <v>0.94780795615670832</v>
      </c>
      <c r="AA75" s="29">
        <v>0.82932953473905813</v>
      </c>
      <c r="AB75" s="29">
        <v>0.72841297498658208</v>
      </c>
      <c r="AC75" s="29">
        <v>0.64206999836916578</v>
      </c>
      <c r="AD75" s="29">
        <v>0.56640117951177549</v>
      </c>
      <c r="AE75" s="29">
        <v>0.50070876108162443</v>
      </c>
      <c r="AF75" s="29">
        <v>0.44590189478815434</v>
      </c>
      <c r="AG75" s="29">
        <v>0.39974212716773927</v>
      </c>
      <c r="AH75" s="29">
        <v>0.36054906332306474</v>
      </c>
      <c r="AI75" s="29">
        <v>0.32658757801900079</v>
      </c>
      <c r="AJ75" s="29">
        <v>0.30020178824584642</v>
      </c>
      <c r="AK75" s="29">
        <v>0.27776363343915628</v>
      </c>
      <c r="AL75" s="29">
        <v>0.25794630784674433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0.18645348752829957</v>
      </c>
      <c r="M76" s="29">
        <v>0.35634002780361507</v>
      </c>
      <c r="N76" s="29">
        <v>0.58786716915374693</v>
      </c>
      <c r="O76" s="29">
        <v>0.87833033029037966</v>
      </c>
      <c r="P76" s="29">
        <v>1.2289801343525542</v>
      </c>
      <c r="Q76" s="29">
        <v>1.6302372066386817</v>
      </c>
      <c r="R76" s="29">
        <v>2.0765915903115535</v>
      </c>
      <c r="S76" s="29">
        <v>2.5612195436553327</v>
      </c>
      <c r="T76" s="29">
        <v>3.0781203471861209</v>
      </c>
      <c r="U76" s="29">
        <v>3.6089777230973286</v>
      </c>
      <c r="V76" s="29">
        <v>4.1447203475160457</v>
      </c>
      <c r="W76" s="29">
        <v>4.6706601135463579</v>
      </c>
      <c r="X76" s="29">
        <v>5.1779408076983566</v>
      </c>
      <c r="Y76" s="29">
        <v>5.6546127577805798</v>
      </c>
      <c r="Z76" s="29">
        <v>6.0875955165339137</v>
      </c>
      <c r="AA76" s="29">
        <v>6.47998975906218</v>
      </c>
      <c r="AB76" s="29">
        <v>6.8285460370993922</v>
      </c>
      <c r="AC76" s="29">
        <v>7.1374262368041572</v>
      </c>
      <c r="AD76" s="29">
        <v>7.4004899521019842</v>
      </c>
      <c r="AE76" s="29">
        <v>7.6247251754874084</v>
      </c>
      <c r="AF76" s="29">
        <v>7.8162649153588442</v>
      </c>
      <c r="AG76" s="29">
        <v>7.9852263754672377</v>
      </c>
      <c r="AH76" s="29">
        <v>8.1313565043046125</v>
      </c>
      <c r="AI76" s="29">
        <v>8.2559087756753655</v>
      </c>
      <c r="AJ76" s="29">
        <v>8.3538885027392951</v>
      </c>
      <c r="AK76" s="29">
        <v>8.4397008583919675</v>
      </c>
      <c r="AL76" s="29">
        <v>8.5126334419248142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0.13326037186995346</v>
      </c>
      <c r="M77" s="29">
        <v>0.15936673318371639</v>
      </c>
      <c r="N77" s="29">
        <v>0.18353470743695396</v>
      </c>
      <c r="O77" s="29">
        <v>0.20563917539977353</v>
      </c>
      <c r="P77" s="29">
        <v>0.22395603155675722</v>
      </c>
      <c r="Q77" s="29">
        <v>0.2386902877826029</v>
      </c>
      <c r="R77" s="29">
        <v>0.24921949453195116</v>
      </c>
      <c r="S77" s="29">
        <v>0.25478993337956013</v>
      </c>
      <c r="T77" s="29">
        <v>0.25413096985363981</v>
      </c>
      <c r="U77" s="29">
        <v>0.24865222681094032</v>
      </c>
      <c r="V77" s="29">
        <v>0.23776898951832429</v>
      </c>
      <c r="W77" s="29">
        <v>0.22297376188417053</v>
      </c>
      <c r="X77" s="29">
        <v>0.20427742195698712</v>
      </c>
      <c r="Y77" s="29">
        <v>0.18412596933435557</v>
      </c>
      <c r="Z77" s="29">
        <v>0.16397489131012194</v>
      </c>
      <c r="AA77" s="29">
        <v>0.14354094059222874</v>
      </c>
      <c r="AB77" s="29">
        <v>0.1247927135755732</v>
      </c>
      <c r="AC77" s="29">
        <v>0.10717899308692079</v>
      </c>
      <c r="AD77" s="29">
        <v>9.2369091169903952E-2</v>
      </c>
      <c r="AE77" s="29">
        <v>7.9946204823413705E-2</v>
      </c>
      <c r="AF77" s="29">
        <v>6.9138509922161223E-2</v>
      </c>
      <c r="AG77" s="29">
        <v>5.8656712640073883E-2</v>
      </c>
      <c r="AH77" s="29">
        <v>4.9215330086266586E-2</v>
      </c>
      <c r="AI77" s="29">
        <v>4.1555794459974663E-2</v>
      </c>
      <c r="AJ77" s="29">
        <v>3.669401387146453E-2</v>
      </c>
      <c r="AK77" s="29">
        <v>3.2501014643412041E-2</v>
      </c>
      <c r="AL77" s="29">
        <v>3.0323133306909764E-2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0.1261897204503496</v>
      </c>
      <c r="M78" s="29">
        <v>0.14808226686955625</v>
      </c>
      <c r="N78" s="29">
        <v>0.16820193291870236</v>
      </c>
      <c r="O78" s="29">
        <v>0.18574816132343355</v>
      </c>
      <c r="P78" s="29">
        <v>0.20031170592499295</v>
      </c>
      <c r="Q78" s="29">
        <v>0.21157180841190784</v>
      </c>
      <c r="R78" s="29">
        <v>0.21876898300029163</v>
      </c>
      <c r="S78" s="29">
        <v>0.22104255219712546</v>
      </c>
      <c r="T78" s="29">
        <v>0.21858526122401786</v>
      </c>
      <c r="U78" s="29">
        <v>0.21165345087503329</v>
      </c>
      <c r="V78" s="29">
        <v>0.20050051602064903</v>
      </c>
      <c r="W78" s="29">
        <v>0.18585110134285585</v>
      </c>
      <c r="X78" s="29">
        <v>0.16892550163296374</v>
      </c>
      <c r="Y78" s="29">
        <v>0.15141323229092593</v>
      </c>
      <c r="Z78" s="29">
        <v>0.13367587758693883</v>
      </c>
      <c r="AA78" s="29">
        <v>0.1164624634534266</v>
      </c>
      <c r="AB78" s="29">
        <v>0.10046607465997634</v>
      </c>
      <c r="AC78" s="29">
        <v>8.648216385624273E-2</v>
      </c>
      <c r="AD78" s="29">
        <v>7.4894117072137445E-2</v>
      </c>
      <c r="AE78" s="29">
        <v>6.4974160044277196E-2</v>
      </c>
      <c r="AF78" s="29">
        <v>5.5514348228305241E-2</v>
      </c>
      <c r="AG78" s="29">
        <v>4.6572287799589086E-2</v>
      </c>
      <c r="AH78" s="29">
        <v>3.9046757421058821E-2</v>
      </c>
      <c r="AI78" s="29">
        <v>3.3814046602762549E-2</v>
      </c>
      <c r="AJ78" s="29">
        <v>3.0063649515981943E-2</v>
      </c>
      <c r="AK78" s="29">
        <v>2.721690648825504E-2</v>
      </c>
      <c r="AL78" s="29">
        <v>2.4494933923369586E-2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4.9504709529661274E-2</v>
      </c>
      <c r="M79" s="29">
        <v>6.1896888200657564E-2</v>
      </c>
      <c r="N79" s="29">
        <v>7.3635685529047326E-2</v>
      </c>
      <c r="O79" s="29">
        <v>8.4675169753034171E-2</v>
      </c>
      <c r="P79" s="29">
        <v>9.4120840701346825E-2</v>
      </c>
      <c r="Q79" s="29">
        <v>0.10207623404351474</v>
      </c>
      <c r="R79" s="29">
        <v>0.10815621871400541</v>
      </c>
      <c r="S79" s="29">
        <v>0.11196448224658674</v>
      </c>
      <c r="T79" s="29">
        <v>0.11278672707840245</v>
      </c>
      <c r="U79" s="29">
        <v>0.11120012183190546</v>
      </c>
      <c r="V79" s="29">
        <v>0.10698068708370524</v>
      </c>
      <c r="W79" s="29">
        <v>0.10079198850529617</v>
      </c>
      <c r="X79" s="29">
        <v>9.2722716096915264E-2</v>
      </c>
      <c r="Y79" s="29">
        <v>8.3768977069293413E-2</v>
      </c>
      <c r="Z79" s="29">
        <v>7.4639873243792232E-2</v>
      </c>
      <c r="AA79" s="29">
        <v>6.5304957210823661E-2</v>
      </c>
      <c r="AB79" s="29">
        <v>5.6807611889942884E-2</v>
      </c>
      <c r="AC79" s="29">
        <v>4.8882206162633134E-2</v>
      </c>
      <c r="AD79" s="29">
        <v>4.2213744896622732E-2</v>
      </c>
      <c r="AE79" s="29">
        <v>3.6466320634201903E-2</v>
      </c>
      <c r="AF79" s="29">
        <v>3.1451288022415223E-2</v>
      </c>
      <c r="AG79" s="29">
        <v>2.6568481038773035E-2</v>
      </c>
      <c r="AH79" s="29">
        <v>2.22447731423463E-2</v>
      </c>
      <c r="AI79" s="29">
        <v>1.8663498851553023E-2</v>
      </c>
      <c r="AJ79" s="29">
        <v>1.6596991314840687E-2</v>
      </c>
      <c r="AK79" s="29">
        <v>1.4932134592591446E-2</v>
      </c>
      <c r="AL79" s="29">
        <v>1.39891811504953E-2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6.6661901808314685E-3</v>
      </c>
      <c r="M80" s="29">
        <v>8.1764234544354306E-3</v>
      </c>
      <c r="N80" s="29">
        <v>9.586729738136384E-3</v>
      </c>
      <c r="O80" s="29">
        <v>1.0888107387053283E-2</v>
      </c>
      <c r="P80" s="29">
        <v>1.2019164822284555E-2</v>
      </c>
      <c r="Q80" s="29">
        <v>1.2928387784147318E-2</v>
      </c>
      <c r="R80" s="29">
        <v>1.3571498483279218E-2</v>
      </c>
      <c r="S80" s="29">
        <v>1.3906168891791776E-2</v>
      </c>
      <c r="T80" s="29">
        <v>1.3901323581643414E-2</v>
      </c>
      <c r="U80" s="29">
        <v>1.3562471120618596E-2</v>
      </c>
      <c r="V80" s="29">
        <v>1.2905038331276217E-2</v>
      </c>
      <c r="W80" s="29">
        <v>1.2029824327181016E-2</v>
      </c>
      <c r="X80" s="29">
        <v>1.0983285180083516E-2</v>
      </c>
      <c r="Y80" s="29">
        <v>9.8640984252197274E-3</v>
      </c>
      <c r="Z80" s="29">
        <v>8.703276046225816E-3</v>
      </c>
      <c r="AA80" s="29">
        <v>7.5518230012601188E-3</v>
      </c>
      <c r="AB80" s="29">
        <v>6.5277576179868461E-3</v>
      </c>
      <c r="AC80" s="29">
        <v>5.6545850212068498E-3</v>
      </c>
      <c r="AD80" s="29">
        <v>4.9175917748383808E-3</v>
      </c>
      <c r="AE80" s="29">
        <v>4.2364672945608825E-3</v>
      </c>
      <c r="AF80" s="29">
        <v>3.5836625169447635E-3</v>
      </c>
      <c r="AG80" s="29">
        <v>2.9893788892092865E-3</v>
      </c>
      <c r="AH80" s="29">
        <v>2.5138617741304469E-3</v>
      </c>
      <c r="AI80" s="29">
        <v>2.1815387933706598E-3</v>
      </c>
      <c r="AJ80" s="29">
        <v>1.9376450358549551E-3</v>
      </c>
      <c r="AK80" s="29">
        <v>1.7754983806218031E-3</v>
      </c>
      <c r="AL80" s="29">
        <v>1.6766176083481596E-3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5.3892039001868543E-3</v>
      </c>
      <c r="M81" s="27">
        <v>5.3060831668843124E-3</v>
      </c>
      <c r="N81" s="27">
        <v>5.1767963581251814E-3</v>
      </c>
      <c r="O81" s="27">
        <v>4.9669879292508195E-3</v>
      </c>
      <c r="P81" s="27">
        <v>4.7104778526347868E-3</v>
      </c>
      <c r="Q81" s="27">
        <v>4.4163358371580638E-3</v>
      </c>
      <c r="R81" s="27">
        <v>4.1026727033120092E-3</v>
      </c>
      <c r="S81" s="27">
        <v>3.7546976570404489E-3</v>
      </c>
      <c r="T81" s="27">
        <v>3.3897388729696044E-3</v>
      </c>
      <c r="U81" s="27">
        <v>3.0408571972624604E-3</v>
      </c>
      <c r="V81" s="27">
        <v>2.6903886047875223E-3</v>
      </c>
      <c r="W81" s="27">
        <v>2.3790012312007607E-3</v>
      </c>
      <c r="X81" s="27">
        <v>2.0678746666151614E-3</v>
      </c>
      <c r="Y81" s="27">
        <v>1.7800198294807132E-3</v>
      </c>
      <c r="Z81" s="27">
        <v>1.5499018810860687E-3</v>
      </c>
      <c r="AA81" s="27">
        <v>1.3680004028899764E-3</v>
      </c>
      <c r="AB81" s="27">
        <v>1.1814155871942881E-3</v>
      </c>
      <c r="AC81" s="27">
        <v>1.0070525779111621E-3</v>
      </c>
      <c r="AD81" s="27">
        <v>8.4789559644935029E-4</v>
      </c>
      <c r="AE81" s="27">
        <v>7.4036703706861762E-4</v>
      </c>
      <c r="AF81" s="27">
        <v>6.5467248707290579E-4</v>
      </c>
      <c r="AG81" s="27">
        <v>6.0542334963202017E-4</v>
      </c>
      <c r="AH81" s="27">
        <v>5.0537083288665309E-4</v>
      </c>
      <c r="AI81" s="27">
        <v>4.5697225289933102E-4</v>
      </c>
      <c r="AJ81" s="27">
        <v>4.23416024784247E-4</v>
      </c>
      <c r="AK81" s="27">
        <v>3.4480397010846429E-4</v>
      </c>
      <c r="AL81" s="27">
        <v>2.8505211925763848E-4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7.9081353421267736E-2</v>
      </c>
      <c r="M82" s="27">
        <v>7.2707566716983432E-2</v>
      </c>
      <c r="N82" s="27">
        <v>6.6551504117827398E-2</v>
      </c>
      <c r="O82" s="27">
        <v>6.0805859506254327E-2</v>
      </c>
      <c r="P82" s="27">
        <v>5.560254770660332E-2</v>
      </c>
      <c r="Q82" s="27">
        <v>5.0802352826731123E-2</v>
      </c>
      <c r="R82" s="27">
        <v>4.6269854801584867E-2</v>
      </c>
      <c r="S82" s="27">
        <v>4.20861567494379E-2</v>
      </c>
      <c r="T82" s="27">
        <v>3.8202975698917785E-2</v>
      </c>
      <c r="U82" s="27">
        <v>3.4638065634099414E-2</v>
      </c>
      <c r="V82" s="27">
        <v>3.1345037877552731E-2</v>
      </c>
      <c r="W82" s="27">
        <v>2.8339866726244719E-2</v>
      </c>
      <c r="X82" s="27">
        <v>2.5409588956835774E-2</v>
      </c>
      <c r="Y82" s="27">
        <v>2.2721816814326636E-2</v>
      </c>
      <c r="Z82" s="27">
        <v>2.0346619412735929E-2</v>
      </c>
      <c r="AA82" s="27">
        <v>1.8194354530557264E-2</v>
      </c>
      <c r="AB82" s="27">
        <v>1.6236947339176525E-2</v>
      </c>
      <c r="AC82" s="27">
        <v>1.470444712221323E-2</v>
      </c>
      <c r="AD82" s="27">
        <v>1.3527556165230383E-2</v>
      </c>
      <c r="AE82" s="27">
        <v>1.2522021241882774E-2</v>
      </c>
      <c r="AF82" s="27">
        <v>1.1652561289929194E-2</v>
      </c>
      <c r="AG82" s="27">
        <v>1.0899179251977288E-2</v>
      </c>
      <c r="AH82" s="27">
        <v>1.0220273999666353E-2</v>
      </c>
      <c r="AI82" s="27">
        <v>9.7261141229722965E-3</v>
      </c>
      <c r="AJ82" s="27">
        <v>9.4645006072766238E-3</v>
      </c>
      <c r="AK82" s="27">
        <v>9.3126424227920473E-3</v>
      </c>
      <c r="AL82" s="27">
        <v>9.182567615056654E-3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1.9074608272020245E-4</v>
      </c>
      <c r="M83" s="27">
        <v>2.274945250553488E-4</v>
      </c>
      <c r="N83" s="27">
        <v>2.6209637946697923E-4</v>
      </c>
      <c r="O83" s="27">
        <v>2.9164872181000357E-4</v>
      </c>
      <c r="P83" s="27">
        <v>3.1653125687965215E-4</v>
      </c>
      <c r="Q83" s="27">
        <v>3.3616813408045499E-4</v>
      </c>
      <c r="R83" s="27">
        <v>3.4904050150773855E-4</v>
      </c>
      <c r="S83" s="27">
        <v>3.5270138229392717E-4</v>
      </c>
      <c r="T83" s="27">
        <v>3.4925016630371798E-4</v>
      </c>
      <c r="U83" s="27">
        <v>3.3756912235428731E-4</v>
      </c>
      <c r="V83" s="27">
        <v>3.1929073091533527E-4</v>
      </c>
      <c r="W83" s="27">
        <v>2.946081907744143E-4</v>
      </c>
      <c r="X83" s="27">
        <v>2.6697858219814984E-4</v>
      </c>
      <c r="Y83" s="27">
        <v>2.3931341719383379E-4</v>
      </c>
      <c r="Z83" s="27">
        <v>2.1044512880501559E-4</v>
      </c>
      <c r="AA83" s="27">
        <v>1.8267730896542772E-4</v>
      </c>
      <c r="AB83" s="27">
        <v>1.5671128257963127E-4</v>
      </c>
      <c r="AC83" s="27">
        <v>1.3445500157656428E-4</v>
      </c>
      <c r="AD83" s="27">
        <v>1.1692497006869634E-4</v>
      </c>
      <c r="AE83" s="27">
        <v>1.0138430319807982E-4</v>
      </c>
      <c r="AF83" s="27">
        <v>8.6453919378425679E-5</v>
      </c>
      <c r="AG83" s="27">
        <v>7.2352885106267522E-5</v>
      </c>
      <c r="AH83" s="27">
        <v>5.9852297424055811E-5</v>
      </c>
      <c r="AI83" s="27">
        <v>5.2185025350648416E-5</v>
      </c>
      <c r="AJ83" s="27">
        <v>4.6385280191879569E-5</v>
      </c>
      <c r="AK83" s="27">
        <v>4.3231083074834365E-5</v>
      </c>
      <c r="AL83" s="27">
        <v>3.7176490612807634E-5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10.348320538691524</v>
      </c>
      <c r="M86" s="30">
        <v>10.288033922889545</v>
      </c>
      <c r="N86" s="30">
        <v>10.22551036395221</v>
      </c>
      <c r="O86" s="30">
        <v>10.168214626959459</v>
      </c>
      <c r="P86" s="30">
        <v>10.121908275747639</v>
      </c>
      <c r="Q86" s="30">
        <v>10.077788741368213</v>
      </c>
      <c r="R86" s="30">
        <v>10.033732559480475</v>
      </c>
      <c r="S86" s="30">
        <v>9.9989046649721711</v>
      </c>
      <c r="T86" s="30">
        <v>9.9711836457386731</v>
      </c>
      <c r="U86" s="30">
        <v>9.9490411301951607</v>
      </c>
      <c r="V86" s="30">
        <v>9.9335462604824141</v>
      </c>
      <c r="W86" s="30">
        <v>9.926407039516544</v>
      </c>
      <c r="X86" s="30">
        <v>9.9285066474259818</v>
      </c>
      <c r="Y86" s="30">
        <v>9.9270226523616589</v>
      </c>
      <c r="Z86" s="30">
        <v>9.9380812894154165</v>
      </c>
      <c r="AA86" s="30">
        <v>9.9561911806251704</v>
      </c>
      <c r="AB86" s="30">
        <v>9.9722796536703537</v>
      </c>
      <c r="AC86" s="30">
        <v>9.9896731893870658</v>
      </c>
      <c r="AD86" s="30">
        <v>10.012128446899206</v>
      </c>
      <c r="AE86" s="30">
        <v>10.035410498568513</v>
      </c>
      <c r="AF86" s="30">
        <v>10.062587113575489</v>
      </c>
      <c r="AG86" s="30">
        <v>10.093877765056943</v>
      </c>
      <c r="AH86" s="30">
        <v>10.125812116384465</v>
      </c>
      <c r="AI86" s="30">
        <v>10.151337837443833</v>
      </c>
      <c r="AJ86" s="30">
        <v>10.178958018662358</v>
      </c>
      <c r="AK86" s="30">
        <v>10.20547459326095</v>
      </c>
      <c r="AL86" s="30">
        <v>10.230645306055887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233756.94417167129</v>
      </c>
      <c r="M96" s="33">
        <v>209149.73538714409</v>
      </c>
      <c r="N96" s="33">
        <v>186553.59990291373</v>
      </c>
      <c r="O96" s="33">
        <v>165663.45612751046</v>
      </c>
      <c r="P96" s="33">
        <v>146122.42763643706</v>
      </c>
      <c r="Q96" s="33">
        <v>127917.23491459034</v>
      </c>
      <c r="R96" s="33">
        <v>110955.71304548565</v>
      </c>
      <c r="S96" s="33">
        <v>95314.743422717336</v>
      </c>
      <c r="T96" s="33">
        <v>80926.763387962172</v>
      </c>
      <c r="U96" s="33">
        <v>68023.879355165089</v>
      </c>
      <c r="V96" s="33">
        <v>56616.931119074565</v>
      </c>
      <c r="W96" s="33">
        <v>46652.676154175897</v>
      </c>
      <c r="X96" s="33">
        <v>37894.585164994896</v>
      </c>
      <c r="Y96" s="33">
        <v>30417.326954096214</v>
      </c>
      <c r="Z96" s="33">
        <v>24309.376043323246</v>
      </c>
      <c r="AA96" s="33">
        <v>19289.167211962478</v>
      </c>
      <c r="AB96" s="33">
        <v>15160.191520205957</v>
      </c>
      <c r="AC96" s="33">
        <v>11754.717482164984</v>
      </c>
      <c r="AD96" s="33">
        <v>9093.3405527063478</v>
      </c>
      <c r="AE96" s="33">
        <v>7024.6599683926652</v>
      </c>
      <c r="AF96" s="33">
        <v>5451.4975926601855</v>
      </c>
      <c r="AG96" s="33">
        <v>4239.4661755984043</v>
      </c>
      <c r="AH96" s="33">
        <v>3312.6957679502384</v>
      </c>
      <c r="AI96" s="33">
        <v>2564.5683386753562</v>
      </c>
      <c r="AJ96" s="33">
        <v>2061.9347412514576</v>
      </c>
      <c r="AK96" s="33">
        <v>1643.4385327313487</v>
      </c>
      <c r="AL96" s="33">
        <v>1314.8592018884053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220577.22310078627</v>
      </c>
      <c r="M97" s="33">
        <v>197437.85367716497</v>
      </c>
      <c r="N97" s="33">
        <v>175841.02704220536</v>
      </c>
      <c r="O97" s="33">
        <v>155641.27636840017</v>
      </c>
      <c r="P97" s="33">
        <v>136503.15872369913</v>
      </c>
      <c r="Q97" s="33">
        <v>118641.48488216981</v>
      </c>
      <c r="R97" s="33">
        <v>102106.59034542374</v>
      </c>
      <c r="S97" s="33">
        <v>86983.35162404622</v>
      </c>
      <c r="T97" s="33">
        <v>73223.407226387368</v>
      </c>
      <c r="U97" s="33">
        <v>60974.426151902881</v>
      </c>
      <c r="V97" s="33">
        <v>50176.187739232395</v>
      </c>
      <c r="W97" s="33">
        <v>40821.889375700899</v>
      </c>
      <c r="X97" s="33">
        <v>32798.367901888909</v>
      </c>
      <c r="Y97" s="33">
        <v>26054.285521278143</v>
      </c>
      <c r="Z97" s="33">
        <v>20486.72952474557</v>
      </c>
      <c r="AA97" s="33">
        <v>15940.265876500856</v>
      </c>
      <c r="AB97" s="33">
        <v>12321.037768761667</v>
      </c>
      <c r="AC97" s="33">
        <v>9430.1331778045987</v>
      </c>
      <c r="AD97" s="33">
        <v>7161.1960428614948</v>
      </c>
      <c r="AE97" s="33">
        <v>5413.2530397065048</v>
      </c>
      <c r="AF97" s="33">
        <v>4094.874826487202</v>
      </c>
      <c r="AG97" s="33">
        <v>3087.0411891305475</v>
      </c>
      <c r="AH97" s="33">
        <v>2326.68723575165</v>
      </c>
      <c r="AI97" s="33">
        <v>1768.3418520154526</v>
      </c>
      <c r="AJ97" s="33">
        <v>1384.6519693269704</v>
      </c>
      <c r="AK97" s="33">
        <v>1087.4669693869171</v>
      </c>
      <c r="AL97" s="33">
        <v>861.72758305377829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16899.930745833059</v>
      </c>
      <c r="M99" s="33">
        <v>15885.421590581751</v>
      </c>
      <c r="N99" s="33">
        <v>14998.525851706294</v>
      </c>
      <c r="O99" s="33">
        <v>14200.272585827515</v>
      </c>
      <c r="P99" s="33">
        <v>13327.016985958719</v>
      </c>
      <c r="Q99" s="33">
        <v>12454.827060179639</v>
      </c>
      <c r="R99" s="33">
        <v>11560.123690675675</v>
      </c>
      <c r="S99" s="33">
        <v>10622.417724146102</v>
      </c>
      <c r="T99" s="33">
        <v>9594.4121391825556</v>
      </c>
      <c r="U99" s="33">
        <v>8563.0461159587576</v>
      </c>
      <c r="V99" s="33">
        <v>7506.7776457105647</v>
      </c>
      <c r="W99" s="33">
        <v>6480.7979680059489</v>
      </c>
      <c r="X99" s="33">
        <v>5477.8101453998433</v>
      </c>
      <c r="Y99" s="33">
        <v>4559.5193496279826</v>
      </c>
      <c r="Z99" s="33">
        <v>3754.6251335674233</v>
      </c>
      <c r="AA99" s="33">
        <v>3033.9742394742316</v>
      </c>
      <c r="AB99" s="33">
        <v>2429.2505742256494</v>
      </c>
      <c r="AC99" s="33">
        <v>1912.3758768126497</v>
      </c>
      <c r="AD99" s="33">
        <v>1505.7256705559871</v>
      </c>
      <c r="AE99" s="33">
        <v>1186.0332685994488</v>
      </c>
      <c r="AF99" s="33">
        <v>929.68269860068233</v>
      </c>
      <c r="AG99" s="33">
        <v>706.4600536694129</v>
      </c>
      <c r="AH99" s="33">
        <v>522.53947119547263</v>
      </c>
      <c r="AI99" s="33">
        <v>382.24515113508238</v>
      </c>
      <c r="AJ99" s="33">
        <v>294.5668995963369</v>
      </c>
      <c r="AK99" s="33">
        <v>229.87403339905921</v>
      </c>
      <c r="AL99" s="33">
        <v>195.05869729522541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12786.772225572095</v>
      </c>
      <c r="M100" s="33">
        <v>12059.133320944538</v>
      </c>
      <c r="N100" s="33">
        <v>11404.09593510901</v>
      </c>
      <c r="O100" s="33">
        <v>10745.415750544722</v>
      </c>
      <c r="P100" s="33">
        <v>10071.422865059476</v>
      </c>
      <c r="Q100" s="33">
        <v>9389.7574506783603</v>
      </c>
      <c r="R100" s="33">
        <v>8674.6433730021217</v>
      </c>
      <c r="S100" s="33">
        <v>7905.1897354273551</v>
      </c>
      <c r="T100" s="33">
        <v>7102.6122161443182</v>
      </c>
      <c r="U100" s="33">
        <v>6287.3827573129347</v>
      </c>
      <c r="V100" s="33">
        <v>5470.1698308242449</v>
      </c>
      <c r="W100" s="33">
        <v>4672.072739084977</v>
      </c>
      <c r="X100" s="33">
        <v>3920.7970113586102</v>
      </c>
      <c r="Y100" s="33">
        <v>3247.0119363176432</v>
      </c>
      <c r="Z100" s="33">
        <v>2649.3194700906552</v>
      </c>
      <c r="AA100" s="33">
        <v>2129.0691178222814</v>
      </c>
      <c r="AB100" s="33">
        <v>1688.2151179160696</v>
      </c>
      <c r="AC100" s="33">
        <v>1330.0562853187105</v>
      </c>
      <c r="AD100" s="33">
        <v>1050.6112169006556</v>
      </c>
      <c r="AE100" s="33">
        <v>827.59001510531084</v>
      </c>
      <c r="AF100" s="33">
        <v>637.68855471447228</v>
      </c>
      <c r="AG100" s="33">
        <v>476.019261872431</v>
      </c>
      <c r="AH100" s="33">
        <v>349.32706502281536</v>
      </c>
      <c r="AI100" s="33">
        <v>261.65750360012447</v>
      </c>
      <c r="AJ100" s="33">
        <v>202.92952958643451</v>
      </c>
      <c r="AK100" s="33">
        <v>164.62398177828595</v>
      </c>
      <c r="AL100" s="33">
        <v>139.28857073694132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13770.573954279647</v>
      </c>
      <c r="M101" s="33">
        <v>12780.889735666255</v>
      </c>
      <c r="N101" s="33">
        <v>11942.297632351845</v>
      </c>
      <c r="O101" s="33">
        <v>11214.127189987592</v>
      </c>
      <c r="P101" s="33">
        <v>10450.879100402739</v>
      </c>
      <c r="Q101" s="33">
        <v>9715.5890871477768</v>
      </c>
      <c r="R101" s="33">
        <v>8980.1768683927075</v>
      </c>
      <c r="S101" s="33">
        <v>8225.4590768440103</v>
      </c>
      <c r="T101" s="33">
        <v>7407.9040592329893</v>
      </c>
      <c r="U101" s="33">
        <v>6592.4408103695623</v>
      </c>
      <c r="V101" s="33">
        <v>5763.9155041229924</v>
      </c>
      <c r="W101" s="33">
        <v>4961.8833401377833</v>
      </c>
      <c r="X101" s="33">
        <v>4183.5493711262525</v>
      </c>
      <c r="Y101" s="33">
        <v>3470.1542461779618</v>
      </c>
      <c r="Z101" s="33">
        <v>2843.8289526125668</v>
      </c>
      <c r="AA101" s="33">
        <v>2284.6393417237091</v>
      </c>
      <c r="AB101" s="33">
        <v>1818.3907444952629</v>
      </c>
      <c r="AC101" s="33">
        <v>1422.3743233735318</v>
      </c>
      <c r="AD101" s="33">
        <v>1110.4899242268123</v>
      </c>
      <c r="AE101" s="33">
        <v>862.89864938936716</v>
      </c>
      <c r="AF101" s="33">
        <v>663.66183389370735</v>
      </c>
      <c r="AG101" s="33">
        <v>490.21478196148553</v>
      </c>
      <c r="AH101" s="33">
        <v>348.47083292871531</v>
      </c>
      <c r="AI101" s="33">
        <v>241.19878448550025</v>
      </c>
      <c r="AJ101" s="33">
        <v>175.80745510526594</v>
      </c>
      <c r="AK101" s="33">
        <v>130.75632583283306</v>
      </c>
      <c r="AL101" s="33">
        <v>106.58836401471733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1475.7913375761159</v>
      </c>
      <c r="M102" s="33">
        <v>1376.2925277327702</v>
      </c>
      <c r="N102" s="33">
        <v>1287.4554932333485</v>
      </c>
      <c r="O102" s="33">
        <v>1206.2559211170217</v>
      </c>
      <c r="P102" s="33">
        <v>1125.6664819950852</v>
      </c>
      <c r="Q102" s="33">
        <v>1044.8338950949969</v>
      </c>
      <c r="R102" s="33">
        <v>961.66748919036695</v>
      </c>
      <c r="S102" s="33">
        <v>875.21719109643141</v>
      </c>
      <c r="T102" s="33">
        <v>784.8306556784587</v>
      </c>
      <c r="U102" s="33">
        <v>692.96883728907267</v>
      </c>
      <c r="V102" s="33">
        <v>600.53181416830137</v>
      </c>
      <c r="W102" s="33">
        <v>512.1489761961567</v>
      </c>
      <c r="X102" s="33">
        <v>428.98518862139542</v>
      </c>
      <c r="Y102" s="33">
        <v>353.86564941344625</v>
      </c>
      <c r="Z102" s="33">
        <v>287.10685303060961</v>
      </c>
      <c r="AA102" s="33">
        <v>228.62045331688307</v>
      </c>
      <c r="AB102" s="33">
        <v>180.49272362405648</v>
      </c>
      <c r="AC102" s="33">
        <v>141.75147981989934</v>
      </c>
      <c r="AD102" s="33">
        <v>111.09714514319842</v>
      </c>
      <c r="AE102" s="33">
        <v>85.698348813649815</v>
      </c>
      <c r="AF102" s="33">
        <v>64.226988889737356</v>
      </c>
      <c r="AG102" s="33">
        <v>46.434018005809499</v>
      </c>
      <c r="AH102" s="33">
        <v>32.627476411075321</v>
      </c>
      <c r="AI102" s="33">
        <v>22.822691878139075</v>
      </c>
      <c r="AJ102" s="33">
        <v>16.713200322818928</v>
      </c>
      <c r="AK102" s="33">
        <v>13.14037776889154</v>
      </c>
      <c r="AL102" s="33">
        <v>11.329416774067059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263443.64714307646</v>
      </c>
      <c r="M108" s="36">
        <v>237094.29029867036</v>
      </c>
      <c r="N108" s="36">
        <v>212956.22168972905</v>
      </c>
      <c r="O108" s="36">
        <v>190609.14446388269</v>
      </c>
      <c r="P108" s="36">
        <v>169520.86748745528</v>
      </c>
      <c r="Q108" s="36">
        <v>149761.81942544834</v>
      </c>
      <c r="R108" s="36">
        <v>131190.48010916344</v>
      </c>
      <c r="S108" s="36">
        <v>113842.35088229079</v>
      </c>
      <c r="T108" s="36">
        <v>97623.787743289053</v>
      </c>
      <c r="U108" s="36">
        <v>82874.308228436785</v>
      </c>
      <c r="V108" s="36">
        <v>69593.878595609378</v>
      </c>
      <c r="W108" s="36">
        <v>57805.546861266826</v>
      </c>
      <c r="X108" s="36">
        <v>47293.192321753355</v>
      </c>
      <c r="Y108" s="36">
        <v>38223.858240041838</v>
      </c>
      <c r="Z108" s="36">
        <v>30713.320646981323</v>
      </c>
      <c r="AA108" s="36">
        <v>24452.21056925899</v>
      </c>
      <c r="AB108" s="36">
        <v>19277.657212347676</v>
      </c>
      <c r="AC108" s="36">
        <v>14997.149644296345</v>
      </c>
      <c r="AD108" s="36">
        <v>11649.67744016299</v>
      </c>
      <c r="AE108" s="36">
        <v>9038.2832520974243</v>
      </c>
      <c r="AF108" s="36">
        <v>7018.8688459753403</v>
      </c>
      <c r="AG108" s="36">
        <v>5421.945491140249</v>
      </c>
      <c r="AH108" s="36">
        <v>4184.5623041685267</v>
      </c>
      <c r="AI108" s="36">
        <v>3208.4709934105631</v>
      </c>
      <c r="AJ108" s="36">
        <v>2559.431170434229</v>
      </c>
      <c r="AK108" s="36">
        <v>2037.9365479086939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235823.58839264204</v>
      </c>
      <c r="M109" s="34">
        <v>211595.03594056398</v>
      </c>
      <c r="N109" s="34">
        <v>189070.78016779054</v>
      </c>
      <c r="O109" s="34">
        <v>168061.6594795048</v>
      </c>
      <c r="P109" s="34">
        <v>148079.70430609694</v>
      </c>
      <c r="Q109" s="34">
        <v>129401.90786441258</v>
      </c>
      <c r="R109" s="34">
        <v>112048.43470300682</v>
      </c>
      <c r="S109" s="34">
        <v>96084.027891986654</v>
      </c>
      <c r="T109" s="34">
        <v>81416.141941298803</v>
      </c>
      <c r="U109" s="34">
        <v>68259.835799561508</v>
      </c>
      <c r="V109" s="34">
        <v>56540.635057523687</v>
      </c>
      <c r="W109" s="34">
        <v>46295.921692034841</v>
      </c>
      <c r="X109" s="34">
        <v>37410.902461636557</v>
      </c>
      <c r="Y109" s="34">
        <v>29878.305416869549</v>
      </c>
      <c r="Z109" s="34">
        <v>23617.665330388747</v>
      </c>
      <c r="AA109" s="34">
        <v>18453.525671541447</v>
      </c>
      <c r="AB109" s="34">
        <v>14319.921236880988</v>
      </c>
      <c r="AC109" s="34">
        <v>10994.258980998029</v>
      </c>
      <c r="AD109" s="34">
        <v>8382.7831122315056</v>
      </c>
      <c r="AE109" s="34">
        <v>6361.8500379095221</v>
      </c>
      <c r="AF109" s="34">
        <v>4822.7636492706461</v>
      </c>
      <c r="AG109" s="34">
        <v>3623.6899890978425</v>
      </c>
      <c r="AH109" s="34">
        <v>2707.7855450914408</v>
      </c>
      <c r="AI109" s="34">
        <v>2032.3633283790919</v>
      </c>
      <c r="AJ109" s="34">
        <v>1577.1726247550553</v>
      </c>
      <c r="AK109" s="34">
        <v>1231.3636729886416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499267.23553571844</v>
      </c>
      <c r="M110" s="33">
        <v>448689.32623923442</v>
      </c>
      <c r="N110" s="33">
        <v>402027.00185751962</v>
      </c>
      <c r="O110" s="33">
        <v>358670.80394338747</v>
      </c>
      <c r="P110" s="33">
        <v>317600.5717935522</v>
      </c>
      <c r="Q110" s="33">
        <v>279163.72728986095</v>
      </c>
      <c r="R110" s="33">
        <v>243238.91481217026</v>
      </c>
      <c r="S110" s="33">
        <v>209926.37877427743</v>
      </c>
      <c r="T110" s="33">
        <v>179039.92968458787</v>
      </c>
      <c r="U110" s="33">
        <v>151134.14402799829</v>
      </c>
      <c r="V110" s="33">
        <v>126134.51365313306</v>
      </c>
      <c r="W110" s="33">
        <v>104101.46855330166</v>
      </c>
      <c r="X110" s="33">
        <v>84704.094783389912</v>
      </c>
      <c r="Y110" s="33">
        <v>68102.163656911391</v>
      </c>
      <c r="Z110" s="33">
        <v>54330.985977370066</v>
      </c>
      <c r="AA110" s="33">
        <v>42905.736240800456</v>
      </c>
      <c r="AB110" s="33">
        <v>33597.578449228662</v>
      </c>
      <c r="AC110" s="33">
        <v>25991.408625294378</v>
      </c>
      <c r="AD110" s="33">
        <v>20032.460552394496</v>
      </c>
      <c r="AE110" s="33">
        <v>15400.133290006946</v>
      </c>
      <c r="AF110" s="33">
        <v>11841.632495245987</v>
      </c>
      <c r="AG110" s="33">
        <v>9045.6354802380902</v>
      </c>
      <c r="AH110" s="33">
        <v>6892.3478492599661</v>
      </c>
      <c r="AI110" s="33">
        <v>5240.8343217896554</v>
      </c>
      <c r="AJ110" s="33">
        <v>4136.603795189284</v>
      </c>
      <c r="AK110" s="33">
        <v>3269.3002208973357</v>
      </c>
      <c r="AL110" s="33">
        <v>2628.8518337631349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165.69665868879818</v>
      </c>
      <c r="M116" s="33">
        <v>147.76399757142019</v>
      </c>
      <c r="N116" s="33">
        <v>131.37836723743783</v>
      </c>
      <c r="O116" s="33">
        <v>116.29259883009296</v>
      </c>
      <c r="P116" s="33">
        <v>102.23637250760561</v>
      </c>
      <c r="Q116" s="33">
        <v>89.254172096770915</v>
      </c>
      <c r="R116" s="33">
        <v>77.292850368444959</v>
      </c>
      <c r="S116" s="33">
        <v>66.325855473752782</v>
      </c>
      <c r="T116" s="33">
        <v>56.252445554680811</v>
      </c>
      <c r="U116" s="33">
        <v>47.220152357971799</v>
      </c>
      <c r="V116" s="33">
        <v>39.225536607060739</v>
      </c>
      <c r="W116" s="33">
        <v>32.244604785334907</v>
      </c>
      <c r="X116" s="33">
        <v>26.215901868589317</v>
      </c>
      <c r="Y116" s="33">
        <v>21.073796319412182</v>
      </c>
      <c r="Z116" s="33">
        <v>16.883192052489758</v>
      </c>
      <c r="AA116" s="33">
        <v>13.44525554580213</v>
      </c>
      <c r="AB116" s="33">
        <v>10.61788839531644</v>
      </c>
      <c r="AC116" s="33">
        <v>8.2875152013079649</v>
      </c>
      <c r="AD116" s="33">
        <v>6.467808637331717</v>
      </c>
      <c r="AE116" s="33">
        <v>5.0533577547649866</v>
      </c>
      <c r="AF116" s="33">
        <v>3.9772950256466935</v>
      </c>
      <c r="AG116" s="33">
        <v>3.1510340347473735</v>
      </c>
      <c r="AH116" s="33">
        <v>2.5214575784516864</v>
      </c>
      <c r="AI116" s="33">
        <v>2.0132434588388337</v>
      </c>
      <c r="AJ116" s="33">
        <v>1.6718038343327826</v>
      </c>
      <c r="AK116" s="33">
        <v>1.385720902729165</v>
      </c>
      <c r="AL116" s="33">
        <v>1.1613437804458238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151.72939467784812</v>
      </c>
      <c r="M117" s="33">
        <v>135.82586955451831</v>
      </c>
      <c r="N117" s="33">
        <v>120.98163668969659</v>
      </c>
      <c r="O117" s="33">
        <v>107.10907378211041</v>
      </c>
      <c r="P117" s="33">
        <v>93.961551947202267</v>
      </c>
      <c r="Q117" s="33">
        <v>81.690558049912909</v>
      </c>
      <c r="R117" s="33">
        <v>70.323876794192614</v>
      </c>
      <c r="S117" s="33">
        <v>59.925322171987716</v>
      </c>
      <c r="T117" s="33">
        <v>50.455630237989617</v>
      </c>
      <c r="U117" s="33">
        <v>42.01959478764671</v>
      </c>
      <c r="V117" s="33">
        <v>34.577501201064557</v>
      </c>
      <c r="W117" s="33">
        <v>28.127536981090767</v>
      </c>
      <c r="X117" s="33">
        <v>22.604135733790461</v>
      </c>
      <c r="Y117" s="33">
        <v>17.959759000317156</v>
      </c>
      <c r="Z117" s="33">
        <v>14.125918886411684</v>
      </c>
      <c r="AA117" s="33">
        <v>10.996156106150753</v>
      </c>
      <c r="AB117" s="33">
        <v>8.5044030881151098</v>
      </c>
      <c r="AC117" s="33">
        <v>6.5122825227609642</v>
      </c>
      <c r="AD117" s="33">
        <v>4.9484648596547736</v>
      </c>
      <c r="AE117" s="33">
        <v>3.7433891413577611</v>
      </c>
      <c r="AF117" s="33">
        <v>2.8339692510802079</v>
      </c>
      <c r="AG117" s="33">
        <v>2.1393127121355602</v>
      </c>
      <c r="AH117" s="33">
        <v>1.6178354248214246</v>
      </c>
      <c r="AI117" s="33">
        <v>1.2360107636286846</v>
      </c>
      <c r="AJ117" s="33">
        <v>0.97336245315392589</v>
      </c>
      <c r="AK117" s="33">
        <v>0.76978064763843213</v>
      </c>
      <c r="AL117" s="33">
        <v>0.61510376700022473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6.9536248373883165</v>
      </c>
      <c r="M119" s="33">
        <v>6.5362622781916091</v>
      </c>
      <c r="N119" s="33">
        <v>6.1701478972501693</v>
      </c>
      <c r="O119" s="33">
        <v>5.8393160389216829</v>
      </c>
      <c r="P119" s="33">
        <v>5.4782955401674398</v>
      </c>
      <c r="Q119" s="33">
        <v>5.1172526161905143</v>
      </c>
      <c r="R119" s="33">
        <v>4.7467132876040994</v>
      </c>
      <c r="S119" s="33">
        <v>4.3585860757845794</v>
      </c>
      <c r="T119" s="33">
        <v>3.9342950449000016</v>
      </c>
      <c r="U119" s="33">
        <v>3.5088885727669097</v>
      </c>
      <c r="V119" s="33">
        <v>3.0740071899702288</v>
      </c>
      <c r="W119" s="33">
        <v>2.6521158877242224</v>
      </c>
      <c r="X119" s="33">
        <v>2.2404985959834334</v>
      </c>
      <c r="Y119" s="33">
        <v>1.8640361201026416</v>
      </c>
      <c r="Z119" s="33">
        <v>1.5341908214757773</v>
      </c>
      <c r="AA119" s="33">
        <v>1.2393079640969766</v>
      </c>
      <c r="AB119" s="33">
        <v>0.99200460279018898</v>
      </c>
      <c r="AC119" s="33">
        <v>0.78093117043588611</v>
      </c>
      <c r="AD119" s="33">
        <v>0.61479253609024576</v>
      </c>
      <c r="AE119" s="33">
        <v>0.48405530401945107</v>
      </c>
      <c r="AF119" s="33">
        <v>0.37913295596901497</v>
      </c>
      <c r="AG119" s="33">
        <v>0.28799393935228351</v>
      </c>
      <c r="AH119" s="33">
        <v>0.21309392557249462</v>
      </c>
      <c r="AI119" s="33">
        <v>0.15609438562389835</v>
      </c>
      <c r="AJ119" s="33">
        <v>0.12041241825239089</v>
      </c>
      <c r="AK119" s="33">
        <v>9.4097473451523791E-2</v>
      </c>
      <c r="AL119" s="33">
        <v>7.9830888469283059E-2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8.6216281463504689</v>
      </c>
      <c r="M120" s="33">
        <v>8.1311117772636496</v>
      </c>
      <c r="N120" s="33">
        <v>7.6872380377414293</v>
      </c>
      <c r="O120" s="33">
        <v>7.2410278568110442</v>
      </c>
      <c r="P120" s="33">
        <v>6.7849814516006681</v>
      </c>
      <c r="Q120" s="33">
        <v>6.3232937249112293</v>
      </c>
      <c r="R120" s="33">
        <v>5.8384147853409329</v>
      </c>
      <c r="S120" s="33">
        <v>5.3177461893031577</v>
      </c>
      <c r="T120" s="33">
        <v>4.7752301811322289</v>
      </c>
      <c r="U120" s="33">
        <v>4.2247650325832131</v>
      </c>
      <c r="V120" s="33">
        <v>3.673315320683685</v>
      </c>
      <c r="W120" s="33">
        <v>3.1356462605639681</v>
      </c>
      <c r="X120" s="33">
        <v>2.6303603980331136</v>
      </c>
      <c r="Y120" s="33">
        <v>2.177279601734412</v>
      </c>
      <c r="Z120" s="33">
        <v>1.7757738494013129</v>
      </c>
      <c r="AA120" s="33">
        <v>1.4264448973029193</v>
      </c>
      <c r="AB120" s="33">
        <v>1.1308714386793453</v>
      </c>
      <c r="AC120" s="33">
        <v>0.89102592108289513</v>
      </c>
      <c r="AD120" s="33">
        <v>0.70382580314366328</v>
      </c>
      <c r="AE120" s="33">
        <v>0.55410612798294501</v>
      </c>
      <c r="AF120" s="33">
        <v>0.42657348353780589</v>
      </c>
      <c r="AG120" s="33">
        <v>0.31824600259668023</v>
      </c>
      <c r="AH120" s="33">
        <v>0.23370050490483482</v>
      </c>
      <c r="AI120" s="33">
        <v>0.17521949843579621</v>
      </c>
      <c r="AJ120" s="33">
        <v>0.1361046938941424</v>
      </c>
      <c r="AK120" s="33">
        <v>0.11046650892266136</v>
      </c>
      <c r="AL120" s="33">
        <v>9.3575826322564448E-2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5.6412183130363385</v>
      </c>
      <c r="M121" s="33">
        <v>5.2366657932665737</v>
      </c>
      <c r="N121" s="33">
        <v>4.8931753646219125</v>
      </c>
      <c r="O121" s="33">
        <v>4.5941766688871972</v>
      </c>
      <c r="P121" s="33">
        <v>4.2811512561229232</v>
      </c>
      <c r="Q121" s="33">
        <v>3.9791573702822061</v>
      </c>
      <c r="R121" s="33">
        <v>3.6767872044476895</v>
      </c>
      <c r="S121" s="33">
        <v>3.366419609479236</v>
      </c>
      <c r="T121" s="33">
        <v>3.0307093354369763</v>
      </c>
      <c r="U121" s="33">
        <v>2.6957989146369226</v>
      </c>
      <c r="V121" s="33">
        <v>2.3559058213860626</v>
      </c>
      <c r="W121" s="33">
        <v>2.0271137210609265</v>
      </c>
      <c r="X121" s="33">
        <v>1.7085235379096215</v>
      </c>
      <c r="Y121" s="33">
        <v>1.4166594989420651</v>
      </c>
      <c r="Z121" s="33">
        <v>1.1604289020442207</v>
      </c>
      <c r="AA121" s="33">
        <v>0.93194491916750655</v>
      </c>
      <c r="AB121" s="33">
        <v>0.74158061859080138</v>
      </c>
      <c r="AC121" s="33">
        <v>0.58010802157633312</v>
      </c>
      <c r="AD121" s="33">
        <v>0.45286185296592185</v>
      </c>
      <c r="AE121" s="33">
        <v>0.35171038210571537</v>
      </c>
      <c r="AF121" s="33">
        <v>0.27025261646051513</v>
      </c>
      <c r="AG121" s="33">
        <v>0.19947783721346077</v>
      </c>
      <c r="AH121" s="33">
        <v>0.14177110783389532</v>
      </c>
      <c r="AI121" s="33">
        <v>9.8190105789820278E-2</v>
      </c>
      <c r="AJ121" s="33">
        <v>7.164451145105713E-2</v>
      </c>
      <c r="AK121" s="33">
        <v>5.3410871749184907E-2</v>
      </c>
      <c r="AL121" s="33">
        <v>4.357663009191988E-2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1.0178567393934146</v>
      </c>
      <c r="M122" s="33">
        <v>0.9494138020816798</v>
      </c>
      <c r="N122" s="33">
        <v>0.88809203462547215</v>
      </c>
      <c r="O122" s="33">
        <v>0.83204215366972256</v>
      </c>
      <c r="P122" s="33">
        <v>0.77646108419688908</v>
      </c>
      <c r="Q122" s="33">
        <v>0.7206321212020288</v>
      </c>
      <c r="R122" s="33">
        <v>0.66310289243893428</v>
      </c>
      <c r="S122" s="33">
        <v>0.60334815462422731</v>
      </c>
      <c r="T122" s="33">
        <v>0.54089696118298991</v>
      </c>
      <c r="U122" s="33">
        <v>0.47742781892517816</v>
      </c>
      <c r="V122" s="33">
        <v>0.41356856498222166</v>
      </c>
      <c r="W122" s="33">
        <v>0.35257134923302685</v>
      </c>
      <c r="X122" s="33">
        <v>0.29524619523561474</v>
      </c>
      <c r="Y122" s="33">
        <v>0.24346495486491329</v>
      </c>
      <c r="Z122" s="33">
        <v>0.19746204894878472</v>
      </c>
      <c r="AA122" s="33">
        <v>0.15717141197592366</v>
      </c>
      <c r="AB122" s="33">
        <v>0.12406235977928284</v>
      </c>
      <c r="AC122" s="33">
        <v>9.7448768438512787E-2</v>
      </c>
      <c r="AD122" s="33">
        <v>7.6381037293382775E-2</v>
      </c>
      <c r="AE122" s="33">
        <v>5.888522280531884E-2</v>
      </c>
      <c r="AF122" s="33">
        <v>4.4084712487337328E-2</v>
      </c>
      <c r="AG122" s="33">
        <v>3.1844087232765689E-2</v>
      </c>
      <c r="AH122" s="33">
        <v>2.2375034060650806E-2</v>
      </c>
      <c r="AI122" s="33">
        <v>1.5654224546406092E-2</v>
      </c>
      <c r="AJ122" s="33">
        <v>1.1476237802375231E-2</v>
      </c>
      <c r="AK122" s="33">
        <v>9.0408485672868882E-3</v>
      </c>
      <c r="AL122" s="33">
        <v>7.8113120784031086E-3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181.27191167253696</v>
      </c>
      <c r="M128" s="36">
        <v>162.43137162687543</v>
      </c>
      <c r="N128" s="36">
        <v>145.23575317242941</v>
      </c>
      <c r="O128" s="36">
        <v>129.37294272582568</v>
      </c>
      <c r="P128" s="36">
        <v>114.49964949937372</v>
      </c>
      <c r="Q128" s="36">
        <v>100.69471843787265</v>
      </c>
      <c r="R128" s="36">
        <v>87.877978441389985</v>
      </c>
      <c r="S128" s="36">
        <v>76.002187738840519</v>
      </c>
      <c r="T128" s="36">
        <v>64.961970780713045</v>
      </c>
      <c r="U128" s="36">
        <v>54.953805963321919</v>
      </c>
      <c r="V128" s="36">
        <v>45.972859117714655</v>
      </c>
      <c r="W128" s="36">
        <v>38.032366933623095</v>
      </c>
      <c r="X128" s="36">
        <v>31.086760862605864</v>
      </c>
      <c r="Y128" s="36">
        <v>25.115112041249237</v>
      </c>
      <c r="Z128" s="36">
        <v>20.193156723366847</v>
      </c>
      <c r="AA128" s="36">
        <v>16.111008407202025</v>
      </c>
      <c r="AB128" s="36">
        <v>12.740764436785973</v>
      </c>
      <c r="AC128" s="36">
        <v>9.9594722928267458</v>
      </c>
      <c r="AD128" s="36">
        <v>7.7864269765656253</v>
      </c>
      <c r="AE128" s="36">
        <v>6.0915191867673828</v>
      </c>
      <c r="AF128" s="36">
        <v>4.7830014651535144</v>
      </c>
      <c r="AG128" s="36">
        <v>3.7572739766963377</v>
      </c>
      <c r="AH128" s="36">
        <v>2.9682520089290159</v>
      </c>
      <c r="AI128" s="36">
        <v>2.3445573428985282</v>
      </c>
      <c r="AJ128" s="36">
        <v>1.9283209464793158</v>
      </c>
      <c r="AK128" s="36">
        <v>1.5902848851033502</v>
      </c>
      <c r="AL128" s="36">
        <v>1.3347504952376714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158.38846973027788</v>
      </c>
      <c r="M129" s="34">
        <v>142.01194914986658</v>
      </c>
      <c r="N129" s="34">
        <v>126.76290408894397</v>
      </c>
      <c r="O129" s="34">
        <v>112.53529260466733</v>
      </c>
      <c r="P129" s="34">
        <v>99.019164287522088</v>
      </c>
      <c r="Q129" s="34">
        <v>86.390347541397148</v>
      </c>
      <c r="R129" s="34">
        <v>74.663766891079234</v>
      </c>
      <c r="S129" s="34">
        <v>63.895089936091182</v>
      </c>
      <c r="T129" s="34">
        <v>54.027236534609578</v>
      </c>
      <c r="U129" s="34">
        <v>45.192821521208813</v>
      </c>
      <c r="V129" s="34">
        <v>37.346975587432837</v>
      </c>
      <c r="W129" s="34">
        <v>30.507222051384719</v>
      </c>
      <c r="X129" s="34">
        <v>24.607905466935694</v>
      </c>
      <c r="Y129" s="34">
        <v>19.619883454124132</v>
      </c>
      <c r="Z129" s="34">
        <v>15.483809837404689</v>
      </c>
      <c r="AA129" s="34">
        <v>12.085272437294183</v>
      </c>
      <c r="AB129" s="34">
        <v>9.3700460664851928</v>
      </c>
      <c r="AC129" s="34">
        <v>7.1898393127758098</v>
      </c>
      <c r="AD129" s="34">
        <v>5.4777077499140789</v>
      </c>
      <c r="AE129" s="34">
        <v>4.1539847462687955</v>
      </c>
      <c r="AF129" s="34">
        <v>3.1483065800280605</v>
      </c>
      <c r="AG129" s="34">
        <v>2.3706346365817867</v>
      </c>
      <c r="AH129" s="34">
        <v>1.7819815667159706</v>
      </c>
      <c r="AI129" s="34">
        <v>1.349855093964911</v>
      </c>
      <c r="AJ129" s="34">
        <v>1.0564832024073583</v>
      </c>
      <c r="AK129" s="34">
        <v>0.83223236795490396</v>
      </c>
      <c r="AL129" s="34">
        <v>0.66649170917054779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339.66038140281489</v>
      </c>
      <c r="M130" s="33">
        <v>304.44332077674198</v>
      </c>
      <c r="N130" s="33">
        <v>271.99865726137341</v>
      </c>
      <c r="O130" s="33">
        <v>241.908235330493</v>
      </c>
      <c r="P130" s="33">
        <v>213.51881378689578</v>
      </c>
      <c r="Q130" s="33">
        <v>187.08506597926976</v>
      </c>
      <c r="R130" s="33">
        <v>162.54174533246925</v>
      </c>
      <c r="S130" s="33">
        <v>139.8972776749317</v>
      </c>
      <c r="T130" s="33">
        <v>118.98920731532263</v>
      </c>
      <c r="U130" s="33">
        <v>100.14662748453073</v>
      </c>
      <c r="V130" s="33">
        <v>83.3198347051475</v>
      </c>
      <c r="W130" s="33">
        <v>68.539588985007825</v>
      </c>
      <c r="X130" s="33">
        <v>55.694666329541555</v>
      </c>
      <c r="Y130" s="33">
        <v>44.734995495373369</v>
      </c>
      <c r="Z130" s="33">
        <v>35.67696656077154</v>
      </c>
      <c r="AA130" s="33">
        <v>28.196280844496208</v>
      </c>
      <c r="AB130" s="33">
        <v>22.110810503271171</v>
      </c>
      <c r="AC130" s="33">
        <v>17.149311605602556</v>
      </c>
      <c r="AD130" s="33">
        <v>13.264134726479705</v>
      </c>
      <c r="AE130" s="33">
        <v>10.245503933036177</v>
      </c>
      <c r="AF130" s="33">
        <v>7.9313080451815745</v>
      </c>
      <c r="AG130" s="33">
        <v>6.127908613278124</v>
      </c>
      <c r="AH130" s="33">
        <v>4.7502335756449865</v>
      </c>
      <c r="AI130" s="33">
        <v>3.6944124368634395</v>
      </c>
      <c r="AJ130" s="33">
        <v>2.9848041488866741</v>
      </c>
      <c r="AK130" s="33">
        <v>2.4225172530582539</v>
      </c>
      <c r="AL130" s="33">
        <v>2.0012422044082188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18640.874102489794</v>
      </c>
      <c r="M136" s="33">
        <v>16623.449726784769</v>
      </c>
      <c r="N136" s="33">
        <v>14780.066314211756</v>
      </c>
      <c r="O136" s="33">
        <v>13082.917368385457</v>
      </c>
      <c r="P136" s="33">
        <v>11501.591907105631</v>
      </c>
      <c r="Q136" s="33">
        <v>10041.094360886727</v>
      </c>
      <c r="R136" s="33">
        <v>8695.4456664500576</v>
      </c>
      <c r="S136" s="33">
        <v>7461.6587407971883</v>
      </c>
      <c r="T136" s="33">
        <v>6328.400124901591</v>
      </c>
      <c r="U136" s="33">
        <v>5312.267140271827</v>
      </c>
      <c r="V136" s="33">
        <v>4412.8728682943329</v>
      </c>
      <c r="W136" s="33">
        <v>3627.518038350177</v>
      </c>
      <c r="X136" s="33">
        <v>2949.2889602162982</v>
      </c>
      <c r="Y136" s="33">
        <v>2370.8020859338703</v>
      </c>
      <c r="Z136" s="33">
        <v>1899.3591059050977</v>
      </c>
      <c r="AA136" s="33">
        <v>1512.5912489027396</v>
      </c>
      <c r="AB136" s="33">
        <v>1194.5124444730995</v>
      </c>
      <c r="AC136" s="33">
        <v>932.3454601471459</v>
      </c>
      <c r="AD136" s="33">
        <v>727.62847169981819</v>
      </c>
      <c r="AE136" s="33">
        <v>568.50274741106091</v>
      </c>
      <c r="AF136" s="33">
        <v>447.44569038525299</v>
      </c>
      <c r="AG136" s="33">
        <v>354.49132890907947</v>
      </c>
      <c r="AH136" s="33">
        <v>283.66397757581473</v>
      </c>
      <c r="AI136" s="33">
        <v>226.48988911936877</v>
      </c>
      <c r="AJ136" s="33">
        <v>188.07793136243802</v>
      </c>
      <c r="AK136" s="33">
        <v>155.89360155703108</v>
      </c>
      <c r="AL136" s="33">
        <v>130.65117530015516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15172.939467784812</v>
      </c>
      <c r="M137" s="33">
        <v>13582.586955451832</v>
      </c>
      <c r="N137" s="33">
        <v>12098.163668969659</v>
      </c>
      <c r="O137" s="33">
        <v>10710.907378211041</v>
      </c>
      <c r="P137" s="33">
        <v>9396.1551947202279</v>
      </c>
      <c r="Q137" s="33">
        <v>8169.0558049912916</v>
      </c>
      <c r="R137" s="33">
        <v>7032.387679419262</v>
      </c>
      <c r="S137" s="33">
        <v>5992.5322171987718</v>
      </c>
      <c r="T137" s="33">
        <v>5045.5630237989617</v>
      </c>
      <c r="U137" s="33">
        <v>4201.9594787646711</v>
      </c>
      <c r="V137" s="33">
        <v>3457.7501201064561</v>
      </c>
      <c r="W137" s="33">
        <v>2812.753698109077</v>
      </c>
      <c r="X137" s="33">
        <v>2260.4135733790458</v>
      </c>
      <c r="Y137" s="33">
        <v>1795.9759000317158</v>
      </c>
      <c r="Z137" s="33">
        <v>1412.5918886411685</v>
      </c>
      <c r="AA137" s="33">
        <v>1099.6156106150752</v>
      </c>
      <c r="AB137" s="33">
        <v>850.44030881151104</v>
      </c>
      <c r="AC137" s="33">
        <v>651.22825227609644</v>
      </c>
      <c r="AD137" s="33">
        <v>494.84648596547731</v>
      </c>
      <c r="AE137" s="33">
        <v>374.33891413577612</v>
      </c>
      <c r="AF137" s="33">
        <v>283.39692510802081</v>
      </c>
      <c r="AG137" s="33">
        <v>213.93127121355602</v>
      </c>
      <c r="AH137" s="33">
        <v>161.78354248214245</v>
      </c>
      <c r="AI137" s="33">
        <v>123.60107636286845</v>
      </c>
      <c r="AJ137" s="33">
        <v>97.336245315392588</v>
      </c>
      <c r="AK137" s="33">
        <v>76.978064763843207</v>
      </c>
      <c r="AL137" s="33">
        <v>61.510376700022469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782.2827942061856</v>
      </c>
      <c r="M139" s="33">
        <v>735.32950629655602</v>
      </c>
      <c r="N139" s="33">
        <v>694.14163844064399</v>
      </c>
      <c r="O139" s="33">
        <v>656.92305437868924</v>
      </c>
      <c r="P139" s="33">
        <v>616.30824826883691</v>
      </c>
      <c r="Q139" s="33">
        <v>575.69091932143283</v>
      </c>
      <c r="R139" s="33">
        <v>534.00524485546123</v>
      </c>
      <c r="S139" s="33">
        <v>490.34093352576514</v>
      </c>
      <c r="T139" s="33">
        <v>442.60819255125017</v>
      </c>
      <c r="U139" s="33">
        <v>394.74996443627737</v>
      </c>
      <c r="V139" s="33">
        <v>345.82580887165074</v>
      </c>
      <c r="W139" s="33">
        <v>298.36303736897503</v>
      </c>
      <c r="X139" s="33">
        <v>252.05609204813626</v>
      </c>
      <c r="Y139" s="33">
        <v>209.70406351154719</v>
      </c>
      <c r="Z139" s="33">
        <v>172.59646741602495</v>
      </c>
      <c r="AA139" s="33">
        <v>139.42214596090986</v>
      </c>
      <c r="AB139" s="33">
        <v>111.60051781389626</v>
      </c>
      <c r="AC139" s="33">
        <v>87.854756674037176</v>
      </c>
      <c r="AD139" s="33">
        <v>69.164160310152653</v>
      </c>
      <c r="AE139" s="33">
        <v>54.456221702188245</v>
      </c>
      <c r="AF139" s="33">
        <v>42.652457546514185</v>
      </c>
      <c r="AG139" s="33">
        <v>32.399318177131896</v>
      </c>
      <c r="AH139" s="33">
        <v>23.973066626905641</v>
      </c>
      <c r="AI139" s="33">
        <v>17.560618382688563</v>
      </c>
      <c r="AJ139" s="33">
        <v>13.546397053393974</v>
      </c>
      <c r="AK139" s="33">
        <v>10.585965763296427</v>
      </c>
      <c r="AL139" s="33">
        <v>8.9809749527943428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969.9331664644277</v>
      </c>
      <c r="M140" s="33">
        <v>914.75007494216061</v>
      </c>
      <c r="N140" s="33">
        <v>864.81427924591071</v>
      </c>
      <c r="O140" s="33">
        <v>814.6156338912424</v>
      </c>
      <c r="P140" s="33">
        <v>763.31041330507514</v>
      </c>
      <c r="Q140" s="33">
        <v>711.37054405251331</v>
      </c>
      <c r="R140" s="33">
        <v>656.82166335085492</v>
      </c>
      <c r="S140" s="33">
        <v>598.2464462966052</v>
      </c>
      <c r="T140" s="33">
        <v>537.21339537737572</v>
      </c>
      <c r="U140" s="33">
        <v>475.28606616561143</v>
      </c>
      <c r="V140" s="33">
        <v>413.24797357691455</v>
      </c>
      <c r="W140" s="33">
        <v>352.76020431344642</v>
      </c>
      <c r="X140" s="33">
        <v>295.91554477872529</v>
      </c>
      <c r="Y140" s="33">
        <v>244.94395519512136</v>
      </c>
      <c r="Z140" s="33">
        <v>199.77455805764768</v>
      </c>
      <c r="AA140" s="33">
        <v>160.47505094657842</v>
      </c>
      <c r="AB140" s="33">
        <v>127.22303685142633</v>
      </c>
      <c r="AC140" s="33">
        <v>100.2404161218257</v>
      </c>
      <c r="AD140" s="33">
        <v>79.180402853662116</v>
      </c>
      <c r="AE140" s="33">
        <v>62.336939398081313</v>
      </c>
      <c r="AF140" s="33">
        <v>47.98951689800316</v>
      </c>
      <c r="AG140" s="33">
        <v>35.802675292126523</v>
      </c>
      <c r="AH140" s="33">
        <v>26.291306801793915</v>
      </c>
      <c r="AI140" s="33">
        <v>19.712193574027072</v>
      </c>
      <c r="AJ140" s="33">
        <v>15.311778063091019</v>
      </c>
      <c r="AK140" s="33">
        <v>12.427482253799402</v>
      </c>
      <c r="AL140" s="33">
        <v>10.5272804612885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564.12183130363383</v>
      </c>
      <c r="M141" s="33">
        <v>523.66657932665737</v>
      </c>
      <c r="N141" s="33">
        <v>489.31753646219124</v>
      </c>
      <c r="O141" s="33">
        <v>459.41766688871974</v>
      </c>
      <c r="P141" s="33">
        <v>428.11512561229227</v>
      </c>
      <c r="Q141" s="33">
        <v>397.91573702822063</v>
      </c>
      <c r="R141" s="33">
        <v>367.67872044476894</v>
      </c>
      <c r="S141" s="33">
        <v>336.64196094792362</v>
      </c>
      <c r="T141" s="33">
        <v>303.07093354369761</v>
      </c>
      <c r="U141" s="33">
        <v>269.57989146369226</v>
      </c>
      <c r="V141" s="33">
        <v>235.59058213860627</v>
      </c>
      <c r="W141" s="33">
        <v>202.71137210609265</v>
      </c>
      <c r="X141" s="33">
        <v>170.85235379096216</v>
      </c>
      <c r="Y141" s="33">
        <v>141.66594989420651</v>
      </c>
      <c r="Z141" s="33">
        <v>116.04289020442206</v>
      </c>
      <c r="AA141" s="33">
        <v>93.19449191675065</v>
      </c>
      <c r="AB141" s="33">
        <v>74.158061859080135</v>
      </c>
      <c r="AC141" s="33">
        <v>58.010802157633314</v>
      </c>
      <c r="AD141" s="33">
        <v>45.286185296592187</v>
      </c>
      <c r="AE141" s="33">
        <v>35.171038210571538</v>
      </c>
      <c r="AF141" s="33">
        <v>27.025261646051511</v>
      </c>
      <c r="AG141" s="33">
        <v>19.947783721346077</v>
      </c>
      <c r="AH141" s="33">
        <v>14.177110783389532</v>
      </c>
      <c r="AI141" s="33">
        <v>9.8190105789820272</v>
      </c>
      <c r="AJ141" s="33">
        <v>7.1644511451057129</v>
      </c>
      <c r="AK141" s="33">
        <v>5.3410871749184903</v>
      </c>
      <c r="AL141" s="33">
        <v>4.3576630091919881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101.78567393934146</v>
      </c>
      <c r="M142" s="33">
        <v>94.941380208167985</v>
      </c>
      <c r="N142" s="33">
        <v>88.809203462547217</v>
      </c>
      <c r="O142" s="33">
        <v>83.20421536697225</v>
      </c>
      <c r="P142" s="33">
        <v>77.6461084196889</v>
      </c>
      <c r="Q142" s="33">
        <v>72.063212120202877</v>
      </c>
      <c r="R142" s="33">
        <v>66.310289243893436</v>
      </c>
      <c r="S142" s="33">
        <v>60.334815462422725</v>
      </c>
      <c r="T142" s="33">
        <v>54.089696118298988</v>
      </c>
      <c r="U142" s="33">
        <v>47.742781892517812</v>
      </c>
      <c r="V142" s="33">
        <v>41.356856498222172</v>
      </c>
      <c r="W142" s="33">
        <v>35.257134923302687</v>
      </c>
      <c r="X142" s="33">
        <v>29.524619523561473</v>
      </c>
      <c r="Y142" s="33">
        <v>24.346495486491328</v>
      </c>
      <c r="Z142" s="33">
        <v>19.746204894878471</v>
      </c>
      <c r="AA142" s="33">
        <v>15.717141197592365</v>
      </c>
      <c r="AB142" s="33">
        <v>12.406235977928285</v>
      </c>
      <c r="AC142" s="33">
        <v>9.7448768438512783</v>
      </c>
      <c r="AD142" s="33">
        <v>7.6381037293382779</v>
      </c>
      <c r="AE142" s="33">
        <v>5.888522280531884</v>
      </c>
      <c r="AF142" s="33">
        <v>4.4084712487337328</v>
      </c>
      <c r="AG142" s="33">
        <v>3.1844087232765692</v>
      </c>
      <c r="AH142" s="33">
        <v>2.2375034060650805</v>
      </c>
      <c r="AI142" s="33">
        <v>1.565422454640609</v>
      </c>
      <c r="AJ142" s="33">
        <v>1.1476237802375231</v>
      </c>
      <c r="AK142" s="33">
        <v>0.90408485672868877</v>
      </c>
      <c r="AL142" s="33">
        <v>0.78113120784031087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20393.090063160405</v>
      </c>
      <c r="M146" s="33">
        <v>18273.529308023484</v>
      </c>
      <c r="N146" s="33">
        <v>16339.022231898311</v>
      </c>
      <c r="O146" s="33">
        <v>14554.456056655388</v>
      </c>
      <c r="P146" s="33">
        <v>12881.210568679542</v>
      </c>
      <c r="Q146" s="33">
        <v>11328.155824260673</v>
      </c>
      <c r="R146" s="33">
        <v>9886.2725746563738</v>
      </c>
      <c r="S146" s="33">
        <v>8550.2461206195585</v>
      </c>
      <c r="T146" s="33">
        <v>7308.2217128302163</v>
      </c>
      <c r="U146" s="33">
        <v>6182.3031708737153</v>
      </c>
      <c r="V146" s="33">
        <v>5171.9466507428988</v>
      </c>
      <c r="W146" s="33">
        <v>4278.6412800325988</v>
      </c>
      <c r="X146" s="33">
        <v>3497.2605970431596</v>
      </c>
      <c r="Y146" s="33">
        <v>2825.4501046405389</v>
      </c>
      <c r="Z146" s="33">
        <v>2271.7301313787702</v>
      </c>
      <c r="AA146" s="33">
        <v>1812.4884458102279</v>
      </c>
      <c r="AB146" s="33">
        <v>1433.335999138422</v>
      </c>
      <c r="AC146" s="33">
        <v>1120.4406329430087</v>
      </c>
      <c r="AD146" s="33">
        <v>875.97303486363296</v>
      </c>
      <c r="AE146" s="33">
        <v>685.29590851133048</v>
      </c>
      <c r="AF146" s="33">
        <v>538.08766482977035</v>
      </c>
      <c r="AG146" s="33">
        <v>422.69332237833788</v>
      </c>
      <c r="AH146" s="33">
        <v>333.92835100451424</v>
      </c>
      <c r="AI146" s="33">
        <v>263.7627010760844</v>
      </c>
      <c r="AJ146" s="33">
        <v>216.93610647892302</v>
      </c>
      <c r="AK146" s="33">
        <v>178.90704957412692</v>
      </c>
      <c r="AL146" s="33">
        <v>150.15943071423803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15838.846973027787</v>
      </c>
      <c r="M147" s="34">
        <v>14201.194914986656</v>
      </c>
      <c r="N147" s="34">
        <v>12676.290408894398</v>
      </c>
      <c r="O147" s="34">
        <v>11253.529260466732</v>
      </c>
      <c r="P147" s="34">
        <v>9901.916428752209</v>
      </c>
      <c r="Q147" s="34">
        <v>8639.034754139715</v>
      </c>
      <c r="R147" s="34">
        <v>7466.3766891079249</v>
      </c>
      <c r="S147" s="34">
        <v>6389.5089936091181</v>
      </c>
      <c r="T147" s="34">
        <v>5402.7236534609583</v>
      </c>
      <c r="U147" s="34">
        <v>4519.2821521208816</v>
      </c>
      <c r="V147" s="34">
        <v>3734.6975587432844</v>
      </c>
      <c r="W147" s="34">
        <v>3050.7222051384724</v>
      </c>
      <c r="X147" s="34">
        <v>2460.7905466935695</v>
      </c>
      <c r="Y147" s="34">
        <v>1961.9883454124135</v>
      </c>
      <c r="Z147" s="34">
        <v>1548.380983740469</v>
      </c>
      <c r="AA147" s="34">
        <v>1208.5272437294182</v>
      </c>
      <c r="AB147" s="34">
        <v>937.00460664851948</v>
      </c>
      <c r="AC147" s="34">
        <v>718.98393127758106</v>
      </c>
      <c r="AD147" s="34">
        <v>547.77077499140773</v>
      </c>
      <c r="AE147" s="34">
        <v>415.39847462687953</v>
      </c>
      <c r="AF147" s="34">
        <v>314.83065800280605</v>
      </c>
      <c r="AG147" s="34">
        <v>237.06346365817865</v>
      </c>
      <c r="AH147" s="34">
        <v>178.19815667159708</v>
      </c>
      <c r="AI147" s="34">
        <v>134.9855093964911</v>
      </c>
      <c r="AJ147" s="34">
        <v>105.64832024073583</v>
      </c>
      <c r="AK147" s="34">
        <v>83.223236795490379</v>
      </c>
      <c r="AL147" s="34">
        <v>66.649170917054775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36231.937036188196</v>
      </c>
      <c r="M148" s="33">
        <v>32474.724223010144</v>
      </c>
      <c r="N148" s="33">
        <v>29015.312640792712</v>
      </c>
      <c r="O148" s="33">
        <v>25807.985317122118</v>
      </c>
      <c r="P148" s="33">
        <v>22783.126997431755</v>
      </c>
      <c r="Q148" s="33">
        <v>19967.190578400387</v>
      </c>
      <c r="R148" s="33">
        <v>17352.649263764299</v>
      </c>
      <c r="S148" s="33">
        <v>14939.755114228677</v>
      </c>
      <c r="T148" s="33">
        <v>12710.945366291175</v>
      </c>
      <c r="U148" s="33">
        <v>10701.585322994597</v>
      </c>
      <c r="V148" s="33">
        <v>8906.6442094861814</v>
      </c>
      <c r="W148" s="33">
        <v>7329.3634851710704</v>
      </c>
      <c r="X148" s="33">
        <v>5958.0511437367295</v>
      </c>
      <c r="Y148" s="33">
        <v>4787.4384500529513</v>
      </c>
      <c r="Z148" s="33">
        <v>3820.111115119239</v>
      </c>
      <c r="AA148" s="33">
        <v>3021.0156895396462</v>
      </c>
      <c r="AB148" s="33">
        <v>2370.3406057869415</v>
      </c>
      <c r="AC148" s="33">
        <v>1839.4245642205899</v>
      </c>
      <c r="AD148" s="33">
        <v>1423.743809855041</v>
      </c>
      <c r="AE148" s="33">
        <v>1100.69438313821</v>
      </c>
      <c r="AF148" s="33">
        <v>852.91832283257622</v>
      </c>
      <c r="AG148" s="33">
        <v>659.75678603651659</v>
      </c>
      <c r="AH148" s="33">
        <v>512.12650767611126</v>
      </c>
      <c r="AI148" s="33">
        <v>398.74821047257552</v>
      </c>
      <c r="AJ148" s="33">
        <v>322.58442671965884</v>
      </c>
      <c r="AK148" s="33">
        <v>262.13028636961729</v>
      </c>
      <c r="AL148" s="33">
        <v>216.80860163129279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44.178871622900814</v>
      </c>
      <c r="M160" s="33">
        <v>39.39757585247991</v>
      </c>
      <c r="N160" s="33">
        <v>35.028757164681863</v>
      </c>
      <c r="O160" s="33">
        <v>31.006514163073536</v>
      </c>
      <c r="P160" s="33">
        <v>27.258772819840349</v>
      </c>
      <c r="Q160" s="33">
        <v>23.797393635301546</v>
      </c>
      <c r="R160" s="33">
        <v>20.608206229486633</v>
      </c>
      <c r="S160" s="33">
        <v>17.684131215689334</v>
      </c>
      <c r="T160" s="33">
        <v>14.998308296016777</v>
      </c>
      <c r="U160" s="33">
        <v>12.590073122444229</v>
      </c>
      <c r="V160" s="33">
        <v>10.458508697857571</v>
      </c>
      <c r="W160" s="33">
        <v>8.5972177508899179</v>
      </c>
      <c r="X160" s="33">
        <v>6.9898148357126253</v>
      </c>
      <c r="Y160" s="33">
        <v>5.6188009436632722</v>
      </c>
      <c r="Z160" s="33">
        <v>4.5014810809950809</v>
      </c>
      <c r="AA160" s="33">
        <v>3.5848412598994925</v>
      </c>
      <c r="AB160" s="33">
        <v>2.8309944934012456</v>
      </c>
      <c r="AC160" s="33">
        <v>2.2096587405487362</v>
      </c>
      <c r="AD160" s="33">
        <v>1.7244794779285693</v>
      </c>
      <c r="AE160" s="33">
        <v>1.3473515113642143</v>
      </c>
      <c r="AF160" s="33">
        <v>1.0604462862130495</v>
      </c>
      <c r="AG160" s="33">
        <v>0.84014444951451872</v>
      </c>
      <c r="AH160" s="33">
        <v>0.67228362685468079</v>
      </c>
      <c r="AI160" s="33">
        <v>0.53678103721290404</v>
      </c>
      <c r="AJ160" s="33">
        <v>0.44574469732897809</v>
      </c>
      <c r="AK160" s="33">
        <v>0.36946783569016367</v>
      </c>
      <c r="AL160" s="33">
        <v>0.30964328546136777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40.208289589629736</v>
      </c>
      <c r="M161" s="33">
        <v>35.99385543194736</v>
      </c>
      <c r="N161" s="33">
        <v>32.060133722769599</v>
      </c>
      <c r="O161" s="33">
        <v>28.38390455225926</v>
      </c>
      <c r="P161" s="33">
        <v>24.899811266008594</v>
      </c>
      <c r="Q161" s="33">
        <v>21.647997883226921</v>
      </c>
      <c r="R161" s="33">
        <v>18.635827350461042</v>
      </c>
      <c r="S161" s="33">
        <v>15.880210375576745</v>
      </c>
      <c r="T161" s="33">
        <v>13.370742013067247</v>
      </c>
      <c r="U161" s="33">
        <v>11.135192618726379</v>
      </c>
      <c r="V161" s="33">
        <v>9.1630378182821097</v>
      </c>
      <c r="W161" s="33">
        <v>7.4537972999890547</v>
      </c>
      <c r="X161" s="33">
        <v>5.9900959694544706</v>
      </c>
      <c r="Y161" s="33">
        <v>4.7593361350840473</v>
      </c>
      <c r="Z161" s="33">
        <v>3.7433685048990961</v>
      </c>
      <c r="AA161" s="33">
        <v>2.9139813681299493</v>
      </c>
      <c r="AB161" s="33">
        <v>2.2536668183505042</v>
      </c>
      <c r="AC161" s="33">
        <v>1.7257548685316557</v>
      </c>
      <c r="AD161" s="33">
        <v>1.3113431878085151</v>
      </c>
      <c r="AE161" s="33">
        <v>0.99199812245980679</v>
      </c>
      <c r="AF161" s="33">
        <v>0.75100185153625509</v>
      </c>
      <c r="AG161" s="33">
        <v>0.56691786871592342</v>
      </c>
      <c r="AH161" s="33">
        <v>0.42872638757767756</v>
      </c>
      <c r="AI161" s="33">
        <v>0.3275428523616013</v>
      </c>
      <c r="AJ161" s="33">
        <v>0.25794105008579038</v>
      </c>
      <c r="AK161" s="33">
        <v>0.20399187162418447</v>
      </c>
      <c r="AL161" s="33">
        <v>0.16300249825505955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1.8540102222686599</v>
      </c>
      <c r="M163" s="33">
        <v>1.7427309299228377</v>
      </c>
      <c r="N163" s="33">
        <v>1.6451156831043263</v>
      </c>
      <c r="O163" s="33">
        <v>1.5569076388774938</v>
      </c>
      <c r="P163" s="33">
        <v>1.4606505483971437</v>
      </c>
      <c r="Q163" s="33">
        <v>1.3643874787917958</v>
      </c>
      <c r="R163" s="33">
        <v>1.2655924303074431</v>
      </c>
      <c r="S163" s="33">
        <v>1.1621080124560634</v>
      </c>
      <c r="T163" s="33">
        <v>1.048981416346463</v>
      </c>
      <c r="U163" s="33">
        <v>0.93555741571397721</v>
      </c>
      <c r="V163" s="33">
        <v>0.81960716702581227</v>
      </c>
      <c r="W163" s="33">
        <v>0.70712039856447073</v>
      </c>
      <c r="X163" s="33">
        <v>0.59737293815408299</v>
      </c>
      <c r="Y163" s="33">
        <v>0.49699863052236692</v>
      </c>
      <c r="Z163" s="33">
        <v>0.40905362777597909</v>
      </c>
      <c r="AA163" s="33">
        <v>0.33043048592735641</v>
      </c>
      <c r="AB163" s="33">
        <v>0.26449322721893409</v>
      </c>
      <c r="AC163" s="33">
        <v>0.20821577331746816</v>
      </c>
      <c r="AD163" s="33">
        <v>0.16391905993506178</v>
      </c>
      <c r="AE163" s="33">
        <v>0.12906124543418612</v>
      </c>
      <c r="AF163" s="33">
        <v>0.10108632438523862</v>
      </c>
      <c r="AG163" s="33">
        <v>7.6786384079802594E-2</v>
      </c>
      <c r="AH163" s="33">
        <v>5.6816167905766379E-2</v>
      </c>
      <c r="AI163" s="33">
        <v>4.1618665566971899E-2</v>
      </c>
      <c r="AJ163" s="33">
        <v>3.2104961016543726E-2</v>
      </c>
      <c r="AK163" s="33">
        <v>2.5088738859012531E-2</v>
      </c>
      <c r="AL163" s="33">
        <v>2.1284910638122594E-2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2.2987416045206941</v>
      </c>
      <c r="M164" s="33">
        <v>2.1679576776129204</v>
      </c>
      <c r="N164" s="33">
        <v>2.0496098418128086</v>
      </c>
      <c r="O164" s="33">
        <v>1.930639052322245</v>
      </c>
      <c r="P164" s="33">
        <v>1.8090456795330285</v>
      </c>
      <c r="Q164" s="33">
        <v>1.6859481894044566</v>
      </c>
      <c r="R164" s="33">
        <v>1.5566673421415262</v>
      </c>
      <c r="S164" s="33">
        <v>1.4178440777229542</v>
      </c>
      <c r="T164" s="33">
        <v>1.2731957470443804</v>
      </c>
      <c r="U164" s="33">
        <v>1.1264279768124992</v>
      </c>
      <c r="V164" s="33">
        <v>0.97939769737728744</v>
      </c>
      <c r="W164" s="33">
        <v>0.83604168422286806</v>
      </c>
      <c r="X164" s="33">
        <v>0.70131984112557888</v>
      </c>
      <c r="Y164" s="33">
        <v>0.58051717381243773</v>
      </c>
      <c r="Z164" s="33">
        <v>0.47346570259662507</v>
      </c>
      <c r="AA164" s="33">
        <v>0.38032587074339097</v>
      </c>
      <c r="AB164" s="33">
        <v>0.30151859733788039</v>
      </c>
      <c r="AC164" s="33">
        <v>0.2375697862087269</v>
      </c>
      <c r="AD164" s="33">
        <v>0.18765755476317919</v>
      </c>
      <c r="AE164" s="33">
        <v>0.14773854637345274</v>
      </c>
      <c r="AF164" s="33">
        <v>0.11373515504826748</v>
      </c>
      <c r="AG164" s="33">
        <v>8.4852340442339858E-2</v>
      </c>
      <c r="AH164" s="33">
        <v>6.2310397120251583E-2</v>
      </c>
      <c r="AI164" s="33">
        <v>4.6717898770444161E-2</v>
      </c>
      <c r="AJ164" s="33">
        <v>3.6288914009525712E-2</v>
      </c>
      <c r="AK164" s="33">
        <v>2.9453132941504583E-2</v>
      </c>
      <c r="AL164" s="33">
        <v>2.4949654693253741E-2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1.4949228529546295</v>
      </c>
      <c r="M165" s="33">
        <v>1.3877164352156421</v>
      </c>
      <c r="N165" s="33">
        <v>1.2966914716248066</v>
      </c>
      <c r="O165" s="33">
        <v>1.2174568172551075</v>
      </c>
      <c r="P165" s="33">
        <v>1.1345050828725745</v>
      </c>
      <c r="Q165" s="33">
        <v>1.0544767031247846</v>
      </c>
      <c r="R165" s="33">
        <v>0.97434860917863753</v>
      </c>
      <c r="S165" s="33">
        <v>0.8921011965119976</v>
      </c>
      <c r="T165" s="33">
        <v>0.80313797389079888</v>
      </c>
      <c r="U165" s="33">
        <v>0.71438671237878437</v>
      </c>
      <c r="V165" s="33">
        <v>0.62431504266730664</v>
      </c>
      <c r="W165" s="33">
        <v>0.53718513608114549</v>
      </c>
      <c r="X165" s="33">
        <v>0.45275873754604978</v>
      </c>
      <c r="Y165" s="33">
        <v>0.37541476721964728</v>
      </c>
      <c r="Z165" s="33">
        <v>0.30751365904171846</v>
      </c>
      <c r="AA165" s="33">
        <v>0.24696540357938926</v>
      </c>
      <c r="AB165" s="33">
        <v>0.19651886392656237</v>
      </c>
      <c r="AC165" s="33">
        <v>0.15372862571772827</v>
      </c>
      <c r="AD165" s="33">
        <v>0.12000839103596928</v>
      </c>
      <c r="AE165" s="33">
        <v>9.3203251258014569E-2</v>
      </c>
      <c r="AF165" s="33">
        <v>7.1616943362036514E-2</v>
      </c>
      <c r="AG165" s="33">
        <v>5.2861626861567104E-2</v>
      </c>
      <c r="AH165" s="33">
        <v>3.7569343575982267E-2</v>
      </c>
      <c r="AI165" s="33">
        <v>2.6020378034302377E-2</v>
      </c>
      <c r="AJ165" s="33">
        <v>1.8985795534530135E-2</v>
      </c>
      <c r="AK165" s="33">
        <v>1.4153881013534E-2</v>
      </c>
      <c r="AL165" s="33">
        <v>1.1547806974358768E-2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0.26973203593925488</v>
      </c>
      <c r="M166" s="33">
        <v>0.25159465755164512</v>
      </c>
      <c r="N166" s="33">
        <v>0.23534438917575012</v>
      </c>
      <c r="O166" s="33">
        <v>0.22049117072247648</v>
      </c>
      <c r="P166" s="33">
        <v>0.2057621873121756</v>
      </c>
      <c r="Q166" s="33">
        <v>0.19096751211853763</v>
      </c>
      <c r="R166" s="33">
        <v>0.17572226649631761</v>
      </c>
      <c r="S166" s="33">
        <v>0.15988726097542022</v>
      </c>
      <c r="T166" s="33">
        <v>0.14333769471349231</v>
      </c>
      <c r="U166" s="33">
        <v>0.12651837201517219</v>
      </c>
      <c r="V166" s="33">
        <v>0.10959566972028875</v>
      </c>
      <c r="W166" s="33">
        <v>9.3431407546752124E-2</v>
      </c>
      <c r="X166" s="33">
        <v>7.8240241737437904E-2</v>
      </c>
      <c r="Y166" s="33">
        <v>6.4518213039202021E-2</v>
      </c>
      <c r="Z166" s="33">
        <v>5.232744297142794E-2</v>
      </c>
      <c r="AA166" s="33">
        <v>4.1650424173619777E-2</v>
      </c>
      <c r="AB166" s="33">
        <v>3.2876525341509956E-2</v>
      </c>
      <c r="AC166" s="33">
        <v>2.5823923636205882E-2</v>
      </c>
      <c r="AD166" s="33">
        <v>2.0240974882746433E-2</v>
      </c>
      <c r="AE166" s="33">
        <v>1.5604584043409492E-2</v>
      </c>
      <c r="AF166" s="33">
        <v>1.1682448809144392E-2</v>
      </c>
      <c r="AG166" s="33">
        <v>8.4386831166829088E-3</v>
      </c>
      <c r="AH166" s="33">
        <v>5.929384026072463E-3</v>
      </c>
      <c r="AI166" s="33">
        <v>4.1483695047976141E-3</v>
      </c>
      <c r="AJ166" s="33">
        <v>3.0412030176294358E-3</v>
      </c>
      <c r="AK166" s="33">
        <v>2.3958248703310251E-3</v>
      </c>
      <c r="AL166" s="33">
        <v>2.0699977007768234E-3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48.33162344969017</v>
      </c>
      <c r="M172" s="33">
        <v>43.308264460015664</v>
      </c>
      <c r="N172" s="33">
        <v>38.723482689599003</v>
      </c>
      <c r="O172" s="33">
        <v>34.494060854273272</v>
      </c>
      <c r="P172" s="33">
        <v>30.528469047770521</v>
      </c>
      <c r="Q172" s="33">
        <v>26.847729303497797</v>
      </c>
      <c r="R172" s="33">
        <v>23.430466001935603</v>
      </c>
      <c r="S172" s="33">
        <v>20.26408330586835</v>
      </c>
      <c r="T172" s="33">
        <v>17.320485459407621</v>
      </c>
      <c r="U172" s="33">
        <v>14.652058514970706</v>
      </c>
      <c r="V172" s="33">
        <v>12.257513562260669</v>
      </c>
      <c r="W172" s="33">
        <v>10.140379833677256</v>
      </c>
      <c r="X172" s="33">
        <v>8.2885076149922874</v>
      </c>
      <c r="Y172" s="33">
        <v>6.6963167479980772</v>
      </c>
      <c r="Z172" s="33">
        <v>5.3840004113676851</v>
      </c>
      <c r="AA172" s="33">
        <v>4.2955976165702401</v>
      </c>
      <c r="AB172" s="33">
        <v>3.3970063179580601</v>
      </c>
      <c r="AC172" s="33">
        <v>2.6554443000749313</v>
      </c>
      <c r="AD172" s="33">
        <v>2.0760560926268101</v>
      </c>
      <c r="AE172" s="33">
        <v>1.6241513031718533</v>
      </c>
      <c r="AF172" s="33">
        <v>1.2752677656465556</v>
      </c>
      <c r="AG172" s="33">
        <v>1.0017831740366612</v>
      </c>
      <c r="AH172" s="33">
        <v>0.79141019188069872</v>
      </c>
      <c r="AI172" s="33">
        <v>0.62511760155032015</v>
      </c>
      <c r="AJ172" s="33">
        <v>0.51413857235504756</v>
      </c>
      <c r="AK172" s="33">
        <v>0.42400970749068079</v>
      </c>
      <c r="AL172" s="33">
        <v>0.35587785079274409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41.972944478523623</v>
      </c>
      <c r="M173" s="34">
        <v>37.633166524714646</v>
      </c>
      <c r="N173" s="34">
        <v>33.592169583570154</v>
      </c>
      <c r="O173" s="34">
        <v>29.821852540236844</v>
      </c>
      <c r="P173" s="34">
        <v>26.240078536193344</v>
      </c>
      <c r="Q173" s="34">
        <v>22.893442098470242</v>
      </c>
      <c r="R173" s="34">
        <v>19.785898226135998</v>
      </c>
      <c r="S173" s="34">
        <v>16.932198833064163</v>
      </c>
      <c r="T173" s="34">
        <v>14.317217681671538</v>
      </c>
      <c r="U173" s="34">
        <v>11.976097703120335</v>
      </c>
      <c r="V173" s="34">
        <v>9.8969485306697056</v>
      </c>
      <c r="W173" s="34">
        <v>8.0844138436169519</v>
      </c>
      <c r="X173" s="34">
        <v>6.521094948737959</v>
      </c>
      <c r="Y173" s="34">
        <v>5.1992691153428963</v>
      </c>
      <c r="Z173" s="34">
        <v>4.1032096069122419</v>
      </c>
      <c r="AA173" s="34">
        <v>3.2025971958829587</v>
      </c>
      <c r="AB173" s="34">
        <v>2.4830622076185764</v>
      </c>
      <c r="AC173" s="34">
        <v>1.90530741788559</v>
      </c>
      <c r="AD173" s="34">
        <v>1.4515925537272307</v>
      </c>
      <c r="AE173" s="34">
        <v>1.100805957761231</v>
      </c>
      <c r="AF173" s="34">
        <v>0.83430124370743597</v>
      </c>
      <c r="AG173" s="34">
        <v>0.62821817869417351</v>
      </c>
      <c r="AH173" s="34">
        <v>0.47222511517973231</v>
      </c>
      <c r="AI173" s="34">
        <v>0.35771159990070128</v>
      </c>
      <c r="AJ173" s="34">
        <v>0.27996804863794994</v>
      </c>
      <c r="AK173" s="34">
        <v>0.22054157750804948</v>
      </c>
      <c r="AL173" s="34">
        <v>0.17662030293019515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90.304567928213785</v>
      </c>
      <c r="M174" s="33">
        <v>80.941430984730317</v>
      </c>
      <c r="N174" s="33">
        <v>72.315652273169164</v>
      </c>
      <c r="O174" s="33">
        <v>64.315913394510119</v>
      </c>
      <c r="P174" s="33">
        <v>56.768547583963858</v>
      </c>
      <c r="Q174" s="33">
        <v>49.741171401968046</v>
      </c>
      <c r="R174" s="33">
        <v>43.216364228071598</v>
      </c>
      <c r="S174" s="33">
        <v>37.19628213893251</v>
      </c>
      <c r="T174" s="33">
        <v>31.637703141079157</v>
      </c>
      <c r="U174" s="33">
        <v>26.628156218091043</v>
      </c>
      <c r="V174" s="33">
        <v>22.154462092930373</v>
      </c>
      <c r="W174" s="33">
        <v>18.224793677294208</v>
      </c>
      <c r="X174" s="33">
        <v>14.809602563730246</v>
      </c>
      <c r="Y174" s="33">
        <v>11.895585863340973</v>
      </c>
      <c r="Z174" s="33">
        <v>9.4872100182799279</v>
      </c>
      <c r="AA174" s="33">
        <v>7.4981948124531987</v>
      </c>
      <c r="AB174" s="33">
        <v>5.880068525576637</v>
      </c>
      <c r="AC174" s="33">
        <v>4.560751717960521</v>
      </c>
      <c r="AD174" s="33">
        <v>3.5276486463540411</v>
      </c>
      <c r="AE174" s="33">
        <v>2.7249572609330839</v>
      </c>
      <c r="AF174" s="33">
        <v>2.1095690093539918</v>
      </c>
      <c r="AG174" s="33">
        <v>1.6300013527308348</v>
      </c>
      <c r="AH174" s="33">
        <v>1.2636353070604314</v>
      </c>
      <c r="AI174" s="33">
        <v>0.98282920145102137</v>
      </c>
      <c r="AJ174" s="33">
        <v>0.79410662099299745</v>
      </c>
      <c r="AK174" s="33">
        <v>0.64455128499873027</v>
      </c>
      <c r="AL174" s="33">
        <v>0.53249815372293929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2.3700000000000006</v>
      </c>
      <c r="N175" s="30">
        <v>2.37</v>
      </c>
      <c r="O175" s="30">
        <v>2.37</v>
      </c>
      <c r="P175" s="30">
        <v>2.3700000000000006</v>
      </c>
      <c r="Q175" s="30">
        <v>2.37</v>
      </c>
      <c r="R175" s="30">
        <v>2.3699999999999997</v>
      </c>
      <c r="S175" s="30">
        <v>2.3699999999999997</v>
      </c>
      <c r="T175" s="30">
        <v>2.370000000000001</v>
      </c>
      <c r="U175" s="30">
        <v>2.3699999999999997</v>
      </c>
      <c r="V175" s="30">
        <v>2.3700000000000006</v>
      </c>
      <c r="W175" s="30">
        <v>2.3699999999999997</v>
      </c>
      <c r="X175" s="30">
        <v>2.3699999999999997</v>
      </c>
      <c r="Y175" s="30">
        <v>2.3699999999999997</v>
      </c>
      <c r="Z175" s="30">
        <v>2.3699999999999997</v>
      </c>
      <c r="AA175" s="30">
        <v>2.3699999999999997</v>
      </c>
      <c r="AB175" s="30">
        <v>2.3699999999999997</v>
      </c>
      <c r="AC175" s="30">
        <v>2.3700000000000006</v>
      </c>
      <c r="AD175" s="30">
        <v>2.37</v>
      </c>
      <c r="AE175" s="30">
        <v>2.3699999999999997</v>
      </c>
      <c r="AF175" s="30">
        <v>2.3699999999999997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76459.949944565597</v>
      </c>
      <c r="M182" s="33">
        <v>124910.65191976864</v>
      </c>
      <c r="N182" s="33">
        <v>169752.00660224818</v>
      </c>
      <c r="O182" s="33">
        <v>211702.36802525533</v>
      </c>
      <c r="P182" s="33">
        <v>251759.10206779442</v>
      </c>
      <c r="Q182" s="33">
        <v>289345.29634488968</v>
      </c>
      <c r="R182" s="33">
        <v>324620.78044064448</v>
      </c>
      <c r="S182" s="33">
        <v>357711.77318182308</v>
      </c>
      <c r="T182" s="33">
        <v>388722.41713822936</v>
      </c>
      <c r="U182" s="33">
        <v>417073.9535941293</v>
      </c>
      <c r="V182" s="33">
        <v>442862.53314242489</v>
      </c>
      <c r="W182" s="33">
        <v>465866.69939843647</v>
      </c>
      <c r="X182" s="33">
        <v>486189.84498102649</v>
      </c>
      <c r="Y182" s="33">
        <v>503627.26340127341</v>
      </c>
      <c r="Z182" s="33">
        <v>518288.91312885308</v>
      </c>
      <c r="AA182" s="33">
        <v>530581.41839650169</v>
      </c>
      <c r="AB182" s="33">
        <v>540611.76025022322</v>
      </c>
      <c r="AC182" s="33">
        <v>548777.17981098825</v>
      </c>
      <c r="AD182" s="33">
        <v>555176.54177717667</v>
      </c>
      <c r="AE182" s="33">
        <v>560170.94901649433</v>
      </c>
      <c r="AF182" s="33">
        <v>564094.27014854481</v>
      </c>
      <c r="AG182" s="33">
        <v>567257.90275086125</v>
      </c>
      <c r="AH182" s="33">
        <v>569716.80957493582</v>
      </c>
      <c r="AI182" s="33">
        <v>571536.16241502238</v>
      </c>
      <c r="AJ182" s="33">
        <v>572787.47497719235</v>
      </c>
      <c r="AK182" s="33">
        <v>573719.98239851231</v>
      </c>
      <c r="AL182" s="33">
        <v>574376.50091981399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1420.7524695080103</v>
      </c>
      <c r="M184" s="33">
        <v>1339.9037023271708</v>
      </c>
      <c r="N184" s="33">
        <v>1267.1217705676679</v>
      </c>
      <c r="O184" s="33">
        <v>1193.9350833938579</v>
      </c>
      <c r="P184" s="33">
        <v>1119.0469850066086</v>
      </c>
      <c r="Q184" s="33">
        <v>1043.3063834087068</v>
      </c>
      <c r="R184" s="33">
        <v>963.8492636669024</v>
      </c>
      <c r="S184" s="33">
        <v>878.35441504748405</v>
      </c>
      <c r="T184" s="33">
        <v>789.17913512714654</v>
      </c>
      <c r="U184" s="33">
        <v>698.59808414588167</v>
      </c>
      <c r="V184" s="33">
        <v>607.79664786936087</v>
      </c>
      <c r="W184" s="33">
        <v>519.1191932316641</v>
      </c>
      <c r="X184" s="33">
        <v>435.64411237317893</v>
      </c>
      <c r="Y184" s="33">
        <v>360.7791040352937</v>
      </c>
      <c r="Z184" s="33">
        <v>294.36883001007283</v>
      </c>
      <c r="AA184" s="33">
        <v>236.56323531358686</v>
      </c>
      <c r="AB184" s="33">
        <v>187.57945754622997</v>
      </c>
      <c r="AC184" s="33">
        <v>147.78403170207895</v>
      </c>
      <c r="AD184" s="33">
        <v>116.73457965562841</v>
      </c>
      <c r="AE184" s="33">
        <v>91.954446122812314</v>
      </c>
      <c r="AF184" s="33">
        <v>70.85428385716358</v>
      </c>
      <c r="AG184" s="33">
        <v>52.891029096936784</v>
      </c>
      <c r="AH184" s="33">
        <v>38.814118335868372</v>
      </c>
      <c r="AI184" s="33">
        <v>29.073055955569387</v>
      </c>
      <c r="AJ184" s="33">
        <v>22.547725509603833</v>
      </c>
      <c r="AK184" s="33">
        <v>18.291553530920662</v>
      </c>
      <c r="AL184" s="33">
        <v>15.476507859660149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163.97681528623511</v>
      </c>
      <c r="M186" s="33">
        <v>152.92139197030781</v>
      </c>
      <c r="N186" s="33">
        <v>143.05061035926096</v>
      </c>
      <c r="O186" s="33">
        <v>134.02843567966909</v>
      </c>
      <c r="P186" s="33">
        <v>125.07405355500947</v>
      </c>
      <c r="Q186" s="33">
        <v>116.09265501055523</v>
      </c>
      <c r="R186" s="33">
        <v>106.85194324337411</v>
      </c>
      <c r="S186" s="33">
        <v>97.246354566270156</v>
      </c>
      <c r="T186" s="33">
        <v>87.203406186495428</v>
      </c>
      <c r="U186" s="33">
        <v>76.996537476563631</v>
      </c>
      <c r="V186" s="33">
        <v>66.725757129811271</v>
      </c>
      <c r="W186" s="33">
        <v>56.905441799572976</v>
      </c>
      <c r="X186" s="33">
        <v>47.665020957932825</v>
      </c>
      <c r="Y186" s="33">
        <v>39.318405490382922</v>
      </c>
      <c r="Z186" s="33">
        <v>31.900761447845518</v>
      </c>
      <c r="AA186" s="33">
        <v>25.402272590764792</v>
      </c>
      <c r="AB186" s="33">
        <v>20.054747069339612</v>
      </c>
      <c r="AC186" s="33">
        <v>15.75016442443326</v>
      </c>
      <c r="AD186" s="33">
        <v>12.344127238133158</v>
      </c>
      <c r="AE186" s="33">
        <v>9.5220387570722025</v>
      </c>
      <c r="AF186" s="33">
        <v>7.1363320988597074</v>
      </c>
      <c r="AG186" s="33">
        <v>5.1593353339788335</v>
      </c>
      <c r="AH186" s="33">
        <v>3.6252751567861479</v>
      </c>
      <c r="AI186" s="33">
        <v>2.535854653126564</v>
      </c>
      <c r="AJ186" s="33">
        <v>1.8570222580909923</v>
      </c>
      <c r="AK186" s="33">
        <v>1.460041974321282</v>
      </c>
      <c r="AL186" s="33">
        <v>1.2588240860074511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1584.7292847942454</v>
      </c>
      <c r="M192" s="33">
        <v>1492.8250942974787</v>
      </c>
      <c r="N192" s="33">
        <v>1410.1723809269288</v>
      </c>
      <c r="O192" s="33">
        <v>1327.9635190735271</v>
      </c>
      <c r="P192" s="33">
        <v>1244.121038561618</v>
      </c>
      <c r="Q192" s="33">
        <v>1159.3990384192621</v>
      </c>
      <c r="R192" s="33">
        <v>1070.7012069102766</v>
      </c>
      <c r="S192" s="33">
        <v>975.60076961375421</v>
      </c>
      <c r="T192" s="33">
        <v>876.38254131364192</v>
      </c>
      <c r="U192" s="33">
        <v>775.59462162244529</v>
      </c>
      <c r="V192" s="33">
        <v>674.52240499917218</v>
      </c>
      <c r="W192" s="33">
        <v>576.02463503123704</v>
      </c>
      <c r="X192" s="33">
        <v>483.30913333111175</v>
      </c>
      <c r="Y192" s="33">
        <v>400.09750952567663</v>
      </c>
      <c r="Z192" s="33">
        <v>326.26959145791835</v>
      </c>
      <c r="AA192" s="33">
        <v>261.96550790435163</v>
      </c>
      <c r="AB192" s="33">
        <v>207.63420461556959</v>
      </c>
      <c r="AC192" s="33">
        <v>163.5341961265122</v>
      </c>
      <c r="AD192" s="33">
        <v>129.07870689376156</v>
      </c>
      <c r="AE192" s="33">
        <v>101.47648487988451</v>
      </c>
      <c r="AF192" s="33">
        <v>77.990615956023291</v>
      </c>
      <c r="AG192" s="33">
        <v>58.050364430915614</v>
      </c>
      <c r="AH192" s="33">
        <v>42.439393492654517</v>
      </c>
      <c r="AI192" s="33">
        <v>31.60891060869595</v>
      </c>
      <c r="AJ192" s="33">
        <v>24.404747767694825</v>
      </c>
      <c r="AK192" s="33">
        <v>19.751595505241944</v>
      </c>
      <c r="AL192" s="33">
        <v>16.7353319456676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76459.949944565597</v>
      </c>
      <c r="M193" s="34">
        <v>124910.65191976864</v>
      </c>
      <c r="N193" s="34">
        <v>169752.00660224818</v>
      </c>
      <c r="O193" s="34">
        <v>211702.36802525533</v>
      </c>
      <c r="P193" s="34">
        <v>251759.10206779442</v>
      </c>
      <c r="Q193" s="34">
        <v>289345.29634488968</v>
      </c>
      <c r="R193" s="34">
        <v>324620.78044064448</v>
      </c>
      <c r="S193" s="34">
        <v>357711.77318182308</v>
      </c>
      <c r="T193" s="34">
        <v>388722.41713822936</v>
      </c>
      <c r="U193" s="34">
        <v>417073.9535941293</v>
      </c>
      <c r="V193" s="34">
        <v>442862.53314242489</v>
      </c>
      <c r="W193" s="34">
        <v>465866.69939843647</v>
      </c>
      <c r="X193" s="34">
        <v>486189.84498102649</v>
      </c>
      <c r="Y193" s="34">
        <v>503627.26340127341</v>
      </c>
      <c r="Z193" s="34">
        <v>518288.91312885308</v>
      </c>
      <c r="AA193" s="34">
        <v>530581.41839650169</v>
      </c>
      <c r="AB193" s="34">
        <v>540611.76025022322</v>
      </c>
      <c r="AC193" s="34">
        <v>548777.17981098825</v>
      </c>
      <c r="AD193" s="34">
        <v>555176.54177717667</v>
      </c>
      <c r="AE193" s="34">
        <v>560170.94901649433</v>
      </c>
      <c r="AF193" s="34">
        <v>564094.27014854481</v>
      </c>
      <c r="AG193" s="34">
        <v>567257.90275086125</v>
      </c>
      <c r="AH193" s="34">
        <v>569716.80957493582</v>
      </c>
      <c r="AI193" s="34">
        <v>571536.16241502238</v>
      </c>
      <c r="AJ193" s="34">
        <v>572787.47497719235</v>
      </c>
      <c r="AK193" s="34">
        <v>573719.98239851231</v>
      </c>
      <c r="AL193" s="34">
        <v>574376.50091981399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78044.679229359841</v>
      </c>
      <c r="M194" s="33">
        <v>126403.47701406611</v>
      </c>
      <c r="N194" s="33">
        <v>171162.17898317511</v>
      </c>
      <c r="O194" s="33">
        <v>213030.33154432886</v>
      </c>
      <c r="P194" s="33">
        <v>253003.22310635602</v>
      </c>
      <c r="Q194" s="33">
        <v>290504.69538330898</v>
      </c>
      <c r="R194" s="33">
        <v>325691.48164755473</v>
      </c>
      <c r="S194" s="33">
        <v>358687.37395143684</v>
      </c>
      <c r="T194" s="33">
        <v>389598.79967954301</v>
      </c>
      <c r="U194" s="33">
        <v>417849.54821575171</v>
      </c>
      <c r="V194" s="33">
        <v>443537.05554742407</v>
      </c>
      <c r="W194" s="33">
        <v>466442.7240334677</v>
      </c>
      <c r="X194" s="33">
        <v>486673.1541143576</v>
      </c>
      <c r="Y194" s="33">
        <v>504027.36091079906</v>
      </c>
      <c r="Z194" s="33">
        <v>518615.18272031099</v>
      </c>
      <c r="AA194" s="33">
        <v>530843.3839044061</v>
      </c>
      <c r="AB194" s="33">
        <v>540819.39445483882</v>
      </c>
      <c r="AC194" s="33">
        <v>548940.71400711476</v>
      </c>
      <c r="AD194" s="33">
        <v>555305.62048407039</v>
      </c>
      <c r="AE194" s="33">
        <v>560272.42550137429</v>
      </c>
      <c r="AF194" s="33">
        <v>564172.26076450082</v>
      </c>
      <c r="AG194" s="33">
        <v>567315.95311529213</v>
      </c>
      <c r="AH194" s="33">
        <v>569759.24896842847</v>
      </c>
      <c r="AI194" s="33">
        <v>571567.77132563107</v>
      </c>
      <c r="AJ194" s="33">
        <v>572811.87972496008</v>
      </c>
      <c r="AK194" s="33">
        <v>573739.73399401759</v>
      </c>
      <c r="AL194" s="33">
        <v>574393.23625175969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12.883618130058588</v>
      </c>
      <c r="M202" s="33">
        <v>20.981249660756649</v>
      </c>
      <c r="N202" s="33">
        <v>28.454607589754609</v>
      </c>
      <c r="O202" s="33">
        <v>35.426041276644732</v>
      </c>
      <c r="P202" s="33">
        <v>42.063757621665076</v>
      </c>
      <c r="Q202" s="33">
        <v>48.271515182197227</v>
      </c>
      <c r="R202" s="33">
        <v>54.076717065625473</v>
      </c>
      <c r="S202" s="33">
        <v>59.501782525333809</v>
      </c>
      <c r="T202" s="33">
        <v>64.564840472840942</v>
      </c>
      <c r="U202" s="33">
        <v>69.169813297464827</v>
      </c>
      <c r="V202" s="33">
        <v>73.333730253849737</v>
      </c>
      <c r="W202" s="33">
        <v>77.020814705242643</v>
      </c>
      <c r="X202" s="33">
        <v>80.194306284500001</v>
      </c>
      <c r="Y202" s="33">
        <v>82.877973516729298</v>
      </c>
      <c r="Z202" s="33">
        <v>85.092799630747962</v>
      </c>
      <c r="AA202" s="33">
        <v>86.907120397711509</v>
      </c>
      <c r="AB202" s="33">
        <v>88.338824767751888</v>
      </c>
      <c r="AC202" s="33">
        <v>89.456120765640776</v>
      </c>
      <c r="AD202" s="33">
        <v>90.276038189390079</v>
      </c>
      <c r="AE202" s="33">
        <v>90.859459686053768</v>
      </c>
      <c r="AF202" s="33">
        <v>91.26280588902469</v>
      </c>
      <c r="AG202" s="33">
        <v>91.539520575126843</v>
      </c>
      <c r="AH202" s="33">
        <v>91.699118258029799</v>
      </c>
      <c r="AI202" s="33">
        <v>91.753042570284848</v>
      </c>
      <c r="AJ202" s="33">
        <v>91.713528044791303</v>
      </c>
      <c r="AK202" s="33">
        <v>91.622849931234924</v>
      </c>
      <c r="AL202" s="33">
        <v>91.488338681183706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0.24389279936081454</v>
      </c>
      <c r="M204" s="33">
        <v>0.23006089809325386</v>
      </c>
      <c r="N204" s="33">
        <v>0.2175560489911674</v>
      </c>
      <c r="O204" s="33">
        <v>0.20498716207796364</v>
      </c>
      <c r="P204" s="33">
        <v>0.19212945771638348</v>
      </c>
      <c r="Q204" s="33">
        <v>0.17910813797121033</v>
      </c>
      <c r="R204" s="33">
        <v>0.1654234581823327</v>
      </c>
      <c r="S204" s="33">
        <v>0.15071440414707665</v>
      </c>
      <c r="T204" s="33">
        <v>0.13537316994609469</v>
      </c>
      <c r="U204" s="33">
        <v>0.11979575711971191</v>
      </c>
      <c r="V204" s="33">
        <v>0.1041812961865673</v>
      </c>
      <c r="W204" s="33">
        <v>8.8949085869378844E-2</v>
      </c>
      <c r="X204" s="33">
        <v>7.4627507111189526E-2</v>
      </c>
      <c r="Y204" s="33">
        <v>6.1781279644234785E-2</v>
      </c>
      <c r="Z204" s="33">
        <v>5.0394390624513147E-2</v>
      </c>
      <c r="AA204" s="33">
        <v>4.0484145177122649E-2</v>
      </c>
      <c r="AB204" s="33">
        <v>3.209788073508317E-2</v>
      </c>
      <c r="AC204" s="33">
        <v>2.5290554969301788E-2</v>
      </c>
      <c r="AD204" s="33">
        <v>1.9977613438020549E-2</v>
      </c>
      <c r="AE204" s="33">
        <v>1.5728481941048689E-2</v>
      </c>
      <c r="AF204" s="33">
        <v>1.2109751313001954E-2</v>
      </c>
      <c r="AG204" s="33">
        <v>9.0344326396561408E-3</v>
      </c>
      <c r="AH204" s="33">
        <v>6.6331087874040764E-3</v>
      </c>
      <c r="AI204" s="33">
        <v>4.9714638528725952E-3</v>
      </c>
      <c r="AJ204" s="33">
        <v>3.8607913127300182E-3</v>
      </c>
      <c r="AK204" s="33">
        <v>3.133430636021116E-3</v>
      </c>
      <c r="AL204" s="33">
        <v>2.654700506215898E-3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2.8214895410016694E-2</v>
      </c>
      <c r="M206" s="33">
        <v>2.6317663468559231E-2</v>
      </c>
      <c r="N206" s="33">
        <v>2.4617829702006429E-2</v>
      </c>
      <c r="O206" s="33">
        <v>2.306413214545951E-2</v>
      </c>
      <c r="P206" s="33">
        <v>2.1523430000197456E-2</v>
      </c>
      <c r="Q206" s="33">
        <v>1.9975856269253349E-2</v>
      </c>
      <c r="R206" s="33">
        <v>1.8381151327242592E-2</v>
      </c>
      <c r="S206" s="33">
        <v>1.6724755478550096E-2</v>
      </c>
      <c r="T206" s="33">
        <v>1.4993614127336645E-2</v>
      </c>
      <c r="U206" s="33">
        <v>1.3234255328342171E-2</v>
      </c>
      <c r="V206" s="33">
        <v>1.1464082669234986E-2</v>
      </c>
      <c r="W206" s="33">
        <v>9.7732454462173424E-3</v>
      </c>
      <c r="X206" s="33">
        <v>8.1841974379839068E-3</v>
      </c>
      <c r="Y206" s="33">
        <v>6.7488262067328863E-3</v>
      </c>
      <c r="Z206" s="33">
        <v>5.4736298763004513E-3</v>
      </c>
      <c r="AA206" s="33">
        <v>4.356777116775872E-3</v>
      </c>
      <c r="AB206" s="33">
        <v>3.4389972282134443E-3</v>
      </c>
      <c r="AC206" s="33">
        <v>2.701270918504823E-3</v>
      </c>
      <c r="AD206" s="33">
        <v>2.1172753444907064E-3</v>
      </c>
      <c r="AE206" s="33">
        <v>1.6322929724252998E-3</v>
      </c>
      <c r="AF206" s="33">
        <v>1.2220241846137815E-3</v>
      </c>
      <c r="AG206" s="33">
        <v>8.8271517584623336E-4</v>
      </c>
      <c r="AH206" s="33">
        <v>6.2023389086468908E-4</v>
      </c>
      <c r="AI206" s="33">
        <v>4.3393366788039499E-4</v>
      </c>
      <c r="AJ206" s="33">
        <v>3.1812025873843896E-4</v>
      </c>
      <c r="AK206" s="33">
        <v>2.5061149263089422E-4</v>
      </c>
      <c r="AL206" s="33">
        <v>2.1652885399028459E-4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0.27210769477083124</v>
      </c>
      <c r="M212" s="33">
        <v>0.2563785615618131</v>
      </c>
      <c r="N212" s="33">
        <v>0.24217387869317383</v>
      </c>
      <c r="O212" s="33">
        <v>0.22805129422342316</v>
      </c>
      <c r="P212" s="33">
        <v>0.21365288771658095</v>
      </c>
      <c r="Q212" s="33">
        <v>0.19908399424046369</v>
      </c>
      <c r="R212" s="33">
        <v>0.18380460950957528</v>
      </c>
      <c r="S212" s="33">
        <v>0.16743915962562675</v>
      </c>
      <c r="T212" s="33">
        <v>0.15036678407343135</v>
      </c>
      <c r="U212" s="33">
        <v>0.13303001244805407</v>
      </c>
      <c r="V212" s="33">
        <v>0.11564537885580228</v>
      </c>
      <c r="W212" s="33">
        <v>9.8722331315596185E-2</v>
      </c>
      <c r="X212" s="33">
        <v>8.2811704549173429E-2</v>
      </c>
      <c r="Y212" s="33">
        <v>6.8530105850967665E-2</v>
      </c>
      <c r="Z212" s="33">
        <v>5.5868020500813596E-2</v>
      </c>
      <c r="AA212" s="33">
        <v>4.4840922293898522E-2</v>
      </c>
      <c r="AB212" s="33">
        <v>3.5536877963296618E-2</v>
      </c>
      <c r="AC212" s="33">
        <v>2.7991825887806611E-2</v>
      </c>
      <c r="AD212" s="33">
        <v>2.2094888782511254E-2</v>
      </c>
      <c r="AE212" s="33">
        <v>1.736077491347399E-2</v>
      </c>
      <c r="AF212" s="33">
        <v>1.3331775497615736E-2</v>
      </c>
      <c r="AG212" s="33">
        <v>9.9171478155023734E-3</v>
      </c>
      <c r="AH212" s="33">
        <v>7.2533426782687652E-3</v>
      </c>
      <c r="AI212" s="33">
        <v>5.4053975207529904E-3</v>
      </c>
      <c r="AJ212" s="33">
        <v>4.1789115714684572E-3</v>
      </c>
      <c r="AK212" s="33">
        <v>3.3840421286520104E-3</v>
      </c>
      <c r="AL212" s="33">
        <v>2.8712293602061825E-3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12.883618130058588</v>
      </c>
      <c r="M213" s="34">
        <v>20.981249660756649</v>
      </c>
      <c r="N213" s="34">
        <v>28.454607589754609</v>
      </c>
      <c r="O213" s="34">
        <v>35.426041276644732</v>
      </c>
      <c r="P213" s="34">
        <v>42.063757621665076</v>
      </c>
      <c r="Q213" s="34">
        <v>48.271515182197227</v>
      </c>
      <c r="R213" s="34">
        <v>54.076717065625473</v>
      </c>
      <c r="S213" s="34">
        <v>59.501782525333809</v>
      </c>
      <c r="T213" s="34">
        <v>64.564840472840942</v>
      </c>
      <c r="U213" s="34">
        <v>69.169813297464827</v>
      </c>
      <c r="V213" s="34">
        <v>73.333730253849737</v>
      </c>
      <c r="W213" s="34">
        <v>77.020814705242643</v>
      </c>
      <c r="X213" s="34">
        <v>80.194306284500001</v>
      </c>
      <c r="Y213" s="34">
        <v>82.877973516729298</v>
      </c>
      <c r="Z213" s="34">
        <v>85.092799630747962</v>
      </c>
      <c r="AA213" s="34">
        <v>86.907120397711509</v>
      </c>
      <c r="AB213" s="34">
        <v>88.338824767751888</v>
      </c>
      <c r="AC213" s="34">
        <v>89.456120765640776</v>
      </c>
      <c r="AD213" s="34">
        <v>90.276038189390079</v>
      </c>
      <c r="AE213" s="34">
        <v>90.859459686053768</v>
      </c>
      <c r="AF213" s="34">
        <v>91.26280588902469</v>
      </c>
      <c r="AG213" s="34">
        <v>91.539520575126843</v>
      </c>
      <c r="AH213" s="34">
        <v>91.699118258029799</v>
      </c>
      <c r="AI213" s="34">
        <v>91.753042570284848</v>
      </c>
      <c r="AJ213" s="34">
        <v>91.713528044791303</v>
      </c>
      <c r="AK213" s="34">
        <v>91.622849931234924</v>
      </c>
      <c r="AL213" s="34">
        <v>91.488338681183706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13.155725824829419</v>
      </c>
      <c r="M214" s="33">
        <v>21.237628222318463</v>
      </c>
      <c r="N214" s="33">
        <v>28.696781468447782</v>
      </c>
      <c r="O214" s="33">
        <v>35.654092570868151</v>
      </c>
      <c r="P214" s="33">
        <v>42.27741050938166</v>
      </c>
      <c r="Q214" s="33">
        <v>48.470599176437695</v>
      </c>
      <c r="R214" s="33">
        <v>54.260521675135045</v>
      </c>
      <c r="S214" s="33">
        <v>59.669221684959432</v>
      </c>
      <c r="T214" s="33">
        <v>64.715207256914368</v>
      </c>
      <c r="U214" s="33">
        <v>69.302843309912888</v>
      </c>
      <c r="V214" s="33">
        <v>73.449375632705539</v>
      </c>
      <c r="W214" s="33">
        <v>77.119537036558228</v>
      </c>
      <c r="X214" s="33">
        <v>80.277117989049174</v>
      </c>
      <c r="Y214" s="33">
        <v>82.946503622580266</v>
      </c>
      <c r="Z214" s="33">
        <v>85.148667651248786</v>
      </c>
      <c r="AA214" s="33">
        <v>86.95196132000541</v>
      </c>
      <c r="AB214" s="33">
        <v>88.374361645715183</v>
      </c>
      <c r="AC214" s="33">
        <v>89.484112591528586</v>
      </c>
      <c r="AD214" s="33">
        <v>90.298133078172583</v>
      </c>
      <c r="AE214" s="33">
        <v>90.876820460967252</v>
      </c>
      <c r="AF214" s="33">
        <v>91.276137664522309</v>
      </c>
      <c r="AG214" s="33">
        <v>91.549437722942343</v>
      </c>
      <c r="AH214" s="33">
        <v>91.706371600708067</v>
      </c>
      <c r="AI214" s="33">
        <v>91.758447967805594</v>
      </c>
      <c r="AJ214" s="33">
        <v>91.717706956362775</v>
      </c>
      <c r="AK214" s="33">
        <v>91.626233973363583</v>
      </c>
      <c r="AL214" s="33">
        <v>91.491209910543915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0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0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0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0</v>
      </c>
      <c r="C233" s="34">
        <v>0</v>
      </c>
      <c r="D233" s="34">
        <v>0</v>
      </c>
      <c r="E233" s="34">
        <v>0</v>
      </c>
      <c r="F233" s="34">
        <v>0</v>
      </c>
      <c r="G233" s="34">
        <v>0</v>
      </c>
      <c r="H233" s="34">
        <v>0</v>
      </c>
      <c r="I233" s="34">
        <v>0</v>
      </c>
      <c r="J233" s="34">
        <v>0</v>
      </c>
      <c r="K233" s="34">
        <v>0</v>
      </c>
      <c r="L233" s="34">
        <v>0</v>
      </c>
      <c r="M233" s="34">
        <v>0</v>
      </c>
      <c r="N233" s="34">
        <v>0</v>
      </c>
      <c r="O233" s="34">
        <v>0</v>
      </c>
      <c r="P233" s="34">
        <v>0</v>
      </c>
      <c r="Q233" s="34">
        <v>0</v>
      </c>
      <c r="R233" s="34">
        <v>0</v>
      </c>
      <c r="S233" s="34">
        <v>0</v>
      </c>
      <c r="T233" s="34">
        <v>0</v>
      </c>
      <c r="U233" s="34">
        <v>0</v>
      </c>
      <c r="V233" s="34">
        <v>0</v>
      </c>
      <c r="W233" s="34">
        <v>0</v>
      </c>
      <c r="X233" s="34">
        <v>0</v>
      </c>
      <c r="Y233" s="34">
        <v>0</v>
      </c>
      <c r="Z233" s="34">
        <v>0</v>
      </c>
      <c r="AA233" s="34">
        <v>0</v>
      </c>
      <c r="AB233" s="34">
        <v>0</v>
      </c>
      <c r="AC233" s="34">
        <v>0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0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233756.94417167129</v>
      </c>
      <c r="M241" s="33">
        <v>209149.73538714409</v>
      </c>
      <c r="N241" s="33">
        <v>186553.59990291373</v>
      </c>
      <c r="O241" s="33">
        <v>165663.45612751046</v>
      </c>
      <c r="P241" s="33">
        <v>146122.42763643706</v>
      </c>
      <c r="Q241" s="33">
        <v>127917.23491459034</v>
      </c>
      <c r="R241" s="33">
        <v>110955.71304548565</v>
      </c>
      <c r="S241" s="33">
        <v>95314.743422717336</v>
      </c>
      <c r="T241" s="33">
        <v>80926.763387962172</v>
      </c>
      <c r="U241" s="33">
        <v>68023.879355165089</v>
      </c>
      <c r="V241" s="33">
        <v>56616.931119074565</v>
      </c>
      <c r="W241" s="33">
        <v>46652.676154175897</v>
      </c>
      <c r="X241" s="33">
        <v>37894.585164994896</v>
      </c>
      <c r="Y241" s="33">
        <v>30417.326954096214</v>
      </c>
      <c r="Z241" s="33">
        <v>24309.376043323246</v>
      </c>
      <c r="AA241" s="33">
        <v>19289.167211962478</v>
      </c>
      <c r="AB241" s="33">
        <v>15160.191520205957</v>
      </c>
      <c r="AC241" s="33">
        <v>11754.717482164984</v>
      </c>
      <c r="AD241" s="33">
        <v>9093.3405527063478</v>
      </c>
      <c r="AE241" s="33">
        <v>7024.6599683926652</v>
      </c>
      <c r="AF241" s="33">
        <v>5451.4975926601855</v>
      </c>
      <c r="AG241" s="33">
        <v>4239.4661755984043</v>
      </c>
      <c r="AH241" s="33">
        <v>3312.6957679502384</v>
      </c>
      <c r="AI241" s="33">
        <v>2564.5683386753562</v>
      </c>
      <c r="AJ241" s="33">
        <v>2061.9347412514576</v>
      </c>
      <c r="AK241" s="33">
        <v>1643.4385327313487</v>
      </c>
      <c r="AL241" s="33">
        <v>1314.8592018884053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220577.22310078627</v>
      </c>
      <c r="M242" s="33">
        <v>197437.85367716497</v>
      </c>
      <c r="N242" s="33">
        <v>175841.02704220536</v>
      </c>
      <c r="O242" s="33">
        <v>155641.27636840017</v>
      </c>
      <c r="P242" s="33">
        <v>136503.15872369913</v>
      </c>
      <c r="Q242" s="33">
        <v>118641.48488216981</v>
      </c>
      <c r="R242" s="33">
        <v>102106.59034542374</v>
      </c>
      <c r="S242" s="33">
        <v>86983.35162404622</v>
      </c>
      <c r="T242" s="33">
        <v>73223.407226387368</v>
      </c>
      <c r="U242" s="33">
        <v>60974.426151902881</v>
      </c>
      <c r="V242" s="33">
        <v>50176.187739232395</v>
      </c>
      <c r="W242" s="33">
        <v>40821.889375700899</v>
      </c>
      <c r="X242" s="33">
        <v>32798.367901888909</v>
      </c>
      <c r="Y242" s="33">
        <v>26054.285521278143</v>
      </c>
      <c r="Z242" s="33">
        <v>20486.72952474557</v>
      </c>
      <c r="AA242" s="33">
        <v>15940.265876500856</v>
      </c>
      <c r="AB242" s="33">
        <v>12321.037768761667</v>
      </c>
      <c r="AC242" s="33">
        <v>9430.1331778045987</v>
      </c>
      <c r="AD242" s="33">
        <v>7161.1960428614948</v>
      </c>
      <c r="AE242" s="33">
        <v>5413.2530397065048</v>
      </c>
      <c r="AF242" s="33">
        <v>4094.874826487202</v>
      </c>
      <c r="AG242" s="33">
        <v>3087.0411891305475</v>
      </c>
      <c r="AH242" s="33">
        <v>2326.68723575165</v>
      </c>
      <c r="AI242" s="33">
        <v>1768.3418520154526</v>
      </c>
      <c r="AJ242" s="33">
        <v>1384.6519693269704</v>
      </c>
      <c r="AK242" s="33">
        <v>1087.4669693869171</v>
      </c>
      <c r="AL242" s="33">
        <v>861.72758305377829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76459.949944565597</v>
      </c>
      <c r="M243" s="33">
        <v>124910.65191976864</v>
      </c>
      <c r="N243" s="33">
        <v>169752.00660224818</v>
      </c>
      <c r="O243" s="33">
        <v>211702.36802525533</v>
      </c>
      <c r="P243" s="33">
        <v>251759.10206779442</v>
      </c>
      <c r="Q243" s="33">
        <v>289345.29634488968</v>
      </c>
      <c r="R243" s="33">
        <v>324620.78044064448</v>
      </c>
      <c r="S243" s="33">
        <v>357711.77318182308</v>
      </c>
      <c r="T243" s="33">
        <v>388722.41713822936</v>
      </c>
      <c r="U243" s="33">
        <v>417073.9535941293</v>
      </c>
      <c r="V243" s="33">
        <v>442862.53314242489</v>
      </c>
      <c r="W243" s="33">
        <v>465866.69939843647</v>
      </c>
      <c r="X243" s="33">
        <v>486189.84498102649</v>
      </c>
      <c r="Y243" s="33">
        <v>503627.26340127341</v>
      </c>
      <c r="Z243" s="33">
        <v>518288.91312885308</v>
      </c>
      <c r="AA243" s="33">
        <v>530581.41839650169</v>
      </c>
      <c r="AB243" s="33">
        <v>540611.76025022322</v>
      </c>
      <c r="AC243" s="33">
        <v>548777.17981098825</v>
      </c>
      <c r="AD243" s="33">
        <v>555176.54177717667</v>
      </c>
      <c r="AE243" s="33">
        <v>560170.94901649433</v>
      </c>
      <c r="AF243" s="33">
        <v>564094.27014854481</v>
      </c>
      <c r="AG243" s="33">
        <v>567257.90275086125</v>
      </c>
      <c r="AH243" s="33">
        <v>569716.80957493582</v>
      </c>
      <c r="AI243" s="33">
        <v>571536.16241502238</v>
      </c>
      <c r="AJ243" s="33">
        <v>572787.47497719235</v>
      </c>
      <c r="AK243" s="33">
        <v>573719.98239851231</v>
      </c>
      <c r="AL243" s="33">
        <v>574376.50091981399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16899.930745833059</v>
      </c>
      <c r="M244" s="33">
        <v>15885.421590581751</v>
      </c>
      <c r="N244" s="33">
        <v>14998.525851706294</v>
      </c>
      <c r="O244" s="33">
        <v>14200.272585827515</v>
      </c>
      <c r="P244" s="33">
        <v>13327.016985958719</v>
      </c>
      <c r="Q244" s="33">
        <v>12454.827060179639</v>
      </c>
      <c r="R244" s="33">
        <v>11560.123690675675</v>
      </c>
      <c r="S244" s="33">
        <v>10622.417724146102</v>
      </c>
      <c r="T244" s="33">
        <v>9594.4121391825556</v>
      </c>
      <c r="U244" s="33">
        <v>8563.0461159587576</v>
      </c>
      <c r="V244" s="33">
        <v>7506.7776457105647</v>
      </c>
      <c r="W244" s="33">
        <v>6480.7979680059489</v>
      </c>
      <c r="X244" s="33">
        <v>5477.8101453998433</v>
      </c>
      <c r="Y244" s="33">
        <v>4559.5193496279826</v>
      </c>
      <c r="Z244" s="33">
        <v>3754.6251335674233</v>
      </c>
      <c r="AA244" s="33">
        <v>3033.9742394742316</v>
      </c>
      <c r="AB244" s="33">
        <v>2429.2505742256494</v>
      </c>
      <c r="AC244" s="33">
        <v>1912.3758768126497</v>
      </c>
      <c r="AD244" s="33">
        <v>1505.7256705559871</v>
      </c>
      <c r="AE244" s="33">
        <v>1186.0332685994488</v>
      </c>
      <c r="AF244" s="33">
        <v>929.68269860068233</v>
      </c>
      <c r="AG244" s="33">
        <v>706.4600536694129</v>
      </c>
      <c r="AH244" s="33">
        <v>522.53947119547263</v>
      </c>
      <c r="AI244" s="33">
        <v>382.24515113508238</v>
      </c>
      <c r="AJ244" s="33">
        <v>294.5668995963369</v>
      </c>
      <c r="AK244" s="33">
        <v>229.87403339905921</v>
      </c>
      <c r="AL244" s="33">
        <v>195.05869729522541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14207.524695080105</v>
      </c>
      <c r="M245" s="33">
        <v>13399.037023271709</v>
      </c>
      <c r="N245" s="33">
        <v>12671.217705676678</v>
      </c>
      <c r="O245" s="33">
        <v>11939.350833938581</v>
      </c>
      <c r="P245" s="33">
        <v>11190.469850066085</v>
      </c>
      <c r="Q245" s="33">
        <v>10433.063834087066</v>
      </c>
      <c r="R245" s="33">
        <v>9638.4926366690233</v>
      </c>
      <c r="S245" s="33">
        <v>8783.5441504748396</v>
      </c>
      <c r="T245" s="33">
        <v>7891.7913512714649</v>
      </c>
      <c r="U245" s="33">
        <v>6985.980841458816</v>
      </c>
      <c r="V245" s="33">
        <v>6077.9664786936055</v>
      </c>
      <c r="W245" s="33">
        <v>5191.1919323166412</v>
      </c>
      <c r="X245" s="33">
        <v>4356.441123731789</v>
      </c>
      <c r="Y245" s="33">
        <v>3607.7910403529368</v>
      </c>
      <c r="Z245" s="33">
        <v>2943.6883001007282</v>
      </c>
      <c r="AA245" s="33">
        <v>2365.6323531358685</v>
      </c>
      <c r="AB245" s="33">
        <v>1875.7945754622997</v>
      </c>
      <c r="AC245" s="33">
        <v>1477.8403170207894</v>
      </c>
      <c r="AD245" s="33">
        <v>1167.3457965562839</v>
      </c>
      <c r="AE245" s="33">
        <v>919.54446122812317</v>
      </c>
      <c r="AF245" s="33">
        <v>708.54283857163591</v>
      </c>
      <c r="AG245" s="33">
        <v>528.91029096936779</v>
      </c>
      <c r="AH245" s="33">
        <v>388.14118335868375</v>
      </c>
      <c r="AI245" s="33">
        <v>290.73055955569384</v>
      </c>
      <c r="AJ245" s="33">
        <v>225.47725509603833</v>
      </c>
      <c r="AK245" s="33">
        <v>182.9155353092066</v>
      </c>
      <c r="AL245" s="33">
        <v>154.76507859660148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13770.573954279647</v>
      </c>
      <c r="M246" s="33">
        <v>12780.889735666255</v>
      </c>
      <c r="N246" s="33">
        <v>11942.297632351845</v>
      </c>
      <c r="O246" s="33">
        <v>11214.127189987592</v>
      </c>
      <c r="P246" s="33">
        <v>10450.879100402739</v>
      </c>
      <c r="Q246" s="33">
        <v>9715.5890871477768</v>
      </c>
      <c r="R246" s="33">
        <v>8980.1768683927075</v>
      </c>
      <c r="S246" s="33">
        <v>8225.4590768440103</v>
      </c>
      <c r="T246" s="33">
        <v>7407.9040592329893</v>
      </c>
      <c r="U246" s="33">
        <v>6592.4408103695623</v>
      </c>
      <c r="V246" s="33">
        <v>5763.9155041229924</v>
      </c>
      <c r="W246" s="33">
        <v>4961.8833401377833</v>
      </c>
      <c r="X246" s="33">
        <v>4183.5493711262525</v>
      </c>
      <c r="Y246" s="33">
        <v>3470.1542461779618</v>
      </c>
      <c r="Z246" s="33">
        <v>2843.8289526125668</v>
      </c>
      <c r="AA246" s="33">
        <v>2284.6393417237091</v>
      </c>
      <c r="AB246" s="33">
        <v>1818.3907444952629</v>
      </c>
      <c r="AC246" s="33">
        <v>1422.3743233735318</v>
      </c>
      <c r="AD246" s="33">
        <v>1110.4899242268123</v>
      </c>
      <c r="AE246" s="33">
        <v>862.89864938936716</v>
      </c>
      <c r="AF246" s="33">
        <v>663.66183389370735</v>
      </c>
      <c r="AG246" s="33">
        <v>490.21478196148553</v>
      </c>
      <c r="AH246" s="33">
        <v>348.47083292871531</v>
      </c>
      <c r="AI246" s="33">
        <v>241.19878448550025</v>
      </c>
      <c r="AJ246" s="33">
        <v>175.80745510526594</v>
      </c>
      <c r="AK246" s="33">
        <v>130.75632583283306</v>
      </c>
      <c r="AL246" s="33">
        <v>106.58836401471733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1639.7681528623509</v>
      </c>
      <c r="M247" s="33">
        <v>1529.2139197030779</v>
      </c>
      <c r="N247" s="33">
        <v>1430.5061035926094</v>
      </c>
      <c r="O247" s="33">
        <v>1340.2843567966906</v>
      </c>
      <c r="P247" s="33">
        <v>1250.7405355500946</v>
      </c>
      <c r="Q247" s="33">
        <v>1160.9265501055522</v>
      </c>
      <c r="R247" s="33">
        <v>1068.519432433741</v>
      </c>
      <c r="S247" s="33">
        <v>972.46354566270156</v>
      </c>
      <c r="T247" s="33">
        <v>872.03406186495408</v>
      </c>
      <c r="U247" s="33">
        <v>769.96537476563628</v>
      </c>
      <c r="V247" s="33">
        <v>667.25757129811268</v>
      </c>
      <c r="W247" s="33">
        <v>569.05441799572964</v>
      </c>
      <c r="X247" s="33">
        <v>476.65020957932825</v>
      </c>
      <c r="Y247" s="33">
        <v>393.18405490382918</v>
      </c>
      <c r="Z247" s="33">
        <v>319.00761447845514</v>
      </c>
      <c r="AA247" s="33">
        <v>254.02272590764787</v>
      </c>
      <c r="AB247" s="33">
        <v>200.54747069339609</v>
      </c>
      <c r="AC247" s="33">
        <v>157.5016442443326</v>
      </c>
      <c r="AD247" s="33">
        <v>123.44127238133157</v>
      </c>
      <c r="AE247" s="33">
        <v>95.220387570722011</v>
      </c>
      <c r="AF247" s="33">
        <v>71.363320988597067</v>
      </c>
      <c r="AG247" s="33">
        <v>51.593353339788329</v>
      </c>
      <c r="AH247" s="33">
        <v>36.252751567861466</v>
      </c>
      <c r="AI247" s="33">
        <v>25.358546531265638</v>
      </c>
      <c r="AJ247" s="33">
        <v>18.57022258090992</v>
      </c>
      <c r="AK247" s="33">
        <v>14.600419743212822</v>
      </c>
      <c r="AL247" s="33">
        <v>12.58824086007451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577311.91476507834</v>
      </c>
      <c r="M253" s="33">
        <v>575092.80325330049</v>
      </c>
      <c r="N253" s="33">
        <v>573189.18084069469</v>
      </c>
      <c r="O253" s="33">
        <v>571701.1354877163</v>
      </c>
      <c r="P253" s="33">
        <v>570603.79489990824</v>
      </c>
      <c r="Q253" s="33">
        <v>569668.42267316999</v>
      </c>
      <c r="R253" s="33">
        <v>568930.39645972499</v>
      </c>
      <c r="S253" s="33">
        <v>568613.75272571424</v>
      </c>
      <c r="T253" s="33">
        <v>568638.72936413088</v>
      </c>
      <c r="U253" s="33">
        <v>568983.69224374997</v>
      </c>
      <c r="V253" s="33">
        <v>569671.56920055719</v>
      </c>
      <c r="W253" s="33">
        <v>570544.19258676935</v>
      </c>
      <c r="X253" s="33">
        <v>571377.24889774749</v>
      </c>
      <c r="Y253" s="33">
        <v>572129.52456771047</v>
      </c>
      <c r="Z253" s="33">
        <v>572946.16869768105</v>
      </c>
      <c r="AA253" s="33">
        <v>573749.12014520657</v>
      </c>
      <c r="AB253" s="33">
        <v>574416.97290406749</v>
      </c>
      <c r="AC253" s="33">
        <v>574932.1226324091</v>
      </c>
      <c r="AD253" s="33">
        <v>575338.08103646489</v>
      </c>
      <c r="AE253" s="33">
        <v>575672.55879138119</v>
      </c>
      <c r="AF253" s="33">
        <v>576013.89325974684</v>
      </c>
      <c r="AG253" s="33">
        <v>576361.58859553025</v>
      </c>
      <c r="AH253" s="33">
        <v>576651.59681768843</v>
      </c>
      <c r="AI253" s="33">
        <v>576808.60564742074</v>
      </c>
      <c r="AJ253" s="33">
        <v>576948.48352014937</v>
      </c>
      <c r="AK253" s="33">
        <v>577009.03421491489</v>
      </c>
      <c r="AL253" s="33">
        <v>577022.08808552288</v>
      </c>
    </row>
    <row r="254" spans="1:38">
      <c r="A254" s="10"/>
      <c r="AL254">
        <v>0.93533346715611509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9683.4552496261076</v>
      </c>
      <c r="M259" s="33">
        <v>9530.6431589236672</v>
      </c>
      <c r="N259" s="33">
        <v>9381.6908585026285</v>
      </c>
      <c r="O259" s="33">
        <v>9236.2545214392194</v>
      </c>
      <c r="P259" s="33">
        <v>9084.3592733800288</v>
      </c>
      <c r="Q259" s="33">
        <v>8920.2626147067112</v>
      </c>
      <c r="R259" s="33">
        <v>8737.5647149303204</v>
      </c>
      <c r="S259" s="33">
        <v>8535.1164301471472</v>
      </c>
      <c r="T259" s="33">
        <v>8308.2752507250061</v>
      </c>
      <c r="U259" s="33">
        <v>8060.4118840766405</v>
      </c>
      <c r="V259" s="33">
        <v>7787.1700202563443</v>
      </c>
      <c r="W259" s="33">
        <v>7480.8345525420145</v>
      </c>
      <c r="X259" s="33">
        <v>7104.714298114206</v>
      </c>
      <c r="Y259" s="33">
        <v>6700.1734783952652</v>
      </c>
      <c r="Z259" s="33">
        <v>6254.0538663376483</v>
      </c>
      <c r="AA259" s="33">
        <v>5770.4538249417255</v>
      </c>
      <c r="AB259" s="33">
        <v>5265.5240763414786</v>
      </c>
      <c r="AC259" s="33">
        <v>4727.9797676074659</v>
      </c>
      <c r="AD259" s="33">
        <v>4182.3230238108663</v>
      </c>
      <c r="AE259" s="33">
        <v>3650.7348172193438</v>
      </c>
      <c r="AF259" s="33">
        <v>3155.2930361614081</v>
      </c>
      <c r="AG259" s="33">
        <v>2702.8948050058334</v>
      </c>
      <c r="AH259" s="33">
        <v>2302.5810793933351</v>
      </c>
      <c r="AI259" s="33">
        <v>1935.8666168530692</v>
      </c>
      <c r="AJ259" s="33">
        <v>1664.3713499927414</v>
      </c>
      <c r="AK259" s="33">
        <v>1412.4979438996447</v>
      </c>
      <c r="AL259" s="33">
        <v>1195.4428311557626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17833.296205156981</v>
      </c>
      <c r="M260" s="33">
        <v>17427.058368760969</v>
      </c>
      <c r="N260" s="33">
        <v>17046.915198413568</v>
      </c>
      <c r="O260" s="33">
        <v>16681.020368533511</v>
      </c>
      <c r="P260" s="33">
        <v>16318.357538978349</v>
      </c>
      <c r="Q260" s="33">
        <v>15954.941153062213</v>
      </c>
      <c r="R260" s="33">
        <v>15588.38307534882</v>
      </c>
      <c r="S260" s="33">
        <v>15205.024216283786</v>
      </c>
      <c r="T260" s="33">
        <v>14797.985616669042</v>
      </c>
      <c r="U260" s="33">
        <v>14357.318499041041</v>
      </c>
      <c r="V260" s="33">
        <v>13885.251110027913</v>
      </c>
      <c r="W260" s="33">
        <v>13371.836251296634</v>
      </c>
      <c r="X260" s="33">
        <v>12797.100805941001</v>
      </c>
      <c r="Y260" s="33">
        <v>12164.49742569585</v>
      </c>
      <c r="Z260" s="33">
        <v>11473.900424218764</v>
      </c>
      <c r="AA260" s="33">
        <v>10729.424367570793</v>
      </c>
      <c r="AB260" s="33">
        <v>9932.9483850738325</v>
      </c>
      <c r="AC260" s="33">
        <v>9080.4102571603253</v>
      </c>
      <c r="AD260" s="33">
        <v>8220.0446550068991</v>
      </c>
      <c r="AE260" s="33">
        <v>7384.6524815208222</v>
      </c>
      <c r="AF260" s="33">
        <v>6583.0401979428816</v>
      </c>
      <c r="AG260" s="33">
        <v>5812.1482805355836</v>
      </c>
      <c r="AH260" s="33">
        <v>5100.9300764072741</v>
      </c>
      <c r="AI260" s="33">
        <v>4499.9067417238657</v>
      </c>
      <c r="AJ260" s="33">
        <v>4019.2623868720548</v>
      </c>
      <c r="AK260" s="33">
        <v>3574.3721055315445</v>
      </c>
      <c r="AL260" s="33">
        <v>3195.5247881786731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16459.494879721526</v>
      </c>
      <c r="M261" s="33">
        <v>16275.864484788204</v>
      </c>
      <c r="N261" s="33">
        <v>16034.763390829034</v>
      </c>
      <c r="O261" s="33">
        <v>15791.688698592574</v>
      </c>
      <c r="P261" s="33">
        <v>15557.40664396785</v>
      </c>
      <c r="Q261" s="33">
        <v>15340.112623487112</v>
      </c>
      <c r="R261" s="33">
        <v>15140.323317121312</v>
      </c>
      <c r="S261" s="33">
        <v>14957.373856843829</v>
      </c>
      <c r="T261" s="33">
        <v>14790.048295958219</v>
      </c>
      <c r="U261" s="33">
        <v>14639.984086109729</v>
      </c>
      <c r="V261" s="33">
        <v>14505.102849435099</v>
      </c>
      <c r="W261" s="33">
        <v>14384.969846325379</v>
      </c>
      <c r="X261" s="33">
        <v>14277.724964719055</v>
      </c>
      <c r="Y261" s="33">
        <v>14183.352186218161</v>
      </c>
      <c r="Z261" s="33">
        <v>14100.63523125885</v>
      </c>
      <c r="AA261" s="33">
        <v>14027.180647240422</v>
      </c>
      <c r="AB261" s="33">
        <v>13962.557663068477</v>
      </c>
      <c r="AC261" s="33">
        <v>13904.855259234559</v>
      </c>
      <c r="AD261" s="33">
        <v>13854.325784939901</v>
      </c>
      <c r="AE261" s="33">
        <v>13809.551454648516</v>
      </c>
      <c r="AF261" s="33">
        <v>13769.060130385484</v>
      </c>
      <c r="AG261" s="33">
        <v>13730.970803772389</v>
      </c>
      <c r="AH261" s="33">
        <v>13695.783942700467</v>
      </c>
      <c r="AI261" s="33">
        <v>13664.09595693441</v>
      </c>
      <c r="AJ261" s="33">
        <v>13637.073608980752</v>
      </c>
      <c r="AK261" s="33">
        <v>13611.854128771729</v>
      </c>
      <c r="AL261" s="33">
        <v>13589.054782711704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11848.035178175591</v>
      </c>
      <c r="M262" s="33">
        <v>11550.396193583249</v>
      </c>
      <c r="N262" s="33">
        <v>11291.366865243333</v>
      </c>
      <c r="O262" s="33">
        <v>11065.288300417991</v>
      </c>
      <c r="P262" s="33">
        <v>10861.924862307709</v>
      </c>
      <c r="Q262" s="33">
        <v>10680.268421193137</v>
      </c>
      <c r="R262" s="33">
        <v>10515.359620246467</v>
      </c>
      <c r="S262" s="33">
        <v>10361.969617802633</v>
      </c>
      <c r="T262" s="33">
        <v>10213.68850033486</v>
      </c>
      <c r="U262" s="33">
        <v>10068.142860285732</v>
      </c>
      <c r="V262" s="33">
        <v>9919.2740437012853</v>
      </c>
      <c r="W262" s="33">
        <v>9763.5904617940341</v>
      </c>
      <c r="X262" s="33">
        <v>9594.3205283186653</v>
      </c>
      <c r="Y262" s="33">
        <v>9407.7435327902313</v>
      </c>
      <c r="Z262" s="33">
        <v>9200.30270564282</v>
      </c>
      <c r="AA262" s="33">
        <v>8962.2284633642375</v>
      </c>
      <c r="AB262" s="33">
        <v>8691.5085822947985</v>
      </c>
      <c r="AC262" s="33">
        <v>8378.6101636953699</v>
      </c>
      <c r="AD262" s="33">
        <v>8028.0107622454116</v>
      </c>
      <c r="AE262" s="33">
        <v>7639.6533820263749</v>
      </c>
      <c r="AF262" s="33">
        <v>7217.2488906538292</v>
      </c>
      <c r="AG262" s="33">
        <v>6734.7975029735153</v>
      </c>
      <c r="AH262" s="33">
        <v>6189.245989973263</v>
      </c>
      <c r="AI262" s="33">
        <v>5593.2039498263466</v>
      </c>
      <c r="AJ262" s="33">
        <v>5067.8176274638608</v>
      </c>
      <c r="AK262" s="33">
        <v>4628.2119956321822</v>
      </c>
      <c r="AL262" s="33">
        <v>4341.3909925489743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11699.512005889565</v>
      </c>
      <c r="M263" s="33">
        <v>11421.389216301463</v>
      </c>
      <c r="N263" s="33">
        <v>11178.891574887122</v>
      </c>
      <c r="O263" s="33">
        <v>10964.416819208225</v>
      </c>
      <c r="P263" s="33">
        <v>10772.040701073583</v>
      </c>
      <c r="Q263" s="33">
        <v>10599.001806367558</v>
      </c>
      <c r="R263" s="33">
        <v>10440.183919677109</v>
      </c>
      <c r="S263" s="33">
        <v>10289.891683985103</v>
      </c>
      <c r="T263" s="33">
        <v>10143.442963824104</v>
      </c>
      <c r="U263" s="33">
        <v>9996.9245584424098</v>
      </c>
      <c r="V263" s="33">
        <v>9844.9970984693118</v>
      </c>
      <c r="W263" s="33">
        <v>9683.2168734991483</v>
      </c>
      <c r="X263" s="33">
        <v>9506.1308416782613</v>
      </c>
      <c r="Y263" s="33">
        <v>9310.0681015004247</v>
      </c>
      <c r="Z263" s="33">
        <v>9089.3290972720733</v>
      </c>
      <c r="AA263" s="33">
        <v>8836.2512676943679</v>
      </c>
      <c r="AB263" s="33">
        <v>8545.9947673389688</v>
      </c>
      <c r="AC263" s="33">
        <v>8215.4270872707675</v>
      </c>
      <c r="AD263" s="33">
        <v>7847.9138703311955</v>
      </c>
      <c r="AE263" s="33">
        <v>7441.7271840807598</v>
      </c>
      <c r="AF263" s="33">
        <v>6992.4980861514077</v>
      </c>
      <c r="AG263" s="33">
        <v>6481.0289425108485</v>
      </c>
      <c r="AH263" s="33">
        <v>5912.1899644892501</v>
      </c>
      <c r="AI263" s="33">
        <v>5324.8330474128443</v>
      </c>
      <c r="AJ263" s="33">
        <v>4818.3018868287536</v>
      </c>
      <c r="AK263" s="33">
        <v>4465.7113112599272</v>
      </c>
      <c r="AL263" s="33">
        <v>4335.1562632101259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22171.267033134194</v>
      </c>
      <c r="M264" s="33">
        <v>21245.536313817371</v>
      </c>
      <c r="N264" s="33">
        <v>20441.9640919743</v>
      </c>
      <c r="O264" s="33">
        <v>19745.30220672923</v>
      </c>
      <c r="P264" s="33">
        <v>19130.888386427436</v>
      </c>
      <c r="Q264" s="33">
        <v>18594.322113265909</v>
      </c>
      <c r="R264" s="33">
        <v>18122.36770405971</v>
      </c>
      <c r="S264" s="33">
        <v>17701.150406929446</v>
      </c>
      <c r="T264" s="33">
        <v>17314.943118536881</v>
      </c>
      <c r="U264" s="33">
        <v>16956.476854540961</v>
      </c>
      <c r="V264" s="33">
        <v>16610.755374289241</v>
      </c>
      <c r="W264" s="33">
        <v>16267.029935506638</v>
      </c>
      <c r="X264" s="33">
        <v>15910.117061202944</v>
      </c>
      <c r="Y264" s="33">
        <v>15531.420619519316</v>
      </c>
      <c r="Z264" s="33">
        <v>15121.601968545638</v>
      </c>
      <c r="AA264" s="33">
        <v>14659.87783682109</v>
      </c>
      <c r="AB264" s="33">
        <v>14133.522552000364</v>
      </c>
      <c r="AC264" s="33">
        <v>13520.411431090015</v>
      </c>
      <c r="AD264" s="33">
        <v>12826.02331027376</v>
      </c>
      <c r="AE264" s="33">
        <v>12062.776433435391</v>
      </c>
      <c r="AF264" s="33">
        <v>11213.15571070367</v>
      </c>
      <c r="AG264" s="33">
        <v>10215.574675672276</v>
      </c>
      <c r="AH264" s="33">
        <v>9040.15443299648</v>
      </c>
      <c r="AI264" s="33">
        <v>7773.0836121656539</v>
      </c>
      <c r="AJ264" s="33">
        <v>6622.7474988799049</v>
      </c>
      <c r="AK264" s="33">
        <v>5685.5520407354143</v>
      </c>
      <c r="AL264" s="33">
        <v>5107.2527079404563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21764.618904213523</v>
      </c>
      <c r="M265" s="33">
        <v>20890.615151474402</v>
      </c>
      <c r="N265" s="33">
        <v>20132.094454973674</v>
      </c>
      <c r="O265" s="33">
        <v>19470.971988039379</v>
      </c>
      <c r="P265" s="33">
        <v>18889.36683405465</v>
      </c>
      <c r="Q265" s="33">
        <v>18381.597449301775</v>
      </c>
      <c r="R265" s="33">
        <v>17932.390703080269</v>
      </c>
      <c r="S265" s="33">
        <v>17528.182149652155</v>
      </c>
      <c r="T265" s="33">
        <v>17154.880921152679</v>
      </c>
      <c r="U265" s="33">
        <v>16804.133015400181</v>
      </c>
      <c r="V265" s="33">
        <v>16461.269798892627</v>
      </c>
      <c r="W265" s="33">
        <v>16114.130882815021</v>
      </c>
      <c r="X265" s="33">
        <v>15749.22218996624</v>
      </c>
      <c r="Y265" s="33">
        <v>15356.352714569175</v>
      </c>
      <c r="Z265" s="33">
        <v>14927.12622144285</v>
      </c>
      <c r="AA265" s="33">
        <v>14442.13576142179</v>
      </c>
      <c r="AB265" s="33">
        <v>13883.521681785815</v>
      </c>
      <c r="AC265" s="33">
        <v>13232.096466801024</v>
      </c>
      <c r="AD265" s="33">
        <v>12497.850803010184</v>
      </c>
      <c r="AE265" s="33">
        <v>11687.785389802628</v>
      </c>
      <c r="AF265" s="33">
        <v>10784.845245367547</v>
      </c>
      <c r="AG265" s="33">
        <v>9730.9229233852002</v>
      </c>
      <c r="AH265" s="33">
        <v>8470.269057911557</v>
      </c>
      <c r="AI265" s="33">
        <v>7111.2020558793156</v>
      </c>
      <c r="AJ265" s="33">
        <v>6082.6146678381656</v>
      </c>
      <c r="AK265" s="33">
        <v>5415.5859581649929</v>
      </c>
      <c r="AL265" s="33">
        <v>5113.0141592504106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12900.065897018358</v>
      </c>
      <c r="M271" s="33">
        <v>12951.616790155993</v>
      </c>
      <c r="N271" s="33">
        <v>12995.266406191784</v>
      </c>
      <c r="O271" s="33">
        <v>13034.217122807873</v>
      </c>
      <c r="P271" s="33">
        <v>13066.394012267632</v>
      </c>
      <c r="Q271" s="33">
        <v>13091.60790318177</v>
      </c>
      <c r="R271" s="33">
        <v>13111.988106311201</v>
      </c>
      <c r="S271" s="33">
        <v>13129.006798165388</v>
      </c>
      <c r="T271" s="33">
        <v>13144.415745875853</v>
      </c>
      <c r="U271" s="33">
        <v>13158.778610265261</v>
      </c>
      <c r="V271" s="33">
        <v>13172.401634350872</v>
      </c>
      <c r="W271" s="33">
        <v>13184.080747031632</v>
      </c>
      <c r="X271" s="33">
        <v>13188.848117089952</v>
      </c>
      <c r="Y271" s="33">
        <v>13196.492496740961</v>
      </c>
      <c r="Z271" s="33">
        <v>13199.327270925083</v>
      </c>
      <c r="AA271" s="33">
        <v>13200.38066264026</v>
      </c>
      <c r="AB271" s="33">
        <v>13202.963124989901</v>
      </c>
      <c r="AC271" s="33">
        <v>13205.010251568585</v>
      </c>
      <c r="AD271" s="33">
        <v>13204.92804390661</v>
      </c>
      <c r="AE271" s="33">
        <v>13204.526039889506</v>
      </c>
      <c r="AF271" s="33">
        <v>13202.610167789595</v>
      </c>
      <c r="AG271" s="33">
        <v>13199.676751157334</v>
      </c>
      <c r="AH271" s="33">
        <v>13196.526104910237</v>
      </c>
      <c r="AI271" s="33">
        <v>13195.282245631062</v>
      </c>
      <c r="AJ271" s="33">
        <v>13193.497296272655</v>
      </c>
      <c r="AK271" s="33">
        <v>13191.29949834559</v>
      </c>
      <c r="AL271" s="33">
        <v>13189.197790451026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165.69665868879818</v>
      </c>
      <c r="M276" s="33">
        <v>147.76399757142019</v>
      </c>
      <c r="N276" s="33">
        <v>131.37836723743783</v>
      </c>
      <c r="O276" s="33">
        <v>116.29259883009296</v>
      </c>
      <c r="P276" s="33">
        <v>102.23637250760561</v>
      </c>
      <c r="Q276" s="33">
        <v>89.254172096770915</v>
      </c>
      <c r="R276" s="33">
        <v>77.292850368444959</v>
      </c>
      <c r="S276" s="33">
        <v>66.325855473752782</v>
      </c>
      <c r="T276" s="33">
        <v>56.252445554680811</v>
      </c>
      <c r="U276" s="33">
        <v>47.220152357971799</v>
      </c>
      <c r="V276" s="33">
        <v>39.225536607060739</v>
      </c>
      <c r="W276" s="33">
        <v>32.244604785334907</v>
      </c>
      <c r="X276" s="33">
        <v>26.215901868589317</v>
      </c>
      <c r="Y276" s="33">
        <v>21.073796319412182</v>
      </c>
      <c r="Z276" s="33">
        <v>16.883192052489758</v>
      </c>
      <c r="AA276" s="33">
        <v>13.44525554580213</v>
      </c>
      <c r="AB276" s="33">
        <v>10.61788839531644</v>
      </c>
      <c r="AC276" s="33">
        <v>8.2875152013079649</v>
      </c>
      <c r="AD276" s="33">
        <v>6.467808637331717</v>
      </c>
      <c r="AE276" s="33">
        <v>5.0533577547649866</v>
      </c>
      <c r="AF276" s="33">
        <v>3.9772950256466935</v>
      </c>
      <c r="AG276" s="33">
        <v>3.1510340347473735</v>
      </c>
      <c r="AH276" s="33">
        <v>2.5214575784516864</v>
      </c>
      <c r="AI276" s="33">
        <v>2.0132434588388337</v>
      </c>
      <c r="AJ276" s="33">
        <v>1.6718038343327826</v>
      </c>
      <c r="AK276" s="33">
        <v>1.385720902729165</v>
      </c>
      <c r="AL276" s="33">
        <v>1.1613437804458238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151.72939467784812</v>
      </c>
      <c r="M277" s="33">
        <v>135.82586955451831</v>
      </c>
      <c r="N277" s="33">
        <v>120.98163668969659</v>
      </c>
      <c r="O277" s="33">
        <v>107.10907378211041</v>
      </c>
      <c r="P277" s="33">
        <v>93.961551947202267</v>
      </c>
      <c r="Q277" s="33">
        <v>81.690558049912909</v>
      </c>
      <c r="R277" s="33">
        <v>70.323876794192614</v>
      </c>
      <c r="S277" s="33">
        <v>59.925322171987716</v>
      </c>
      <c r="T277" s="33">
        <v>50.455630237989617</v>
      </c>
      <c r="U277" s="33">
        <v>42.01959478764671</v>
      </c>
      <c r="V277" s="33">
        <v>34.577501201064557</v>
      </c>
      <c r="W277" s="33">
        <v>28.127536981090767</v>
      </c>
      <c r="X277" s="33">
        <v>22.604135733790461</v>
      </c>
      <c r="Y277" s="33">
        <v>17.959759000317156</v>
      </c>
      <c r="Z277" s="33">
        <v>14.125918886411684</v>
      </c>
      <c r="AA277" s="33">
        <v>10.996156106150753</v>
      </c>
      <c r="AB277" s="33">
        <v>8.5044030881151098</v>
      </c>
      <c r="AC277" s="33">
        <v>6.5122825227609642</v>
      </c>
      <c r="AD277" s="33">
        <v>4.9484648596547736</v>
      </c>
      <c r="AE277" s="33">
        <v>3.7433891413577611</v>
      </c>
      <c r="AF277" s="33">
        <v>2.8339692510802079</v>
      </c>
      <c r="AG277" s="33">
        <v>2.1393127121355602</v>
      </c>
      <c r="AH277" s="33">
        <v>1.6178354248214246</v>
      </c>
      <c r="AI277" s="33">
        <v>1.2360107636286846</v>
      </c>
      <c r="AJ277" s="33">
        <v>0.97336245315392589</v>
      </c>
      <c r="AK277" s="33">
        <v>0.76978064763843213</v>
      </c>
      <c r="AL277" s="33">
        <v>0.61510376700022473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12.883618130058588</v>
      </c>
      <c r="M278" s="33">
        <v>20.981249660756649</v>
      </c>
      <c r="N278" s="33">
        <v>28.454607589754609</v>
      </c>
      <c r="O278" s="33">
        <v>35.426041276644732</v>
      </c>
      <c r="P278" s="33">
        <v>42.063757621665076</v>
      </c>
      <c r="Q278" s="33">
        <v>48.271515182197227</v>
      </c>
      <c r="R278" s="33">
        <v>54.076717065625473</v>
      </c>
      <c r="S278" s="33">
        <v>59.501782525333809</v>
      </c>
      <c r="T278" s="33">
        <v>64.564840472840942</v>
      </c>
      <c r="U278" s="33">
        <v>69.169813297464827</v>
      </c>
      <c r="V278" s="33">
        <v>73.333730253849737</v>
      </c>
      <c r="W278" s="33">
        <v>77.020814705242643</v>
      </c>
      <c r="X278" s="33">
        <v>80.194306284500001</v>
      </c>
      <c r="Y278" s="33">
        <v>82.877973516729298</v>
      </c>
      <c r="Z278" s="33">
        <v>85.092799630747962</v>
      </c>
      <c r="AA278" s="33">
        <v>86.907120397711509</v>
      </c>
      <c r="AB278" s="33">
        <v>88.338824767751888</v>
      </c>
      <c r="AC278" s="33">
        <v>89.456120765640776</v>
      </c>
      <c r="AD278" s="33">
        <v>90.276038189390079</v>
      </c>
      <c r="AE278" s="33">
        <v>90.859459686053768</v>
      </c>
      <c r="AF278" s="33">
        <v>91.26280588902469</v>
      </c>
      <c r="AG278" s="33">
        <v>91.539520575126843</v>
      </c>
      <c r="AH278" s="33">
        <v>91.699118258029799</v>
      </c>
      <c r="AI278" s="33">
        <v>91.753042570284848</v>
      </c>
      <c r="AJ278" s="33">
        <v>91.713528044791303</v>
      </c>
      <c r="AK278" s="33">
        <v>91.622849931234924</v>
      </c>
      <c r="AL278" s="33">
        <v>91.488338681183706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6.9536248373883165</v>
      </c>
      <c r="M279" s="33">
        <v>6.5362622781916091</v>
      </c>
      <c r="N279" s="33">
        <v>6.1701478972501693</v>
      </c>
      <c r="O279" s="33">
        <v>5.8393160389216829</v>
      </c>
      <c r="P279" s="33">
        <v>5.4782955401674398</v>
      </c>
      <c r="Q279" s="33">
        <v>5.1172526161905143</v>
      </c>
      <c r="R279" s="33">
        <v>4.7467132876040994</v>
      </c>
      <c r="S279" s="33">
        <v>4.3585860757845794</v>
      </c>
      <c r="T279" s="33">
        <v>3.9342950449000016</v>
      </c>
      <c r="U279" s="33">
        <v>3.5088885727669097</v>
      </c>
      <c r="V279" s="33">
        <v>3.0740071899702288</v>
      </c>
      <c r="W279" s="33">
        <v>2.6521158877242224</v>
      </c>
      <c r="X279" s="33">
        <v>2.2404985959834334</v>
      </c>
      <c r="Y279" s="33">
        <v>1.8640361201026416</v>
      </c>
      <c r="Z279" s="33">
        <v>1.5341908214757773</v>
      </c>
      <c r="AA279" s="33">
        <v>1.2393079640969766</v>
      </c>
      <c r="AB279" s="33">
        <v>0.99200460279018898</v>
      </c>
      <c r="AC279" s="33">
        <v>0.78093117043588611</v>
      </c>
      <c r="AD279" s="33">
        <v>0.61479253609024576</v>
      </c>
      <c r="AE279" s="33">
        <v>0.48405530401945107</v>
      </c>
      <c r="AF279" s="33">
        <v>0.37913295596901497</v>
      </c>
      <c r="AG279" s="33">
        <v>0.28799393935228351</v>
      </c>
      <c r="AH279" s="33">
        <v>0.21309392557249462</v>
      </c>
      <c r="AI279" s="33">
        <v>0.15609438562389835</v>
      </c>
      <c r="AJ279" s="33">
        <v>0.12041241825239089</v>
      </c>
      <c r="AK279" s="33">
        <v>9.4097473451523791E-2</v>
      </c>
      <c r="AL279" s="33">
        <v>7.9830888469283059E-2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8.8655209457112836</v>
      </c>
      <c r="M280" s="33">
        <v>8.3611726753569027</v>
      </c>
      <c r="N280" s="33">
        <v>7.904794086732597</v>
      </c>
      <c r="O280" s="33">
        <v>7.4460150188890077</v>
      </c>
      <c r="P280" s="33">
        <v>6.9771109093170516</v>
      </c>
      <c r="Q280" s="33">
        <v>6.50240186288244</v>
      </c>
      <c r="R280" s="33">
        <v>6.0038382435232656</v>
      </c>
      <c r="S280" s="33">
        <v>5.4684605934502342</v>
      </c>
      <c r="T280" s="33">
        <v>4.9106033510783238</v>
      </c>
      <c r="U280" s="33">
        <v>4.3445607897029248</v>
      </c>
      <c r="V280" s="33">
        <v>3.7774966168702524</v>
      </c>
      <c r="W280" s="33">
        <v>3.2245953464333468</v>
      </c>
      <c r="X280" s="33">
        <v>2.7049879051443031</v>
      </c>
      <c r="Y280" s="33">
        <v>2.2390608813786468</v>
      </c>
      <c r="Z280" s="33">
        <v>1.8261682400258261</v>
      </c>
      <c r="AA280" s="33">
        <v>1.4669290424800421</v>
      </c>
      <c r="AB280" s="33">
        <v>1.1629693194144284</v>
      </c>
      <c r="AC280" s="33">
        <v>0.9163164760521969</v>
      </c>
      <c r="AD280" s="33">
        <v>0.72380341658168379</v>
      </c>
      <c r="AE280" s="33">
        <v>0.56983460992399371</v>
      </c>
      <c r="AF280" s="33">
        <v>0.43868323485080785</v>
      </c>
      <c r="AG280" s="33">
        <v>0.32728043523633638</v>
      </c>
      <c r="AH280" s="33">
        <v>0.24033361369223891</v>
      </c>
      <c r="AI280" s="33">
        <v>0.18019096228866879</v>
      </c>
      <c r="AJ280" s="33">
        <v>0.13996548520687241</v>
      </c>
      <c r="AK280" s="33">
        <v>0.11359993955868247</v>
      </c>
      <c r="AL280" s="33">
        <v>9.6230526828780347E-2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5.6412183130363385</v>
      </c>
      <c r="M281" s="33">
        <v>5.2366657932665737</v>
      </c>
      <c r="N281" s="33">
        <v>4.8931753646219125</v>
      </c>
      <c r="O281" s="33">
        <v>4.5941766688871972</v>
      </c>
      <c r="P281" s="33">
        <v>4.2811512561229232</v>
      </c>
      <c r="Q281" s="33">
        <v>3.9791573702822061</v>
      </c>
      <c r="R281" s="33">
        <v>3.6767872044476895</v>
      </c>
      <c r="S281" s="33">
        <v>3.366419609479236</v>
      </c>
      <c r="T281" s="33">
        <v>3.0307093354369763</v>
      </c>
      <c r="U281" s="33">
        <v>2.6957989146369226</v>
      </c>
      <c r="V281" s="33">
        <v>2.3559058213860626</v>
      </c>
      <c r="W281" s="33">
        <v>2.0271137210609265</v>
      </c>
      <c r="X281" s="33">
        <v>1.7085235379096215</v>
      </c>
      <c r="Y281" s="33">
        <v>1.4166594989420651</v>
      </c>
      <c r="Z281" s="33">
        <v>1.1604289020442207</v>
      </c>
      <c r="AA281" s="33">
        <v>0.93194491916750655</v>
      </c>
      <c r="AB281" s="33">
        <v>0.74158061859080138</v>
      </c>
      <c r="AC281" s="33">
        <v>0.58010802157633312</v>
      </c>
      <c r="AD281" s="33">
        <v>0.45286185296592185</v>
      </c>
      <c r="AE281" s="33">
        <v>0.35171038210571537</v>
      </c>
      <c r="AF281" s="33">
        <v>0.27025261646051513</v>
      </c>
      <c r="AG281" s="33">
        <v>0.19947783721346077</v>
      </c>
      <c r="AH281" s="33">
        <v>0.14177110783389532</v>
      </c>
      <c r="AI281" s="33">
        <v>9.8190105789820278E-2</v>
      </c>
      <c r="AJ281" s="33">
        <v>7.164451145105713E-2</v>
      </c>
      <c r="AK281" s="33">
        <v>5.3410871749184907E-2</v>
      </c>
      <c r="AL281" s="33">
        <v>4.357663009191988E-2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1.0460716348034313</v>
      </c>
      <c r="M282" s="33">
        <v>0.97573146555023904</v>
      </c>
      <c r="N282" s="33">
        <v>0.91270986432747858</v>
      </c>
      <c r="O282" s="33">
        <v>0.85510628581518211</v>
      </c>
      <c r="P282" s="33">
        <v>0.79798451419708649</v>
      </c>
      <c r="Q282" s="33">
        <v>0.74060797747128215</v>
      </c>
      <c r="R282" s="33">
        <v>0.68148404376617688</v>
      </c>
      <c r="S282" s="33">
        <v>0.62007291010277743</v>
      </c>
      <c r="T282" s="33">
        <v>0.5558905753103266</v>
      </c>
      <c r="U282" s="33">
        <v>0.49066207425352032</v>
      </c>
      <c r="V282" s="33">
        <v>0.42503264765145665</v>
      </c>
      <c r="W282" s="33">
        <v>0.36234459467924418</v>
      </c>
      <c r="X282" s="33">
        <v>0.30343039267359867</v>
      </c>
      <c r="Y282" s="33">
        <v>0.25021378107164616</v>
      </c>
      <c r="Z282" s="33">
        <v>0.20293567882508518</v>
      </c>
      <c r="AA282" s="33">
        <v>0.16152818909269953</v>
      </c>
      <c r="AB282" s="33">
        <v>0.12750135700749629</v>
      </c>
      <c r="AC282" s="33">
        <v>0.10015003935701761</v>
      </c>
      <c r="AD282" s="33">
        <v>7.8498312637873477E-2</v>
      </c>
      <c r="AE282" s="33">
        <v>6.0517515777744141E-2</v>
      </c>
      <c r="AF282" s="33">
        <v>4.5306736671951113E-2</v>
      </c>
      <c r="AG282" s="33">
        <v>3.2726802408611921E-2</v>
      </c>
      <c r="AH282" s="33">
        <v>2.2995267951515495E-2</v>
      </c>
      <c r="AI282" s="33">
        <v>1.6088158214286486E-2</v>
      </c>
      <c r="AJ282" s="33">
        <v>1.1794358061113669E-2</v>
      </c>
      <c r="AK282" s="33">
        <v>9.2914600599177822E-3</v>
      </c>
      <c r="AL282" s="33">
        <v>8.027840932393393E-3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352.8161072276443</v>
      </c>
      <c r="M288" s="33">
        <v>325.68094899906043</v>
      </c>
      <c r="N288" s="33">
        <v>300.69543872982121</v>
      </c>
      <c r="O288" s="33">
        <v>277.56232790136113</v>
      </c>
      <c r="P288" s="33">
        <v>255.79622429627744</v>
      </c>
      <c r="Q288" s="33">
        <v>235.55566515570746</v>
      </c>
      <c r="R288" s="33">
        <v>216.80226700760429</v>
      </c>
      <c r="S288" s="33">
        <v>199.56649935989114</v>
      </c>
      <c r="T288" s="33">
        <v>183.704414572237</v>
      </c>
      <c r="U288" s="33">
        <v>169.44947079444361</v>
      </c>
      <c r="V288" s="33">
        <v>156.76921033785305</v>
      </c>
      <c r="W288" s="33">
        <v>145.65912602156607</v>
      </c>
      <c r="X288" s="33">
        <v>135.97178431859072</v>
      </c>
      <c r="Y288" s="33">
        <v>127.68149911795363</v>
      </c>
      <c r="Z288" s="33">
        <v>120.82563421202033</v>
      </c>
      <c r="AA288" s="33">
        <v>115.14824216450162</v>
      </c>
      <c r="AB288" s="33">
        <v>110.48517214898635</v>
      </c>
      <c r="AC288" s="33">
        <v>106.63342419713115</v>
      </c>
      <c r="AD288" s="33">
        <v>103.56226780465229</v>
      </c>
      <c r="AE288" s="33">
        <v>101.12232439400343</v>
      </c>
      <c r="AF288" s="33">
        <v>99.20744570970389</v>
      </c>
      <c r="AG288" s="33">
        <v>97.677346336220467</v>
      </c>
      <c r="AH288" s="33">
        <v>96.456605176353051</v>
      </c>
      <c r="AI288" s="33">
        <v>95.452860404669039</v>
      </c>
      <c r="AJ288" s="33">
        <v>94.702511105249442</v>
      </c>
      <c r="AK288" s="33">
        <v>94.048751226421842</v>
      </c>
      <c r="AL288" s="33">
        <v>93.49245211495213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18640.874102489794</v>
      </c>
      <c r="M294" s="33">
        <v>16623.449726784769</v>
      </c>
      <c r="N294" s="33">
        <v>14780.066314211756</v>
      </c>
      <c r="O294" s="33">
        <v>13082.917368385457</v>
      </c>
      <c r="P294" s="33">
        <v>11501.591907105631</v>
      </c>
      <c r="Q294" s="33">
        <v>10041.094360886727</v>
      </c>
      <c r="R294" s="33">
        <v>8695.4456664500576</v>
      </c>
      <c r="S294" s="33">
        <v>7461.6587407971883</v>
      </c>
      <c r="T294" s="33">
        <v>6328.400124901591</v>
      </c>
      <c r="U294" s="33">
        <v>5312.267140271827</v>
      </c>
      <c r="V294" s="33">
        <v>4412.8728682943329</v>
      </c>
      <c r="W294" s="33">
        <v>3627.518038350177</v>
      </c>
      <c r="X294" s="33">
        <v>2949.2889602162982</v>
      </c>
      <c r="Y294" s="33">
        <v>2370.8020859338703</v>
      </c>
      <c r="Z294" s="33">
        <v>1899.3591059050977</v>
      </c>
      <c r="AA294" s="33">
        <v>1512.5912489027396</v>
      </c>
      <c r="AB294" s="33">
        <v>1194.5124444730995</v>
      </c>
      <c r="AC294" s="33">
        <v>932.3454601471459</v>
      </c>
      <c r="AD294" s="33">
        <v>727.62847169981819</v>
      </c>
      <c r="AE294" s="33">
        <v>568.50274741106091</v>
      </c>
      <c r="AF294" s="33">
        <v>447.44569038525299</v>
      </c>
      <c r="AG294" s="33">
        <v>354.49132890907947</v>
      </c>
      <c r="AH294" s="33">
        <v>283.66397757581473</v>
      </c>
      <c r="AI294" s="33">
        <v>226.48988911936877</v>
      </c>
      <c r="AJ294" s="33">
        <v>188.07793136243802</v>
      </c>
      <c r="AK294" s="33">
        <v>155.89360155703108</v>
      </c>
      <c r="AL294" s="33">
        <v>130.65117530015516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15172.939467784812</v>
      </c>
      <c r="M295" s="33">
        <v>13582.586955451832</v>
      </c>
      <c r="N295" s="33">
        <v>12098.163668969659</v>
      </c>
      <c r="O295" s="33">
        <v>10710.907378211041</v>
      </c>
      <c r="P295" s="33">
        <v>9396.1551947202279</v>
      </c>
      <c r="Q295" s="33">
        <v>8169.0558049912916</v>
      </c>
      <c r="R295" s="33">
        <v>7032.387679419262</v>
      </c>
      <c r="S295" s="33">
        <v>5992.5322171987718</v>
      </c>
      <c r="T295" s="33">
        <v>5045.5630237989617</v>
      </c>
      <c r="U295" s="33">
        <v>4201.9594787646711</v>
      </c>
      <c r="V295" s="33">
        <v>3457.7501201064561</v>
      </c>
      <c r="W295" s="33">
        <v>2812.753698109077</v>
      </c>
      <c r="X295" s="33">
        <v>2260.4135733790458</v>
      </c>
      <c r="Y295" s="33">
        <v>1795.9759000317158</v>
      </c>
      <c r="Z295" s="33">
        <v>1412.5918886411685</v>
      </c>
      <c r="AA295" s="33">
        <v>1099.6156106150752</v>
      </c>
      <c r="AB295" s="33">
        <v>850.44030881151104</v>
      </c>
      <c r="AC295" s="33">
        <v>651.22825227609644</v>
      </c>
      <c r="AD295" s="33">
        <v>494.84648596547731</v>
      </c>
      <c r="AE295" s="33">
        <v>374.33891413577612</v>
      </c>
      <c r="AF295" s="33">
        <v>283.39692510802081</v>
      </c>
      <c r="AG295" s="33">
        <v>213.93127121355602</v>
      </c>
      <c r="AH295" s="33">
        <v>161.78354248214245</v>
      </c>
      <c r="AI295" s="33">
        <v>123.60107636286845</v>
      </c>
      <c r="AJ295" s="33">
        <v>97.336245315392588</v>
      </c>
      <c r="AK295" s="33">
        <v>76.978064763843207</v>
      </c>
      <c r="AL295" s="33">
        <v>61.510376700022469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782.2827942061856</v>
      </c>
      <c r="M297" s="33">
        <v>735.32950629655602</v>
      </c>
      <c r="N297" s="33">
        <v>694.14163844064399</v>
      </c>
      <c r="O297" s="33">
        <v>656.92305437868924</v>
      </c>
      <c r="P297" s="33">
        <v>616.30824826883691</v>
      </c>
      <c r="Q297" s="33">
        <v>575.69091932143283</v>
      </c>
      <c r="R297" s="33">
        <v>534.00524485546123</v>
      </c>
      <c r="S297" s="33">
        <v>490.34093352576514</v>
      </c>
      <c r="T297" s="33">
        <v>442.60819255125017</v>
      </c>
      <c r="U297" s="33">
        <v>394.74996443627737</v>
      </c>
      <c r="V297" s="33">
        <v>345.82580887165074</v>
      </c>
      <c r="W297" s="33">
        <v>298.36303736897503</v>
      </c>
      <c r="X297" s="33">
        <v>252.05609204813626</v>
      </c>
      <c r="Y297" s="33">
        <v>209.70406351154719</v>
      </c>
      <c r="Z297" s="33">
        <v>172.59646741602495</v>
      </c>
      <c r="AA297" s="33">
        <v>139.42214596090986</v>
      </c>
      <c r="AB297" s="33">
        <v>111.60051781389626</v>
      </c>
      <c r="AC297" s="33">
        <v>87.854756674037176</v>
      </c>
      <c r="AD297" s="33">
        <v>69.164160310152653</v>
      </c>
      <c r="AE297" s="33">
        <v>54.456221702188245</v>
      </c>
      <c r="AF297" s="33">
        <v>42.652457546514185</v>
      </c>
      <c r="AG297" s="33">
        <v>32.399318177131896</v>
      </c>
      <c r="AH297" s="33">
        <v>23.973066626905641</v>
      </c>
      <c r="AI297" s="33">
        <v>17.560618382688563</v>
      </c>
      <c r="AJ297" s="33">
        <v>13.546397053393974</v>
      </c>
      <c r="AK297" s="33">
        <v>10.585965763296427</v>
      </c>
      <c r="AL297" s="33">
        <v>8.9809749527943428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969.9331664644277</v>
      </c>
      <c r="M298" s="33">
        <v>914.75007494216061</v>
      </c>
      <c r="N298" s="33">
        <v>864.81427924591071</v>
      </c>
      <c r="O298" s="33">
        <v>814.6156338912424</v>
      </c>
      <c r="P298" s="33">
        <v>763.31041330507514</v>
      </c>
      <c r="Q298" s="33">
        <v>711.37054405251331</v>
      </c>
      <c r="R298" s="33">
        <v>656.82166335085492</v>
      </c>
      <c r="S298" s="33">
        <v>598.2464462966052</v>
      </c>
      <c r="T298" s="33">
        <v>537.21339537737572</v>
      </c>
      <c r="U298" s="33">
        <v>475.28606616561143</v>
      </c>
      <c r="V298" s="33">
        <v>413.24797357691455</v>
      </c>
      <c r="W298" s="33">
        <v>352.76020431344642</v>
      </c>
      <c r="X298" s="33">
        <v>295.91554477872529</v>
      </c>
      <c r="Y298" s="33">
        <v>244.94395519512136</v>
      </c>
      <c r="Z298" s="33">
        <v>199.77455805764768</v>
      </c>
      <c r="AA298" s="33">
        <v>160.47505094657842</v>
      </c>
      <c r="AB298" s="33">
        <v>127.22303685142633</v>
      </c>
      <c r="AC298" s="33">
        <v>100.2404161218257</v>
      </c>
      <c r="AD298" s="33">
        <v>79.180402853662116</v>
      </c>
      <c r="AE298" s="33">
        <v>62.336939398081313</v>
      </c>
      <c r="AF298" s="33">
        <v>47.98951689800316</v>
      </c>
      <c r="AG298" s="33">
        <v>35.802675292126523</v>
      </c>
      <c r="AH298" s="33">
        <v>26.291306801793915</v>
      </c>
      <c r="AI298" s="33">
        <v>19.712193574027072</v>
      </c>
      <c r="AJ298" s="33">
        <v>15.311778063091019</v>
      </c>
      <c r="AK298" s="33">
        <v>12.427482253799402</v>
      </c>
      <c r="AL298" s="33">
        <v>10.5272804612885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564.12183130363383</v>
      </c>
      <c r="M299" s="33">
        <v>523.66657932665737</v>
      </c>
      <c r="N299" s="33">
        <v>489.31753646219124</v>
      </c>
      <c r="O299" s="33">
        <v>459.41766688871974</v>
      </c>
      <c r="P299" s="33">
        <v>428.11512561229227</v>
      </c>
      <c r="Q299" s="33">
        <v>397.91573702822063</v>
      </c>
      <c r="R299" s="33">
        <v>367.67872044476894</v>
      </c>
      <c r="S299" s="33">
        <v>336.64196094792362</v>
      </c>
      <c r="T299" s="33">
        <v>303.07093354369761</v>
      </c>
      <c r="U299" s="33">
        <v>269.57989146369226</v>
      </c>
      <c r="V299" s="33">
        <v>235.59058213860627</v>
      </c>
      <c r="W299" s="33">
        <v>202.71137210609265</v>
      </c>
      <c r="X299" s="33">
        <v>170.85235379096216</v>
      </c>
      <c r="Y299" s="33">
        <v>141.66594989420651</v>
      </c>
      <c r="Z299" s="33">
        <v>116.04289020442206</v>
      </c>
      <c r="AA299" s="33">
        <v>93.19449191675065</v>
      </c>
      <c r="AB299" s="33">
        <v>74.158061859080135</v>
      </c>
      <c r="AC299" s="33">
        <v>58.010802157633314</v>
      </c>
      <c r="AD299" s="33">
        <v>45.286185296592187</v>
      </c>
      <c r="AE299" s="33">
        <v>35.171038210571538</v>
      </c>
      <c r="AF299" s="33">
        <v>27.025261646051511</v>
      </c>
      <c r="AG299" s="33">
        <v>19.947783721346077</v>
      </c>
      <c r="AH299" s="33">
        <v>14.177110783389532</v>
      </c>
      <c r="AI299" s="33">
        <v>9.8190105789820272</v>
      </c>
      <c r="AJ299" s="33">
        <v>7.1644511451057129</v>
      </c>
      <c r="AK299" s="33">
        <v>5.3410871749184903</v>
      </c>
      <c r="AL299" s="33">
        <v>4.3576630091919881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101.78567393934146</v>
      </c>
      <c r="M300" s="33">
        <v>94.941380208167985</v>
      </c>
      <c r="N300" s="33">
        <v>88.809203462547217</v>
      </c>
      <c r="O300" s="33">
        <v>83.20421536697225</v>
      </c>
      <c r="P300" s="33">
        <v>77.6461084196889</v>
      </c>
      <c r="Q300" s="33">
        <v>72.063212120202877</v>
      </c>
      <c r="R300" s="33">
        <v>66.310289243893436</v>
      </c>
      <c r="S300" s="33">
        <v>60.334815462422725</v>
      </c>
      <c r="T300" s="33">
        <v>54.089696118298988</v>
      </c>
      <c r="U300" s="33">
        <v>47.742781892517812</v>
      </c>
      <c r="V300" s="33">
        <v>41.356856498222172</v>
      </c>
      <c r="W300" s="33">
        <v>35.257134923302687</v>
      </c>
      <c r="X300" s="33">
        <v>29.524619523561473</v>
      </c>
      <c r="Y300" s="33">
        <v>24.346495486491328</v>
      </c>
      <c r="Z300" s="33">
        <v>19.746204894878471</v>
      </c>
      <c r="AA300" s="33">
        <v>15.717141197592365</v>
      </c>
      <c r="AB300" s="33">
        <v>12.406235977928285</v>
      </c>
      <c r="AC300" s="33">
        <v>9.7448768438512783</v>
      </c>
      <c r="AD300" s="33">
        <v>7.6381037293382779</v>
      </c>
      <c r="AE300" s="33">
        <v>5.888522280531884</v>
      </c>
      <c r="AF300" s="33">
        <v>4.4084712487337328</v>
      </c>
      <c r="AG300" s="33">
        <v>3.1844087232765692</v>
      </c>
      <c r="AH300" s="33">
        <v>2.2375034060650805</v>
      </c>
      <c r="AI300" s="33">
        <v>1.565422454640609</v>
      </c>
      <c r="AJ300" s="33">
        <v>1.1476237802375231</v>
      </c>
      <c r="AK300" s="33">
        <v>0.90408485672868877</v>
      </c>
      <c r="AL300" s="33">
        <v>0.78113120784031087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20393.090063160405</v>
      </c>
      <c r="M304" s="33">
        <v>18273.529308023484</v>
      </c>
      <c r="N304" s="33">
        <v>16339.022231898311</v>
      </c>
      <c r="O304" s="33">
        <v>14554.456056655388</v>
      </c>
      <c r="P304" s="33">
        <v>12881.210568679542</v>
      </c>
      <c r="Q304" s="33">
        <v>11328.155824260673</v>
      </c>
      <c r="R304" s="33">
        <v>9886.2725746563738</v>
      </c>
      <c r="S304" s="33">
        <v>8550.2461206195585</v>
      </c>
      <c r="T304" s="33">
        <v>7308.2217128302163</v>
      </c>
      <c r="U304" s="33">
        <v>6182.3031708737153</v>
      </c>
      <c r="V304" s="33">
        <v>5171.9466507428988</v>
      </c>
      <c r="W304" s="33">
        <v>4278.6412800325988</v>
      </c>
      <c r="X304" s="33">
        <v>3497.2605970431596</v>
      </c>
      <c r="Y304" s="33">
        <v>2825.4501046405389</v>
      </c>
      <c r="Z304" s="33">
        <v>2271.7301313787702</v>
      </c>
      <c r="AA304" s="33">
        <v>1812.4884458102279</v>
      </c>
      <c r="AB304" s="33">
        <v>1433.335999138422</v>
      </c>
      <c r="AC304" s="33">
        <v>1120.4406329430087</v>
      </c>
      <c r="AD304" s="33">
        <v>875.97303486363296</v>
      </c>
      <c r="AE304" s="33">
        <v>685.29590851133048</v>
      </c>
      <c r="AF304" s="33">
        <v>538.08766482977035</v>
      </c>
      <c r="AG304" s="33">
        <v>422.69332237833788</v>
      </c>
      <c r="AH304" s="33">
        <v>333.92835100451424</v>
      </c>
      <c r="AI304" s="33">
        <v>263.7627010760844</v>
      </c>
      <c r="AJ304" s="33">
        <v>216.93610647892302</v>
      </c>
      <c r="AK304" s="33">
        <v>178.90704957412692</v>
      </c>
      <c r="AL304" s="33">
        <v>150.15943071423803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15838.846973027787</v>
      </c>
      <c r="M305" s="34">
        <v>14201.194914986656</v>
      </c>
      <c r="N305" s="34">
        <v>12676.290408894398</v>
      </c>
      <c r="O305" s="34">
        <v>11253.529260466732</v>
      </c>
      <c r="P305" s="34">
        <v>9901.916428752209</v>
      </c>
      <c r="Q305" s="34">
        <v>8639.034754139715</v>
      </c>
      <c r="R305" s="34">
        <v>7466.3766891079249</v>
      </c>
      <c r="S305" s="34">
        <v>6389.5089936091181</v>
      </c>
      <c r="T305" s="34">
        <v>5402.7236534609583</v>
      </c>
      <c r="U305" s="34">
        <v>4519.2821521208816</v>
      </c>
      <c r="V305" s="34">
        <v>3734.6975587432844</v>
      </c>
      <c r="W305" s="34">
        <v>3050.7222051384724</v>
      </c>
      <c r="X305" s="34">
        <v>2460.7905466935695</v>
      </c>
      <c r="Y305" s="34">
        <v>1961.9883454124135</v>
      </c>
      <c r="Z305" s="34">
        <v>1548.380983740469</v>
      </c>
      <c r="AA305" s="34">
        <v>1208.5272437294182</v>
      </c>
      <c r="AB305" s="34">
        <v>937.00460664851948</v>
      </c>
      <c r="AC305" s="34">
        <v>718.98393127758106</v>
      </c>
      <c r="AD305" s="34">
        <v>547.77077499140773</v>
      </c>
      <c r="AE305" s="34">
        <v>415.39847462687953</v>
      </c>
      <c r="AF305" s="34">
        <v>314.83065800280605</v>
      </c>
      <c r="AG305" s="34">
        <v>237.06346365817865</v>
      </c>
      <c r="AH305" s="34">
        <v>178.19815667159708</v>
      </c>
      <c r="AI305" s="34">
        <v>134.9855093964911</v>
      </c>
      <c r="AJ305" s="34">
        <v>105.64832024073583</v>
      </c>
      <c r="AK305" s="34">
        <v>83.223236795490379</v>
      </c>
      <c r="AL305" s="34">
        <v>66.649170917054775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36231.937036188196</v>
      </c>
      <c r="M306" s="33">
        <v>32474.724223010144</v>
      </c>
      <c r="N306" s="33">
        <v>29015.312640792712</v>
      </c>
      <c r="O306" s="33">
        <v>25807.985317122118</v>
      </c>
      <c r="P306" s="33">
        <v>22783.126997431755</v>
      </c>
      <c r="Q306" s="33">
        <v>19967.190578400387</v>
      </c>
      <c r="R306" s="33">
        <v>17352.649263764299</v>
      </c>
      <c r="S306" s="33">
        <v>14939.755114228677</v>
      </c>
      <c r="T306" s="33">
        <v>12710.945366291175</v>
      </c>
      <c r="U306" s="33">
        <v>10701.585322994597</v>
      </c>
      <c r="V306" s="33">
        <v>8906.6442094861814</v>
      </c>
      <c r="W306" s="33">
        <v>7329.3634851710704</v>
      </c>
      <c r="X306" s="33">
        <v>5958.0511437367295</v>
      </c>
      <c r="Y306" s="33">
        <v>4787.4384500529513</v>
      </c>
      <c r="Z306" s="33">
        <v>3820.111115119239</v>
      </c>
      <c r="AA306" s="33">
        <v>3021.0156895396462</v>
      </c>
      <c r="AB306" s="33">
        <v>2370.3406057869415</v>
      </c>
      <c r="AC306" s="33">
        <v>1839.4245642205899</v>
      </c>
      <c r="AD306" s="33">
        <v>1423.743809855041</v>
      </c>
      <c r="AE306" s="33">
        <v>1100.69438313821</v>
      </c>
      <c r="AF306" s="33">
        <v>852.91832283257622</v>
      </c>
      <c r="AG306" s="33">
        <v>659.75678603651659</v>
      </c>
      <c r="AH306" s="33">
        <v>512.12650767611126</v>
      </c>
      <c r="AI306" s="33">
        <v>398.74821047257552</v>
      </c>
      <c r="AJ306" s="33">
        <v>322.58442671965884</v>
      </c>
      <c r="AK306" s="33">
        <v>262.13028636961729</v>
      </c>
      <c r="AL306" s="33">
        <v>216.80860163129279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44.178871622900814</v>
      </c>
      <c r="M312" s="33">
        <v>39.39757585247991</v>
      </c>
      <c r="N312" s="33">
        <v>35.028757164681863</v>
      </c>
      <c r="O312" s="33">
        <v>31.006514163073536</v>
      </c>
      <c r="P312" s="33">
        <v>27.258772819840349</v>
      </c>
      <c r="Q312" s="33">
        <v>23.797393635301546</v>
      </c>
      <c r="R312" s="33">
        <v>20.608206229486633</v>
      </c>
      <c r="S312" s="33">
        <v>17.684131215689334</v>
      </c>
      <c r="T312" s="33">
        <v>14.998308296016777</v>
      </c>
      <c r="U312" s="33">
        <v>12.590073122444229</v>
      </c>
      <c r="V312" s="33">
        <v>10.458508697857571</v>
      </c>
      <c r="W312" s="33">
        <v>8.5972177508899179</v>
      </c>
      <c r="X312" s="33">
        <v>6.9898148357126253</v>
      </c>
      <c r="Y312" s="33">
        <v>5.6188009436632722</v>
      </c>
      <c r="Z312" s="33">
        <v>4.5014810809950809</v>
      </c>
      <c r="AA312" s="33">
        <v>3.5848412598994925</v>
      </c>
      <c r="AB312" s="33">
        <v>2.8309944934012456</v>
      </c>
      <c r="AC312" s="33">
        <v>2.2096587405487362</v>
      </c>
      <c r="AD312" s="33">
        <v>1.7244794779285693</v>
      </c>
      <c r="AE312" s="33">
        <v>1.3473515113642143</v>
      </c>
      <c r="AF312" s="33">
        <v>1.0604462862130495</v>
      </c>
      <c r="AG312" s="33">
        <v>0.84014444951451872</v>
      </c>
      <c r="AH312" s="33">
        <v>0.67228362685468079</v>
      </c>
      <c r="AI312" s="33">
        <v>0.53678103721290404</v>
      </c>
      <c r="AJ312" s="33">
        <v>0.44574469732897809</v>
      </c>
      <c r="AK312" s="33">
        <v>0.36946783569016367</v>
      </c>
      <c r="AL312" s="33">
        <v>0.30964328546136777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40.208289589629736</v>
      </c>
      <c r="M313" s="33">
        <v>35.99385543194736</v>
      </c>
      <c r="N313" s="33">
        <v>32.060133722769599</v>
      </c>
      <c r="O313" s="33">
        <v>28.38390455225926</v>
      </c>
      <c r="P313" s="33">
        <v>24.899811266008594</v>
      </c>
      <c r="Q313" s="33">
        <v>21.647997883226921</v>
      </c>
      <c r="R313" s="33">
        <v>18.635827350461042</v>
      </c>
      <c r="S313" s="33">
        <v>15.880210375576745</v>
      </c>
      <c r="T313" s="33">
        <v>13.370742013067247</v>
      </c>
      <c r="U313" s="33">
        <v>11.135192618726379</v>
      </c>
      <c r="V313" s="33">
        <v>9.1630378182821097</v>
      </c>
      <c r="W313" s="33">
        <v>7.4537972999890547</v>
      </c>
      <c r="X313" s="33">
        <v>5.9900959694544706</v>
      </c>
      <c r="Y313" s="33">
        <v>4.7593361350840473</v>
      </c>
      <c r="Z313" s="33">
        <v>3.7433685048990961</v>
      </c>
      <c r="AA313" s="33">
        <v>2.9139813681299493</v>
      </c>
      <c r="AB313" s="33">
        <v>2.2536668183505042</v>
      </c>
      <c r="AC313" s="33">
        <v>1.7257548685316557</v>
      </c>
      <c r="AD313" s="33">
        <v>1.3113431878085151</v>
      </c>
      <c r="AE313" s="33">
        <v>0.99199812245980679</v>
      </c>
      <c r="AF313" s="33">
        <v>0.75100185153625509</v>
      </c>
      <c r="AG313" s="33">
        <v>0.56691786871592342</v>
      </c>
      <c r="AH313" s="33">
        <v>0.42872638757767756</v>
      </c>
      <c r="AI313" s="33">
        <v>0.3275428523616013</v>
      </c>
      <c r="AJ313" s="33">
        <v>0.25794105008579038</v>
      </c>
      <c r="AK313" s="33">
        <v>0.20399187162418447</v>
      </c>
      <c r="AL313" s="33">
        <v>0.16300249825505955</v>
      </c>
      <c r="AN313" s="33"/>
    </row>
    <row r="314" spans="1:40">
      <c r="A314" s="8" t="s">
        <v>31</v>
      </c>
      <c r="B314" s="33">
        <v>0</v>
      </c>
      <c r="C314" s="33">
        <v>0</v>
      </c>
      <c r="D314" s="33">
        <v>0</v>
      </c>
      <c r="E314" s="33">
        <v>0</v>
      </c>
      <c r="F314" s="33">
        <v>0</v>
      </c>
      <c r="G314" s="33">
        <v>0</v>
      </c>
      <c r="H314" s="33">
        <v>0</v>
      </c>
      <c r="I314" s="33">
        <v>0</v>
      </c>
      <c r="J314" s="33">
        <v>0</v>
      </c>
      <c r="K314" s="33">
        <v>0</v>
      </c>
      <c r="L314" s="33">
        <v>0</v>
      </c>
      <c r="M314" s="33">
        <v>0</v>
      </c>
      <c r="N314" s="33">
        <v>0</v>
      </c>
      <c r="O314" s="33">
        <v>0</v>
      </c>
      <c r="P314" s="33">
        <v>0</v>
      </c>
      <c r="Q314" s="33">
        <v>0</v>
      </c>
      <c r="R314" s="33">
        <v>0</v>
      </c>
      <c r="S314" s="33">
        <v>0</v>
      </c>
      <c r="T314" s="33">
        <v>0</v>
      </c>
      <c r="U314" s="33">
        <v>0</v>
      </c>
      <c r="V314" s="33">
        <v>0</v>
      </c>
      <c r="W314" s="33">
        <v>0</v>
      </c>
      <c r="X314" s="33">
        <v>0</v>
      </c>
      <c r="Y314" s="33">
        <v>0</v>
      </c>
      <c r="Z314" s="33">
        <v>0</v>
      </c>
      <c r="AA314" s="33">
        <v>0</v>
      </c>
      <c r="AB314" s="33">
        <v>0</v>
      </c>
      <c r="AC314" s="33">
        <v>0</v>
      </c>
      <c r="AD314" s="33">
        <v>0</v>
      </c>
      <c r="AE314" s="33">
        <v>0</v>
      </c>
      <c r="AF314" s="33">
        <v>0</v>
      </c>
      <c r="AG314" s="33">
        <v>0</v>
      </c>
      <c r="AH314" s="33">
        <v>0</v>
      </c>
      <c r="AI314" s="33">
        <v>0</v>
      </c>
      <c r="AJ314" s="33">
        <v>0</v>
      </c>
      <c r="AK314" s="33">
        <v>0</v>
      </c>
      <c r="AL314" s="33">
        <v>0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1.8540102222686599</v>
      </c>
      <c r="M315" s="33">
        <v>1.7427309299228377</v>
      </c>
      <c r="N315" s="33">
        <v>1.6451156831043263</v>
      </c>
      <c r="O315" s="33">
        <v>1.5569076388774938</v>
      </c>
      <c r="P315" s="33">
        <v>1.4606505483971437</v>
      </c>
      <c r="Q315" s="33">
        <v>1.3643874787917958</v>
      </c>
      <c r="R315" s="33">
        <v>1.2655924303074431</v>
      </c>
      <c r="S315" s="33">
        <v>1.1621080124560634</v>
      </c>
      <c r="T315" s="33">
        <v>1.048981416346463</v>
      </c>
      <c r="U315" s="33">
        <v>0.93555741571397721</v>
      </c>
      <c r="V315" s="33">
        <v>0.81960716702581227</v>
      </c>
      <c r="W315" s="33">
        <v>0.70712039856447073</v>
      </c>
      <c r="X315" s="33">
        <v>0.59737293815408299</v>
      </c>
      <c r="Y315" s="33">
        <v>0.49699863052236692</v>
      </c>
      <c r="Z315" s="33">
        <v>0.40905362777597909</v>
      </c>
      <c r="AA315" s="33">
        <v>0.33043048592735641</v>
      </c>
      <c r="AB315" s="33">
        <v>0.26449322721893409</v>
      </c>
      <c r="AC315" s="33">
        <v>0.20821577331746816</v>
      </c>
      <c r="AD315" s="33">
        <v>0.16391905993506178</v>
      </c>
      <c r="AE315" s="33">
        <v>0.12906124543418612</v>
      </c>
      <c r="AF315" s="33">
        <v>0.10108632438523862</v>
      </c>
      <c r="AG315" s="33">
        <v>7.6786384079802594E-2</v>
      </c>
      <c r="AH315" s="33">
        <v>5.6816167905766379E-2</v>
      </c>
      <c r="AI315" s="33">
        <v>4.1618665566971899E-2</v>
      </c>
      <c r="AJ315" s="33">
        <v>3.2104961016543726E-2</v>
      </c>
      <c r="AK315" s="33">
        <v>2.5088738859012531E-2</v>
      </c>
      <c r="AL315" s="33">
        <v>2.1284910638122594E-2</v>
      </c>
      <c r="AN315" s="33"/>
    </row>
    <row r="316" spans="1:40">
      <c r="A316" s="8" t="s">
        <v>33</v>
      </c>
      <c r="B316" s="33">
        <v>0.19665022253406031</v>
      </c>
      <c r="C316" s="33">
        <v>0.21843754859999767</v>
      </c>
      <c r="D316" s="33">
        <v>0.26631169346518935</v>
      </c>
      <c r="E316" s="33">
        <v>0.36182044857129109</v>
      </c>
      <c r="F316" s="33">
        <v>0.49961104257604555</v>
      </c>
      <c r="G316" s="33">
        <v>0.71184735194829074</v>
      </c>
      <c r="H316" s="33">
        <v>1.0953268840444292</v>
      </c>
      <c r="I316" s="33">
        <v>1.6487651943777919</v>
      </c>
      <c r="J316" s="33">
        <v>2.2366565725860421</v>
      </c>
      <c r="K316" s="33">
        <v>2.4400888524335054</v>
      </c>
      <c r="L316" s="33">
        <v>2.2987416045206941</v>
      </c>
      <c r="M316" s="33">
        <v>2.1679576776129204</v>
      </c>
      <c r="N316" s="33">
        <v>2.0496098418128086</v>
      </c>
      <c r="O316" s="33">
        <v>1.930639052322245</v>
      </c>
      <c r="P316" s="33">
        <v>1.8090456795330285</v>
      </c>
      <c r="Q316" s="33">
        <v>1.6859481894044566</v>
      </c>
      <c r="R316" s="33">
        <v>1.5566673421415262</v>
      </c>
      <c r="S316" s="33">
        <v>1.4178440777229542</v>
      </c>
      <c r="T316" s="33">
        <v>1.2731957470443804</v>
      </c>
      <c r="U316" s="33">
        <v>1.1264279768124992</v>
      </c>
      <c r="V316" s="33">
        <v>0.97939769737728744</v>
      </c>
      <c r="W316" s="33">
        <v>0.83604168422286806</v>
      </c>
      <c r="X316" s="33">
        <v>0.70131984112557888</v>
      </c>
      <c r="Y316" s="33">
        <v>0.58051717381243773</v>
      </c>
      <c r="Z316" s="33">
        <v>0.47346570259662507</v>
      </c>
      <c r="AA316" s="33">
        <v>0.38032587074339097</v>
      </c>
      <c r="AB316" s="33">
        <v>0.30151859733788039</v>
      </c>
      <c r="AC316" s="33">
        <v>0.2375697862087269</v>
      </c>
      <c r="AD316" s="33">
        <v>0.18765755476317919</v>
      </c>
      <c r="AE316" s="33">
        <v>0.14773854637345274</v>
      </c>
      <c r="AF316" s="33">
        <v>0.11373515504826748</v>
      </c>
      <c r="AG316" s="33">
        <v>8.4852340442339858E-2</v>
      </c>
      <c r="AH316" s="33">
        <v>6.2310397120251583E-2</v>
      </c>
      <c r="AI316" s="33">
        <v>4.6717898770444161E-2</v>
      </c>
      <c r="AJ316" s="33">
        <v>3.6288914009525712E-2</v>
      </c>
      <c r="AK316" s="33">
        <v>2.9453132941504583E-2</v>
      </c>
      <c r="AL316" s="33">
        <v>2.4949654693253741E-2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1.4949228529546295</v>
      </c>
      <c r="M317" s="33">
        <v>1.3877164352156421</v>
      </c>
      <c r="N317" s="33">
        <v>1.2966914716248066</v>
      </c>
      <c r="O317" s="33">
        <v>1.2174568172551075</v>
      </c>
      <c r="P317" s="33">
        <v>1.1345050828725745</v>
      </c>
      <c r="Q317" s="33">
        <v>1.0544767031247846</v>
      </c>
      <c r="R317" s="33">
        <v>0.97434860917863753</v>
      </c>
      <c r="S317" s="33">
        <v>0.8921011965119976</v>
      </c>
      <c r="T317" s="33">
        <v>0.80313797389079888</v>
      </c>
      <c r="U317" s="33">
        <v>0.71438671237878437</v>
      </c>
      <c r="V317" s="33">
        <v>0.62431504266730664</v>
      </c>
      <c r="W317" s="33">
        <v>0.53718513608114549</v>
      </c>
      <c r="X317" s="33">
        <v>0.45275873754604978</v>
      </c>
      <c r="Y317" s="33">
        <v>0.37541476721964728</v>
      </c>
      <c r="Z317" s="33">
        <v>0.30751365904171846</v>
      </c>
      <c r="AA317" s="33">
        <v>0.24696540357938926</v>
      </c>
      <c r="AB317" s="33">
        <v>0.19651886392656237</v>
      </c>
      <c r="AC317" s="33">
        <v>0.15372862571772827</v>
      </c>
      <c r="AD317" s="33">
        <v>0.12000839103596928</v>
      </c>
      <c r="AE317" s="33">
        <v>9.3203251258014569E-2</v>
      </c>
      <c r="AF317" s="33">
        <v>7.1616943362036514E-2</v>
      </c>
      <c r="AG317" s="33">
        <v>5.2861626861567104E-2</v>
      </c>
      <c r="AH317" s="33">
        <v>3.7569343575982267E-2</v>
      </c>
      <c r="AI317" s="33">
        <v>2.6020378034302377E-2</v>
      </c>
      <c r="AJ317" s="33">
        <v>1.8985795534530135E-2</v>
      </c>
      <c r="AK317" s="33">
        <v>1.4153881013534E-2</v>
      </c>
      <c r="AL317" s="33">
        <v>1.1547806974358768E-2</v>
      </c>
      <c r="AN317" s="33"/>
    </row>
    <row r="318" spans="1:40">
      <c r="A318" s="8" t="s">
        <v>35</v>
      </c>
      <c r="B318" s="33">
        <v>1.5555585088946921E-3</v>
      </c>
      <c r="C318" s="33">
        <v>2.0726065641359236E-3</v>
      </c>
      <c r="D318" s="33">
        <v>4.7458473579104956E-3</v>
      </c>
      <c r="E318" s="33">
        <v>7.3087106339159522E-3</v>
      </c>
      <c r="F318" s="33">
        <v>6.9670091704510584E-3</v>
      </c>
      <c r="G318" s="33">
        <v>3.6308198361042772E-2</v>
      </c>
      <c r="H318" s="33">
        <v>0.12193215753630526</v>
      </c>
      <c r="I318" s="33">
        <v>0.20632448468003045</v>
      </c>
      <c r="J318" s="33">
        <v>0.25602817266849992</v>
      </c>
      <c r="K318" s="33">
        <v>0.28918389141710954</v>
      </c>
      <c r="L318" s="33">
        <v>0.26973203593925488</v>
      </c>
      <c r="M318" s="33">
        <v>0.25159465755164512</v>
      </c>
      <c r="N318" s="33">
        <v>0.23534438917575012</v>
      </c>
      <c r="O318" s="33">
        <v>0.22049117072247648</v>
      </c>
      <c r="P318" s="33">
        <v>0.2057621873121756</v>
      </c>
      <c r="Q318" s="33">
        <v>0.19096751211853763</v>
      </c>
      <c r="R318" s="33">
        <v>0.17572226649631761</v>
      </c>
      <c r="S318" s="33">
        <v>0.15988726097542022</v>
      </c>
      <c r="T318" s="33">
        <v>0.14333769471349231</v>
      </c>
      <c r="U318" s="33">
        <v>0.12651837201517219</v>
      </c>
      <c r="V318" s="33">
        <v>0.10959566972028875</v>
      </c>
      <c r="W318" s="33">
        <v>9.3431407546752124E-2</v>
      </c>
      <c r="X318" s="33">
        <v>7.8240241737437904E-2</v>
      </c>
      <c r="Y318" s="33">
        <v>6.4518213039202021E-2</v>
      </c>
      <c r="Z318" s="33">
        <v>5.232744297142794E-2</v>
      </c>
      <c r="AA318" s="33">
        <v>4.1650424173619777E-2</v>
      </c>
      <c r="AB318" s="33">
        <v>3.2876525341509956E-2</v>
      </c>
      <c r="AC318" s="33">
        <v>2.5823923636205882E-2</v>
      </c>
      <c r="AD318" s="33">
        <v>2.0240974882746433E-2</v>
      </c>
      <c r="AE318" s="33">
        <v>1.5604584043409492E-2</v>
      </c>
      <c r="AF318" s="33">
        <v>1.1682448809144392E-2</v>
      </c>
      <c r="AG318" s="33">
        <v>8.4386831166829088E-3</v>
      </c>
      <c r="AH318" s="33">
        <v>5.929384026072463E-3</v>
      </c>
      <c r="AI318" s="33">
        <v>4.1483695047976141E-3</v>
      </c>
      <c r="AJ318" s="33">
        <v>3.0412030176294358E-3</v>
      </c>
      <c r="AK318" s="33">
        <v>2.3958248703310251E-3</v>
      </c>
      <c r="AL318" s="33">
        <v>2.0699977007768234E-3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111.53527937959518</v>
      </c>
      <c r="C324" s="33">
        <v>113.07667971276513</v>
      </c>
      <c r="D324" s="33">
        <v>114.62107254771426</v>
      </c>
      <c r="E324" s="33">
        <v>115.54103273996411</v>
      </c>
      <c r="F324" s="33">
        <v>116.00079679371275</v>
      </c>
      <c r="G324" s="33">
        <v>116.52572867965515</v>
      </c>
      <c r="H324" s="33">
        <v>115.93028352594212</v>
      </c>
      <c r="I324" s="33">
        <v>110.17878413869659</v>
      </c>
      <c r="J324" s="33">
        <v>104.68408531137925</v>
      </c>
      <c r="K324" s="33">
        <v>100.28076420917648</v>
      </c>
      <c r="L324" s="33">
        <v>90.304567928213785</v>
      </c>
      <c r="M324" s="33">
        <v>80.941430984730317</v>
      </c>
      <c r="N324" s="33">
        <v>72.315652273169164</v>
      </c>
      <c r="O324" s="33">
        <v>64.315913394510119</v>
      </c>
      <c r="P324" s="33">
        <v>56.768547583963858</v>
      </c>
      <c r="Q324" s="33">
        <v>49.741171401968046</v>
      </c>
      <c r="R324" s="33">
        <v>43.216364228071598</v>
      </c>
      <c r="S324" s="33">
        <v>37.19628213893251</v>
      </c>
      <c r="T324" s="33">
        <v>31.637703141079157</v>
      </c>
      <c r="U324" s="33">
        <v>26.628156218091043</v>
      </c>
      <c r="V324" s="33">
        <v>22.154462092930373</v>
      </c>
      <c r="W324" s="33">
        <v>18.224793677294208</v>
      </c>
      <c r="X324" s="33">
        <v>14.809602563730246</v>
      </c>
      <c r="Y324" s="33">
        <v>11.895585863340973</v>
      </c>
      <c r="Z324" s="33">
        <v>9.4872100182799279</v>
      </c>
      <c r="AA324" s="33">
        <v>7.4981948124531987</v>
      </c>
      <c r="AB324" s="33">
        <v>5.880068525576637</v>
      </c>
      <c r="AC324" s="33">
        <v>4.560751717960521</v>
      </c>
      <c r="AD324" s="33">
        <v>3.5276486463540411</v>
      </c>
      <c r="AE324" s="33">
        <v>2.7249572609330839</v>
      </c>
      <c r="AF324" s="33">
        <v>2.1095690093539918</v>
      </c>
      <c r="AG324" s="33">
        <v>1.6300013527308348</v>
      </c>
      <c r="AH324" s="33">
        <v>1.2636353070604314</v>
      </c>
      <c r="AI324" s="33">
        <v>0.98282920145102137</v>
      </c>
      <c r="AJ324" s="33">
        <v>0.79410662099299745</v>
      </c>
      <c r="AK324" s="33">
        <v>0.64455128499873027</v>
      </c>
      <c r="AL324" s="33">
        <v>0.53249815372293929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188.99490571050507</v>
      </c>
      <c r="M329" s="33">
        <v>188.37019219533562</v>
      </c>
      <c r="N329" s="33">
        <v>187.76778996980786</v>
      </c>
      <c r="O329" s="33">
        <v>187.165684502006</v>
      </c>
      <c r="P329" s="33">
        <v>186.54749486959048</v>
      </c>
      <c r="Q329" s="33">
        <v>186.03742999284603</v>
      </c>
      <c r="R329" s="33">
        <v>185.73361987262808</v>
      </c>
      <c r="S329" s="33">
        <v>185.5340588523737</v>
      </c>
      <c r="T329" s="33">
        <v>185.33186881718009</v>
      </c>
      <c r="U329" s="33">
        <v>185.08313906516796</v>
      </c>
      <c r="V329" s="33">
        <v>184.72404793296968</v>
      </c>
      <c r="W329" s="33">
        <v>184.28134159931525</v>
      </c>
      <c r="X329" s="33">
        <v>184.45418534808144</v>
      </c>
      <c r="Y329" s="33">
        <v>184.72369226075611</v>
      </c>
      <c r="Z329" s="33">
        <v>185.17468621871299</v>
      </c>
      <c r="AA329" s="33">
        <v>185.84738368986177</v>
      </c>
      <c r="AB329" s="33">
        <v>186.73870245161555</v>
      </c>
      <c r="AC329" s="33">
        <v>187.98059110322075</v>
      </c>
      <c r="AD329" s="33">
        <v>189.64202076599142</v>
      </c>
      <c r="AE329" s="33">
        <v>191.80309330652287</v>
      </c>
      <c r="AF329" s="33">
        <v>194.52384747281525</v>
      </c>
      <c r="AG329" s="33">
        <v>198.17222610484248</v>
      </c>
      <c r="AH329" s="33">
        <v>202.94155393287522</v>
      </c>
      <c r="AI329" s="33">
        <v>209.30658353606626</v>
      </c>
      <c r="AJ329" s="33">
        <v>216.17788788913884</v>
      </c>
      <c r="AK329" s="33">
        <v>224.81390592449998</v>
      </c>
      <c r="AL329" s="33">
        <v>235.49539373999664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182.28667957823433</v>
      </c>
      <c r="M330" s="33">
        <v>182.30473418132732</v>
      </c>
      <c r="N330" s="33">
        <v>182.32453632720498</v>
      </c>
      <c r="O330" s="33">
        <v>182.36746199044944</v>
      </c>
      <c r="P330" s="33">
        <v>182.41197858585224</v>
      </c>
      <c r="Q330" s="33">
        <v>182.46566877283175</v>
      </c>
      <c r="R330" s="33">
        <v>182.51346252398167</v>
      </c>
      <c r="S330" s="33">
        <v>182.56608970660449</v>
      </c>
      <c r="T330" s="33">
        <v>182.60201921126747</v>
      </c>
      <c r="U330" s="33">
        <v>182.62070381746221</v>
      </c>
      <c r="V330" s="33">
        <v>182.61725792925472</v>
      </c>
      <c r="W330" s="33">
        <v>182.59314828347715</v>
      </c>
      <c r="X330" s="33">
        <v>182.63396481717896</v>
      </c>
      <c r="Y330" s="33">
        <v>182.66999228196713</v>
      </c>
      <c r="Z330" s="33">
        <v>182.72162476580488</v>
      </c>
      <c r="AA330" s="33">
        <v>182.80632146956481</v>
      </c>
      <c r="AB330" s="33">
        <v>182.91209398484054</v>
      </c>
      <c r="AC330" s="33">
        <v>183.00429442433642</v>
      </c>
      <c r="AD330" s="33">
        <v>183.11790097070491</v>
      </c>
      <c r="AE330" s="33">
        <v>183.25360281210698</v>
      </c>
      <c r="AF330" s="33">
        <v>183.40044161508689</v>
      </c>
      <c r="AG330" s="33">
        <v>183.64441352840956</v>
      </c>
      <c r="AH330" s="33">
        <v>184.26472668518122</v>
      </c>
      <c r="AI330" s="33">
        <v>185.22597991349193</v>
      </c>
      <c r="AJ330" s="33">
        <v>186.28583629658669</v>
      </c>
      <c r="AK330" s="33">
        <v>187.58443002566716</v>
      </c>
      <c r="AL330" s="33">
        <v>189.15780515857873</v>
      </c>
    </row>
    <row r="331" spans="1:40">
      <c r="A331" s="8" t="s">
        <v>31</v>
      </c>
      <c r="B331" s="33">
        <v>0</v>
      </c>
      <c r="C331" s="33">
        <v>0</v>
      </c>
      <c r="D331" s="33">
        <v>0</v>
      </c>
      <c r="E331" s="33">
        <v>0</v>
      </c>
      <c r="F331" s="33">
        <v>0</v>
      </c>
      <c r="G331" s="33">
        <v>0</v>
      </c>
      <c r="H331" s="33">
        <v>0</v>
      </c>
      <c r="I331" s="33">
        <v>0</v>
      </c>
      <c r="J331" s="33">
        <v>0</v>
      </c>
      <c r="K331" s="33">
        <v>0</v>
      </c>
      <c r="L331" s="33">
        <v>0</v>
      </c>
      <c r="M331" s="33">
        <v>0</v>
      </c>
      <c r="N331" s="33">
        <v>0</v>
      </c>
      <c r="O331" s="33">
        <v>0</v>
      </c>
      <c r="P331" s="33">
        <v>0</v>
      </c>
      <c r="Q331" s="33">
        <v>0</v>
      </c>
      <c r="R331" s="33">
        <v>0</v>
      </c>
      <c r="S331" s="33">
        <v>0</v>
      </c>
      <c r="T331" s="33">
        <v>0</v>
      </c>
      <c r="U331" s="33">
        <v>0</v>
      </c>
      <c r="V331" s="33">
        <v>0</v>
      </c>
      <c r="W331" s="33">
        <v>0</v>
      </c>
      <c r="X331" s="33">
        <v>0</v>
      </c>
      <c r="Y331" s="33">
        <v>0</v>
      </c>
      <c r="Z331" s="33">
        <v>0</v>
      </c>
      <c r="AA331" s="33">
        <v>0</v>
      </c>
      <c r="AB331" s="33">
        <v>0</v>
      </c>
      <c r="AC331" s="33">
        <v>0</v>
      </c>
      <c r="AD331" s="33">
        <v>0</v>
      </c>
      <c r="AE331" s="33">
        <v>0</v>
      </c>
      <c r="AF331" s="33">
        <v>0</v>
      </c>
      <c r="AG331" s="33">
        <v>0</v>
      </c>
      <c r="AH331" s="33">
        <v>0</v>
      </c>
      <c r="AI331" s="33">
        <v>0</v>
      </c>
      <c r="AJ331" s="33">
        <v>0</v>
      </c>
      <c r="AK331" s="33">
        <v>0</v>
      </c>
      <c r="AL331" s="33">
        <v>0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109.7051964384999</v>
      </c>
      <c r="M332" s="33">
        <v>109.70630650155857</v>
      </c>
      <c r="N332" s="33">
        <v>109.68515835289047</v>
      </c>
      <c r="O332" s="33">
        <v>109.63927836366712</v>
      </c>
      <c r="P332" s="33">
        <v>109.60071184242339</v>
      </c>
      <c r="Q332" s="33">
        <v>109.54688268245746</v>
      </c>
      <c r="R332" s="33">
        <v>109.47914262615218</v>
      </c>
      <c r="S332" s="33">
        <v>109.40146044289376</v>
      </c>
      <c r="T332" s="33">
        <v>109.33253659831172</v>
      </c>
      <c r="U332" s="33">
        <v>109.25521164371634</v>
      </c>
      <c r="V332" s="33">
        <v>109.18228908700162</v>
      </c>
      <c r="W332" s="33">
        <v>109.11008213114253</v>
      </c>
      <c r="X332" s="33">
        <v>109.05323884869303</v>
      </c>
      <c r="Y332" s="33">
        <v>109.00241723130701</v>
      </c>
      <c r="Z332" s="33">
        <v>108.9465960579986</v>
      </c>
      <c r="AA332" s="33">
        <v>108.91011585669163</v>
      </c>
      <c r="AB332" s="33">
        <v>108.87852822809118</v>
      </c>
      <c r="AC332" s="33">
        <v>108.87805888061119</v>
      </c>
      <c r="AD332" s="33">
        <v>108.86382768152906</v>
      </c>
      <c r="AE332" s="33">
        <v>108.81755921281254</v>
      </c>
      <c r="AF332" s="33">
        <v>108.73207013251867</v>
      </c>
      <c r="AG332" s="33">
        <v>108.69175642836089</v>
      </c>
      <c r="AH332" s="33">
        <v>108.7308634805742</v>
      </c>
      <c r="AI332" s="33">
        <v>108.87951212300453</v>
      </c>
      <c r="AJ332" s="33">
        <v>108.99038914602804</v>
      </c>
      <c r="AK332" s="33">
        <v>109.14124787404199</v>
      </c>
      <c r="AL332" s="33">
        <v>109.12054132047973</v>
      </c>
    </row>
    <row r="333" spans="1:40">
      <c r="A333" s="8" t="s">
        <v>33</v>
      </c>
      <c r="B333" s="33">
        <v>168.66198833268342</v>
      </c>
      <c r="C333" s="33">
        <v>168.00251890520798</v>
      </c>
      <c r="D333" s="33">
        <v>167.11135756629932</v>
      </c>
      <c r="E333" s="33">
        <v>166.8707467348116</v>
      </c>
      <c r="F333" s="33">
        <v>166.70723425615003</v>
      </c>
      <c r="G333" s="33">
        <v>165.88004663662855</v>
      </c>
      <c r="H333" s="33">
        <v>165.23568316048818</v>
      </c>
      <c r="I333" s="33">
        <v>164.84423933608346</v>
      </c>
      <c r="J333" s="33">
        <v>162.6744966467555</v>
      </c>
      <c r="K333" s="33">
        <v>161.80671733833313</v>
      </c>
      <c r="L333" s="33">
        <v>161.79747379335689</v>
      </c>
      <c r="M333" s="33">
        <v>161.79951393876806</v>
      </c>
      <c r="N333" s="33">
        <v>161.75318658557873</v>
      </c>
      <c r="O333" s="33">
        <v>161.70385468816659</v>
      </c>
      <c r="P333" s="33">
        <v>161.659492744386</v>
      </c>
      <c r="Q333" s="33">
        <v>161.59665235595517</v>
      </c>
      <c r="R333" s="33">
        <v>161.50526859555669</v>
      </c>
      <c r="S333" s="33">
        <v>161.42049876829105</v>
      </c>
      <c r="T333" s="33">
        <v>161.33165340708771</v>
      </c>
      <c r="U333" s="33">
        <v>161.24120612063945</v>
      </c>
      <c r="V333" s="33">
        <v>161.1390422784626</v>
      </c>
      <c r="W333" s="33">
        <v>161.05004305817931</v>
      </c>
      <c r="X333" s="33">
        <v>160.98457920276411</v>
      </c>
      <c r="Y333" s="33">
        <v>160.90654012923315</v>
      </c>
      <c r="Z333" s="33">
        <v>160.84097714436135</v>
      </c>
      <c r="AA333" s="33">
        <v>160.77133466628203</v>
      </c>
      <c r="AB333" s="33">
        <v>160.7418004519869</v>
      </c>
      <c r="AC333" s="33">
        <v>160.75470635937788</v>
      </c>
      <c r="AD333" s="33">
        <v>160.75575490722315</v>
      </c>
      <c r="AE333" s="33">
        <v>160.6649298677047</v>
      </c>
      <c r="AF333" s="33">
        <v>160.51980043655257</v>
      </c>
      <c r="AG333" s="33">
        <v>160.42860555204086</v>
      </c>
      <c r="AH333" s="33">
        <v>160.53539225357113</v>
      </c>
      <c r="AI333" s="33">
        <v>160.69139357706439</v>
      </c>
      <c r="AJ333" s="33">
        <v>160.9426813097802</v>
      </c>
      <c r="AK333" s="33">
        <v>161.02040152967876</v>
      </c>
      <c r="AL333" s="33">
        <v>161.20984733439482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108.55922621075894</v>
      </c>
      <c r="M334" s="33">
        <v>108.5774514854855</v>
      </c>
      <c r="N334" s="33">
        <v>108.57973160140071</v>
      </c>
      <c r="O334" s="33">
        <v>108.56456295074841</v>
      </c>
      <c r="P334" s="33">
        <v>108.55594749238413</v>
      </c>
      <c r="Q334" s="33">
        <v>108.53451022539582</v>
      </c>
      <c r="R334" s="33">
        <v>108.49993529726865</v>
      </c>
      <c r="S334" s="33">
        <v>108.45609809468336</v>
      </c>
      <c r="T334" s="33">
        <v>108.41635737571301</v>
      </c>
      <c r="U334" s="33">
        <v>108.36452429805537</v>
      </c>
      <c r="V334" s="33">
        <v>108.31439881808247</v>
      </c>
      <c r="W334" s="33">
        <v>108.26234702773742</v>
      </c>
      <c r="X334" s="33">
        <v>108.22359135304352</v>
      </c>
      <c r="Y334" s="33">
        <v>108.18388480371736</v>
      </c>
      <c r="Z334" s="33">
        <v>108.13366913618769</v>
      </c>
      <c r="AA334" s="33">
        <v>108.09820135245479</v>
      </c>
      <c r="AB334" s="33">
        <v>108.07295655319166</v>
      </c>
      <c r="AC334" s="33">
        <v>108.07888134054667</v>
      </c>
      <c r="AD334" s="33">
        <v>108.06796929699844</v>
      </c>
      <c r="AE334" s="33">
        <v>108.01181729044323</v>
      </c>
      <c r="AF334" s="33">
        <v>107.91180041476777</v>
      </c>
      <c r="AG334" s="33">
        <v>107.83360438470064</v>
      </c>
      <c r="AH334" s="33">
        <v>107.81201760913979</v>
      </c>
      <c r="AI334" s="33">
        <v>107.87939122415685</v>
      </c>
      <c r="AJ334" s="33">
        <v>107.99198204173</v>
      </c>
      <c r="AK334" s="33">
        <v>108.24624295140562</v>
      </c>
      <c r="AL334" s="33">
        <v>108.34022157206849</v>
      </c>
    </row>
    <row r="335" spans="1:40">
      <c r="A335" s="8" t="s">
        <v>35</v>
      </c>
      <c r="B335" s="33">
        <v>162.17438177922071</v>
      </c>
      <c r="C335" s="33">
        <v>162.18000000000004</v>
      </c>
      <c r="D335" s="33">
        <v>162.17999999999998</v>
      </c>
      <c r="E335" s="33">
        <v>165.02433169250639</v>
      </c>
      <c r="F335" s="33">
        <v>165.21157828277077</v>
      </c>
      <c r="G335" s="33">
        <v>166.63776653759993</v>
      </c>
      <c r="H335" s="33">
        <v>166.8570415427165</v>
      </c>
      <c r="I335" s="33">
        <v>166.89865634205364</v>
      </c>
      <c r="J335" s="33">
        <v>165.36289220326088</v>
      </c>
      <c r="K335" s="33">
        <v>164.47824435992297</v>
      </c>
      <c r="L335" s="33">
        <v>164.49400817329897</v>
      </c>
      <c r="M335" s="33">
        <v>164.52548221670412</v>
      </c>
      <c r="N335" s="33">
        <v>164.51826985197772</v>
      </c>
      <c r="O335" s="33">
        <v>164.510739534001</v>
      </c>
      <c r="P335" s="33">
        <v>164.51228809153312</v>
      </c>
      <c r="Q335" s="33">
        <v>164.49577460449561</v>
      </c>
      <c r="R335" s="33">
        <v>164.4539735660953</v>
      </c>
      <c r="S335" s="33">
        <v>164.41465768926312</v>
      </c>
      <c r="T335" s="33">
        <v>164.37166961912783</v>
      </c>
      <c r="U335" s="33">
        <v>164.31696302406081</v>
      </c>
      <c r="V335" s="33">
        <v>164.24792229345027</v>
      </c>
      <c r="W335" s="33">
        <v>164.18712269351585</v>
      </c>
      <c r="X335" s="33">
        <v>164.14603448195166</v>
      </c>
      <c r="Y335" s="33">
        <v>164.09163147519513</v>
      </c>
      <c r="Z335" s="33">
        <v>164.03195596750243</v>
      </c>
      <c r="AA335" s="33">
        <v>163.96337778361666</v>
      </c>
      <c r="AB335" s="33">
        <v>163.93388172804595</v>
      </c>
      <c r="AC335" s="33">
        <v>163.95970823101493</v>
      </c>
      <c r="AD335" s="33">
        <v>163.97250686317085</v>
      </c>
      <c r="AE335" s="33">
        <v>163.87860248751525</v>
      </c>
      <c r="AF335" s="33">
        <v>163.70382778305813</v>
      </c>
      <c r="AG335" s="33">
        <v>163.56143903085035</v>
      </c>
      <c r="AH335" s="33">
        <v>163.5567996810741</v>
      </c>
      <c r="AI335" s="33">
        <v>163.58861497376876</v>
      </c>
      <c r="AJ335" s="33">
        <v>163.76772030485915</v>
      </c>
      <c r="AK335" s="33">
        <v>164.0928762643795</v>
      </c>
      <c r="AL335" s="33">
        <v>164.43899698027948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200.53552770690163</v>
      </c>
      <c r="C341" s="33">
        <v>197.10321804279232</v>
      </c>
      <c r="D341" s="33">
        <v>194.3045466799818</v>
      </c>
      <c r="E341" s="33">
        <v>192.39820628657935</v>
      </c>
      <c r="F341" s="33">
        <v>190.684844657615</v>
      </c>
      <c r="G341" s="33">
        <v>188.88430108533504</v>
      </c>
      <c r="H341" s="33">
        <v>186.4985568320993</v>
      </c>
      <c r="I341" s="33">
        <v>182.24581223620413</v>
      </c>
      <c r="J341" s="33">
        <v>177.91491507345376</v>
      </c>
      <c r="K341" s="33">
        <v>172.95148901600362</v>
      </c>
      <c r="L341" s="33">
        <v>156.42249123675339</v>
      </c>
      <c r="M341" s="33">
        <v>140.74499024652118</v>
      </c>
      <c r="N341" s="33">
        <v>126.16367281584769</v>
      </c>
      <c r="O341" s="33">
        <v>112.49918777866766</v>
      </c>
      <c r="P341" s="33">
        <v>99.48855596714327</v>
      </c>
      <c r="Q341" s="33">
        <v>87.316005982142229</v>
      </c>
      <c r="R341" s="33">
        <v>75.960722958367938</v>
      </c>
      <c r="S341" s="33">
        <v>65.415727214876412</v>
      </c>
      <c r="T341" s="33">
        <v>55.637615778400118</v>
      </c>
      <c r="U341" s="33">
        <v>46.799506877050646</v>
      </c>
      <c r="V341" s="33">
        <v>38.889885489670149</v>
      </c>
      <c r="W341" s="33">
        <v>31.94282566380263</v>
      </c>
      <c r="X341" s="33">
        <v>25.919132398602986</v>
      </c>
      <c r="Y341" s="33">
        <v>20.791770661248496</v>
      </c>
      <c r="Z341" s="33">
        <v>16.558641171900252</v>
      </c>
      <c r="AA341" s="33">
        <v>13.068769169625094</v>
      </c>
      <c r="AB341" s="33">
        <v>10.236585621502272</v>
      </c>
      <c r="AC341" s="33">
        <v>7.9326785518235887</v>
      </c>
      <c r="AD341" s="33">
        <v>6.1314360419164728</v>
      </c>
      <c r="AE341" s="33">
        <v>4.7335194622688013</v>
      </c>
      <c r="AF341" s="33">
        <v>3.662357859834998</v>
      </c>
      <c r="AG341" s="33">
        <v>2.8280881047309192</v>
      </c>
      <c r="AH341" s="33">
        <v>2.1913323643495199</v>
      </c>
      <c r="AI341" s="33">
        <v>1.7039087000927724</v>
      </c>
      <c r="AJ341" s="33">
        <v>1.3763908627472179</v>
      </c>
      <c r="AK341" s="33">
        <v>1.1170557942402308</v>
      </c>
      <c r="AL341" s="33">
        <v>0.92283842285776685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297.36176398127617</v>
      </c>
      <c r="M346" s="33">
        <v>270.32490761271248</v>
      </c>
      <c r="N346" s="33">
        <v>244.94775806848978</v>
      </c>
      <c r="O346" s="33">
        <v>220.94377925597439</v>
      </c>
      <c r="P346" s="33">
        <v>198.14062576989406</v>
      </c>
      <c r="Q346" s="33">
        <v>176.64541759053955</v>
      </c>
      <c r="R346" s="33">
        <v>156.42645971914266</v>
      </c>
      <c r="S346" s="33">
        <v>137.56298349347131</v>
      </c>
      <c r="T346" s="33">
        <v>119.98646218280365</v>
      </c>
      <c r="U346" s="33">
        <v>103.95732939147574</v>
      </c>
      <c r="V346" s="33">
        <v>89.56072924365607</v>
      </c>
      <c r="W346" s="33">
        <v>76.820559251047058</v>
      </c>
      <c r="X346" s="33">
        <v>65.702439024390245</v>
      </c>
      <c r="Y346" s="33">
        <v>55.922419315102239</v>
      </c>
      <c r="Z346" s="33">
        <v>47.880992855383099</v>
      </c>
      <c r="AA346" s="33">
        <v>41.1769770879527</v>
      </c>
      <c r="AB346" s="33">
        <v>35.466149297856617</v>
      </c>
      <c r="AC346" s="33">
        <v>30.625806848977582</v>
      </c>
      <c r="AD346" s="33">
        <v>26.782852919438284</v>
      </c>
      <c r="AE346" s="33">
        <v>23.702599162355259</v>
      </c>
      <c r="AF346" s="33">
        <v>21.282717418083273</v>
      </c>
      <c r="AG346" s="33">
        <v>19.321150529687117</v>
      </c>
      <c r="AH346" s="33">
        <v>17.722197585612221</v>
      </c>
      <c r="AI346" s="33">
        <v>16.318859324956886</v>
      </c>
      <c r="AJ346" s="33">
        <v>15.260741561961074</v>
      </c>
      <c r="AK346" s="33">
        <v>14.332323232323231</v>
      </c>
      <c r="AL346" s="33">
        <v>13.548817442719882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152.36316826804631</v>
      </c>
      <c r="M347" s="33">
        <v>139.55881990638088</v>
      </c>
      <c r="N347" s="33">
        <v>127.06483123922148</v>
      </c>
      <c r="O347" s="33">
        <v>114.93521803399852</v>
      </c>
      <c r="P347" s="33">
        <v>103.04269524513427</v>
      </c>
      <c r="Q347" s="33">
        <v>91.599334811529928</v>
      </c>
      <c r="R347" s="33">
        <v>80.687016506528707</v>
      </c>
      <c r="S347" s="33">
        <v>70.469302783936925</v>
      </c>
      <c r="T347" s="33">
        <v>60.953449125400347</v>
      </c>
      <c r="U347" s="33">
        <v>52.314892830746487</v>
      </c>
      <c r="V347" s="33">
        <v>44.513821138211384</v>
      </c>
      <c r="W347" s="33">
        <v>37.605641783690565</v>
      </c>
      <c r="X347" s="33">
        <v>31.571236757822124</v>
      </c>
      <c r="Y347" s="33">
        <v>26.383715200788373</v>
      </c>
      <c r="Z347" s="33">
        <v>21.994419807834444</v>
      </c>
      <c r="AA347" s="33">
        <v>18.300800689825081</v>
      </c>
      <c r="AB347" s="33">
        <v>15.279884207932989</v>
      </c>
      <c r="AC347" s="33">
        <v>12.792732200049274</v>
      </c>
      <c r="AD347" s="33">
        <v>10.731547179108155</v>
      </c>
      <c r="AE347" s="33">
        <v>9.0298226164079818</v>
      </c>
      <c r="AF347" s="33">
        <v>7.6624045331362405</v>
      </c>
      <c r="AG347" s="33">
        <v>6.5426952451342695</v>
      </c>
      <c r="AH347" s="33">
        <v>5.6187484602118749</v>
      </c>
      <c r="AI347" s="33">
        <v>4.8407612712490762</v>
      </c>
      <c r="AJ347" s="33">
        <v>4.2437053461443703</v>
      </c>
      <c r="AK347" s="33">
        <v>3.7477211135747721</v>
      </c>
      <c r="AL347" s="33">
        <v>3.321840354767184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57.222714954422273</v>
      </c>
      <c r="M348" s="33">
        <v>94.537989652623793</v>
      </c>
      <c r="N348" s="33">
        <v>130.40772357723577</v>
      </c>
      <c r="O348" s="33">
        <v>165.13840847499384</v>
      </c>
      <c r="P348" s="33">
        <v>199.34205469327421</v>
      </c>
      <c r="Q348" s="33">
        <v>232.3479428430648</v>
      </c>
      <c r="R348" s="33">
        <v>264.11442473515643</v>
      </c>
      <c r="S348" s="33">
        <v>294.59735156442474</v>
      </c>
      <c r="T348" s="33">
        <v>323.75832717418081</v>
      </c>
      <c r="U348" s="33">
        <v>350.93236018723826</v>
      </c>
      <c r="V348" s="33">
        <v>376.09631682680464</v>
      </c>
      <c r="W348" s="33">
        <v>398.93640059127864</v>
      </c>
      <c r="X348" s="33">
        <v>419.46702389751169</v>
      </c>
      <c r="Y348" s="33">
        <v>437.40253757083025</v>
      </c>
      <c r="Z348" s="33">
        <v>452.77682926829266</v>
      </c>
      <c r="AA348" s="33">
        <v>465.94279379157427</v>
      </c>
      <c r="AB348" s="33">
        <v>476.94847253017986</v>
      </c>
      <c r="AC348" s="33">
        <v>486.16145602365117</v>
      </c>
      <c r="AD348" s="33">
        <v>493.62445183542746</v>
      </c>
      <c r="AE348" s="33">
        <v>499.67999507267803</v>
      </c>
      <c r="AF348" s="33">
        <v>504.65937423010593</v>
      </c>
      <c r="AG348" s="33">
        <v>508.89743779255974</v>
      </c>
      <c r="AH348" s="33">
        <v>512.41648189209161</v>
      </c>
      <c r="AI348" s="33">
        <v>515.2449741315595</v>
      </c>
      <c r="AJ348" s="33">
        <v>517.39625523527968</v>
      </c>
      <c r="AK348" s="33">
        <v>519.19875585119485</v>
      </c>
      <c r="AL348" s="33">
        <v>520.6649790588815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17.570719389012073</v>
      </c>
      <c r="M349" s="33">
        <v>16.941537324464154</v>
      </c>
      <c r="N349" s="33">
        <v>16.362626262626261</v>
      </c>
      <c r="O349" s="33">
        <v>15.80829021926583</v>
      </c>
      <c r="P349" s="33">
        <v>15.113919684651393</v>
      </c>
      <c r="Q349" s="33">
        <v>14.365028332101502</v>
      </c>
      <c r="R349" s="33">
        <v>13.542202512934221</v>
      </c>
      <c r="S349" s="33">
        <v>12.627925597437793</v>
      </c>
      <c r="T349" s="33">
        <v>11.571421532397142</v>
      </c>
      <c r="U349" s="33">
        <v>10.476829268292683</v>
      </c>
      <c r="V349" s="33">
        <v>9.3223330869672338</v>
      </c>
      <c r="W349" s="33">
        <v>8.1765459472776545</v>
      </c>
      <c r="X349" s="33">
        <v>7.0330500123183048</v>
      </c>
      <c r="Y349" s="33">
        <v>5.9701404286770137</v>
      </c>
      <c r="Z349" s="33">
        <v>5.0270756343927072</v>
      </c>
      <c r="AA349" s="33">
        <v>4.1701034737620102</v>
      </c>
      <c r="AB349" s="33">
        <v>3.4429292929292927</v>
      </c>
      <c r="AC349" s="33">
        <v>2.8115915250061589</v>
      </c>
      <c r="AD349" s="33">
        <v>2.3104089677260409</v>
      </c>
      <c r="AE349" s="33">
        <v>1.912379896526238</v>
      </c>
      <c r="AF349" s="33">
        <v>1.5867701404286769</v>
      </c>
      <c r="AG349" s="33">
        <v>1.2921532397142153</v>
      </c>
      <c r="AH349" s="33">
        <v>1.0399975363389997</v>
      </c>
      <c r="AI349" s="33">
        <v>0.84184528208918452</v>
      </c>
      <c r="AJ349" s="33">
        <v>0.71600147819660009</v>
      </c>
      <c r="AK349" s="33">
        <v>0.61182557280118255</v>
      </c>
      <c r="AL349" s="33">
        <v>0.55346144370534611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14.958967726040896</v>
      </c>
      <c r="M350" s="33">
        <v>14.451256467110126</v>
      </c>
      <c r="N350" s="33">
        <v>13.962737127371273</v>
      </c>
      <c r="O350" s="33">
        <v>13.413624045331362</v>
      </c>
      <c r="P350" s="33">
        <v>12.79679724069968</v>
      </c>
      <c r="Q350" s="33">
        <v>12.125449618132546</v>
      </c>
      <c r="R350" s="33">
        <v>11.37239467849224</v>
      </c>
      <c r="S350" s="33">
        <v>10.515016013796501</v>
      </c>
      <c r="T350" s="33">
        <v>9.583875338753387</v>
      </c>
      <c r="U350" s="33">
        <v>8.6081916728258197</v>
      </c>
      <c r="V350" s="33">
        <v>7.6049026853904902</v>
      </c>
      <c r="W350" s="33">
        <v>6.6038679477703868</v>
      </c>
      <c r="X350" s="33">
        <v>5.6451958610495199</v>
      </c>
      <c r="Y350" s="33">
        <v>4.773527962552353</v>
      </c>
      <c r="Z350" s="33">
        <v>3.9894308943089429</v>
      </c>
      <c r="AA350" s="33">
        <v>3.2978442966247843</v>
      </c>
      <c r="AB350" s="33">
        <v>2.7037940379403795</v>
      </c>
      <c r="AC350" s="33">
        <v>2.215890613451589</v>
      </c>
      <c r="AD350" s="33">
        <v>1.8322985957132298</v>
      </c>
      <c r="AE350" s="33">
        <v>1.5221236757822123</v>
      </c>
      <c r="AF350" s="33">
        <v>1.2482015274698202</v>
      </c>
      <c r="AG350" s="33">
        <v>1.0052845528455285</v>
      </c>
      <c r="AH350" s="33">
        <v>0.80870904163587087</v>
      </c>
      <c r="AI350" s="33">
        <v>0.67256713476225671</v>
      </c>
      <c r="AJ350" s="33">
        <v>0.57644740083764479</v>
      </c>
      <c r="AK350" s="33">
        <v>0.50455777285045578</v>
      </c>
      <c r="AL350" s="33">
        <v>0.43976348854397634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7.6508992362650901</v>
      </c>
      <c r="M351" s="33">
        <v>7.4104459226410446</v>
      </c>
      <c r="N351" s="33">
        <v>7.1964153732446414</v>
      </c>
      <c r="O351" s="33">
        <v>6.9960458240946046</v>
      </c>
      <c r="P351" s="33">
        <v>6.729280610987928</v>
      </c>
      <c r="Q351" s="33">
        <v>6.4363513180586347</v>
      </c>
      <c r="R351" s="33">
        <v>6.1040896772604087</v>
      </c>
      <c r="S351" s="33">
        <v>5.7241315594974136</v>
      </c>
      <c r="T351" s="33">
        <v>5.270177383592018</v>
      </c>
      <c r="U351" s="33">
        <v>4.789184528208918</v>
      </c>
      <c r="V351" s="33">
        <v>4.2744395171224436</v>
      </c>
      <c r="W351" s="33">
        <v>3.7574156196107418</v>
      </c>
      <c r="X351" s="33">
        <v>3.2390859817689086</v>
      </c>
      <c r="Y351" s="33">
        <v>2.7522542498152256</v>
      </c>
      <c r="Z351" s="33">
        <v>2.3166297117516628</v>
      </c>
      <c r="AA351" s="33">
        <v>1.9197216063069722</v>
      </c>
      <c r="AB351" s="33">
        <v>1.584848484848485</v>
      </c>
      <c r="AC351" s="33">
        <v>1.2959103227395909</v>
      </c>
      <c r="AD351" s="33">
        <v>1.0665311653116532</v>
      </c>
      <c r="AE351" s="33">
        <v>0.88117762995811777</v>
      </c>
      <c r="AF351" s="33">
        <v>0.72907119980290713</v>
      </c>
      <c r="AG351" s="33">
        <v>0.59111850209411188</v>
      </c>
      <c r="AH351" s="33">
        <v>0.47483370288248339</v>
      </c>
      <c r="AI351" s="33">
        <v>0.38223700418822371</v>
      </c>
      <c r="AJ351" s="33">
        <v>0.32700172456270016</v>
      </c>
      <c r="AK351" s="33">
        <v>0.28329637841832966</v>
      </c>
      <c r="AL351" s="33">
        <v>0.25708302537570832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0.92807341709780733</v>
      </c>
      <c r="M352" s="33">
        <v>0.90171224439517117</v>
      </c>
      <c r="N352" s="33">
        <v>0.87528948016752894</v>
      </c>
      <c r="O352" s="33">
        <v>0.84793052475979303</v>
      </c>
      <c r="P352" s="33">
        <v>0.81564424735156438</v>
      </c>
      <c r="Q352" s="33">
        <v>0.77798718896279873</v>
      </c>
      <c r="R352" s="33">
        <v>0.73399852180339986</v>
      </c>
      <c r="S352" s="33">
        <v>0.68341956146834193</v>
      </c>
      <c r="T352" s="33">
        <v>0.62617639812761761</v>
      </c>
      <c r="U352" s="33">
        <v>0.56442473515644243</v>
      </c>
      <c r="V352" s="33">
        <v>0.49932249322493227</v>
      </c>
      <c r="W352" s="33">
        <v>0.43500862281350089</v>
      </c>
      <c r="X352" s="33">
        <v>0.37281350086228138</v>
      </c>
      <c r="Y352" s="33">
        <v>0.31539788125153978</v>
      </c>
      <c r="Z352" s="33">
        <v>0.26325449618132546</v>
      </c>
      <c r="AA352" s="33">
        <v>0.21666666666666667</v>
      </c>
      <c r="AB352" s="33">
        <v>0.1779379157427938</v>
      </c>
      <c r="AC352" s="33">
        <v>0.14662478442966248</v>
      </c>
      <c r="AD352" s="33">
        <v>0.12166789849716679</v>
      </c>
      <c r="AE352" s="33">
        <v>0.10035723084503573</v>
      </c>
      <c r="AF352" s="33">
        <v>8.1510224193151029E-2</v>
      </c>
      <c r="AG352" s="33">
        <v>6.5311653116531171E-2</v>
      </c>
      <c r="AH352" s="33">
        <v>5.2722345405272236E-2</v>
      </c>
      <c r="AI352" s="33">
        <v>4.3927075634392708E-2</v>
      </c>
      <c r="AJ352" s="33">
        <v>3.7607785168760781E-2</v>
      </c>
      <c r="AK352" s="33">
        <v>3.3210150283321013E-2</v>
      </c>
      <c r="AL352" s="33">
        <v>3.0327666913032767E-2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551.27658290219267</v>
      </c>
      <c r="M358" s="33">
        <v>546.97175412663228</v>
      </c>
      <c r="N358" s="33">
        <v>543.33008130081305</v>
      </c>
      <c r="O358" s="33">
        <v>540.30011086474508</v>
      </c>
      <c r="P358" s="33">
        <v>537.93507021433845</v>
      </c>
      <c r="Q358" s="33">
        <v>536.01890859817684</v>
      </c>
      <c r="R358" s="33">
        <v>534.49241192411921</v>
      </c>
      <c r="S358" s="33">
        <v>533.50247597930525</v>
      </c>
      <c r="T358" s="33">
        <v>532.9004680955901</v>
      </c>
      <c r="U358" s="33">
        <v>532.6417344173442</v>
      </c>
      <c r="V358" s="33">
        <v>532.73414634146332</v>
      </c>
      <c r="W358" s="33">
        <v>533.07754372998272</v>
      </c>
      <c r="X358" s="33">
        <v>533.66292190194622</v>
      </c>
      <c r="Y358" s="33">
        <v>534.0559990145357</v>
      </c>
      <c r="Z358" s="33">
        <v>534.70343680709527</v>
      </c>
      <c r="AA358" s="33">
        <v>535.41006405518613</v>
      </c>
      <c r="AB358" s="33">
        <v>535.92844296624787</v>
      </c>
      <c r="AC358" s="33">
        <v>536.32591771372267</v>
      </c>
      <c r="AD358" s="33">
        <v>536.70795762503087</v>
      </c>
      <c r="AE358" s="33">
        <v>537.03632668144871</v>
      </c>
      <c r="AF358" s="33">
        <v>537.4327297363883</v>
      </c>
      <c r="AG358" s="33">
        <v>537.87664449371778</v>
      </c>
      <c r="AH358" s="33">
        <v>538.27576989406259</v>
      </c>
      <c r="AI358" s="33">
        <v>538.47308450357241</v>
      </c>
      <c r="AJ358" s="33">
        <v>538.67653362897283</v>
      </c>
      <c r="AK358" s="33">
        <v>538.82282581916741</v>
      </c>
      <c r="AL358" s="33">
        <v>538.92087952697716</v>
      </c>
    </row>
    <row r="360" spans="1:38" ht="20.25">
      <c r="A360" s="6" t="s">
        <v>284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8" t="s">
        <v>28</v>
      </c>
      <c r="B362" s="8">
        <v>2014</v>
      </c>
      <c r="C362" s="8">
        <v>2015</v>
      </c>
      <c r="D362" s="8">
        <v>2016</v>
      </c>
      <c r="E362" s="8">
        <v>2017</v>
      </c>
      <c r="F362" s="8">
        <v>2018</v>
      </c>
      <c r="G362" s="8">
        <v>2019</v>
      </c>
      <c r="H362" s="8">
        <v>2020</v>
      </c>
      <c r="I362" s="8">
        <v>2021</v>
      </c>
      <c r="J362" s="8">
        <v>2022</v>
      </c>
      <c r="K362" s="8">
        <v>2023</v>
      </c>
      <c r="L362" s="8">
        <v>2024</v>
      </c>
      <c r="M362" s="8">
        <v>2025</v>
      </c>
      <c r="N362" s="8">
        <v>2026</v>
      </c>
      <c r="O362" s="8">
        <v>2027</v>
      </c>
      <c r="P362" s="8">
        <v>2028</v>
      </c>
      <c r="Q362" s="8">
        <v>2029</v>
      </c>
      <c r="R362" s="8">
        <v>2030</v>
      </c>
      <c r="S362" s="8">
        <v>2031</v>
      </c>
      <c r="T362" s="8">
        <v>2032</v>
      </c>
      <c r="U362" s="8">
        <v>2033</v>
      </c>
      <c r="V362" s="8">
        <v>2034</v>
      </c>
      <c r="W362" s="8">
        <v>2035</v>
      </c>
      <c r="X362" s="8">
        <v>2036</v>
      </c>
      <c r="Y362" s="8">
        <v>2037</v>
      </c>
      <c r="Z362" s="8">
        <v>2038</v>
      </c>
      <c r="AA362" s="8">
        <v>2039</v>
      </c>
      <c r="AB362" s="8">
        <v>2040</v>
      </c>
      <c r="AC362" s="8">
        <v>2041</v>
      </c>
      <c r="AD362" s="8">
        <v>2042</v>
      </c>
      <c r="AE362" s="8">
        <v>2043</v>
      </c>
      <c r="AF362" s="8">
        <v>2044</v>
      </c>
      <c r="AG362" s="8">
        <v>2045</v>
      </c>
      <c r="AH362" s="8">
        <v>2046</v>
      </c>
      <c r="AI362" s="8">
        <v>2047</v>
      </c>
      <c r="AJ362" s="8">
        <v>2048</v>
      </c>
      <c r="AK362" s="8">
        <v>2049</v>
      </c>
      <c r="AL362" s="8">
        <v>2050</v>
      </c>
    </row>
    <row r="363" spans="1:38">
      <c r="A363" s="8" t="s">
        <v>288</v>
      </c>
      <c r="C363" s="33">
        <f t="shared" ref="C363:AL363" si="0">B18-C371</f>
        <v>2081211</v>
      </c>
      <c r="D363" s="33">
        <f t="shared" si="0"/>
        <v>2157558</v>
      </c>
      <c r="E363" s="33">
        <f t="shared" si="0"/>
        <v>2360686</v>
      </c>
      <c r="F363" s="33">
        <f t="shared" si="0"/>
        <v>2483066</v>
      </c>
      <c r="G363" s="33">
        <f t="shared" si="0"/>
        <v>2453810</v>
      </c>
      <c r="H363" s="33">
        <f t="shared" si="0"/>
        <v>2716242</v>
      </c>
      <c r="I363" s="33">
        <f t="shared" si="0"/>
        <v>4039018</v>
      </c>
      <c r="J363" s="33">
        <f t="shared" si="0"/>
        <v>3694796</v>
      </c>
      <c r="K363" s="33">
        <f t="shared" si="0"/>
        <v>3263778</v>
      </c>
      <c r="L363" s="33">
        <f t="shared" si="0"/>
        <v>3265129</v>
      </c>
      <c r="M363" s="33">
        <f t="shared" si="0"/>
        <v>3458102</v>
      </c>
      <c r="N363" s="33">
        <f t="shared" si="0"/>
        <v>3404267</v>
      </c>
      <c r="O363" s="33">
        <f t="shared" si="0"/>
        <v>3354609</v>
      </c>
      <c r="P363" s="33">
        <f t="shared" si="0"/>
        <v>3300630</v>
      </c>
      <c r="Q363" s="33">
        <f t="shared" si="0"/>
        <v>3264190</v>
      </c>
      <c r="R363" s="33">
        <f t="shared" si="0"/>
        <v>3232557</v>
      </c>
      <c r="S363" s="33">
        <f t="shared" si="0"/>
        <v>3188999</v>
      </c>
      <c r="T363" s="33">
        <f t="shared" si="0"/>
        <v>3157507</v>
      </c>
      <c r="U363" s="33">
        <f t="shared" si="0"/>
        <v>3129640</v>
      </c>
      <c r="V363" s="33">
        <f t="shared" si="0"/>
        <v>3101134</v>
      </c>
      <c r="W363" s="33">
        <f t="shared" si="0"/>
        <v>3080759</v>
      </c>
      <c r="X363" s="33">
        <f t="shared" si="0"/>
        <v>3061115</v>
      </c>
      <c r="Y363" s="33">
        <f t="shared" si="0"/>
        <v>3076726</v>
      </c>
      <c r="Z363" s="33">
        <f t="shared" si="0"/>
        <v>3056077</v>
      </c>
      <c r="AA363" s="33">
        <f t="shared" si="0"/>
        <v>3051272</v>
      </c>
      <c r="AB363" s="33">
        <f t="shared" si="0"/>
        <v>3066554</v>
      </c>
      <c r="AC363" s="33">
        <f t="shared" si="0"/>
        <v>3076369</v>
      </c>
      <c r="AD363" s="33">
        <f t="shared" si="0"/>
        <v>3077622</v>
      </c>
      <c r="AE363" s="33">
        <f t="shared" si="0"/>
        <v>3081979</v>
      </c>
      <c r="AF363" s="33">
        <f t="shared" si="0"/>
        <v>3076456</v>
      </c>
      <c r="AG363" s="33">
        <f t="shared" si="0"/>
        <v>3072599</v>
      </c>
      <c r="AH363" s="33">
        <f t="shared" si="0"/>
        <v>3076235</v>
      </c>
      <c r="AI363" s="33">
        <f t="shared" si="0"/>
        <v>3092618</v>
      </c>
      <c r="AJ363" s="33">
        <f t="shared" si="0"/>
        <v>3092120</v>
      </c>
      <c r="AK363" s="33">
        <f t="shared" si="0"/>
        <v>3096760</v>
      </c>
      <c r="AL363" s="33">
        <f t="shared" si="0"/>
        <v>3100676</v>
      </c>
    </row>
    <row r="364" spans="1:38">
      <c r="A364" s="8" t="s">
        <v>289</v>
      </c>
      <c r="C364" s="33">
        <f t="shared" ref="C364:AL364" si="1">C363+B18</f>
        <v>4838465</v>
      </c>
      <c r="D364" s="33">
        <f t="shared" si="1"/>
        <v>5065335</v>
      </c>
      <c r="E364" s="33">
        <f t="shared" si="1"/>
        <v>5418935</v>
      </c>
      <c r="F364" s="33">
        <f t="shared" si="1"/>
        <v>5633675</v>
      </c>
      <c r="G364" s="33">
        <f t="shared" si="1"/>
        <v>5602277</v>
      </c>
      <c r="H364" s="33">
        <f t="shared" si="1"/>
        <v>5994322</v>
      </c>
      <c r="I364" s="33">
        <f t="shared" si="1"/>
        <v>6770127</v>
      </c>
      <c r="J364" s="33">
        <f t="shared" si="1"/>
        <v>6167864</v>
      </c>
      <c r="K364" s="33">
        <f t="shared" si="1"/>
        <v>5752373</v>
      </c>
      <c r="L364" s="33">
        <f t="shared" si="1"/>
        <v>6109632</v>
      </c>
      <c r="M364" s="33">
        <f t="shared" si="1"/>
        <v>6566738</v>
      </c>
      <c r="N364" s="33">
        <f t="shared" si="1"/>
        <v>6512903</v>
      </c>
      <c r="O364" s="33">
        <f t="shared" si="1"/>
        <v>6463245</v>
      </c>
      <c r="P364" s="33">
        <f t="shared" si="1"/>
        <v>6409266</v>
      </c>
      <c r="Q364" s="33">
        <f t="shared" si="1"/>
        <v>6372826</v>
      </c>
      <c r="R364" s="33">
        <f t="shared" si="1"/>
        <v>6341193</v>
      </c>
      <c r="S364" s="33">
        <f t="shared" si="1"/>
        <v>6297635</v>
      </c>
      <c r="T364" s="33">
        <f t="shared" si="1"/>
        <v>6266143</v>
      </c>
      <c r="U364" s="33">
        <f t="shared" si="1"/>
        <v>6238276</v>
      </c>
      <c r="V364" s="33">
        <f t="shared" si="1"/>
        <v>6209770</v>
      </c>
      <c r="W364" s="33">
        <f t="shared" si="1"/>
        <v>6189395</v>
      </c>
      <c r="X364" s="33">
        <f t="shared" si="1"/>
        <v>6169751</v>
      </c>
      <c r="Y364" s="33">
        <f t="shared" si="1"/>
        <v>6185362</v>
      </c>
      <c r="Z364" s="33">
        <f t="shared" si="1"/>
        <v>6164713</v>
      </c>
      <c r="AA364" s="33">
        <f t="shared" si="1"/>
        <v>6159908</v>
      </c>
      <c r="AB364" s="33">
        <f t="shared" si="1"/>
        <v>6175190</v>
      </c>
      <c r="AC364" s="33">
        <f t="shared" si="1"/>
        <v>6185005</v>
      </c>
      <c r="AD364" s="33">
        <f t="shared" si="1"/>
        <v>6186258</v>
      </c>
      <c r="AE364" s="33">
        <f t="shared" si="1"/>
        <v>6190615</v>
      </c>
      <c r="AF364" s="33">
        <f t="shared" si="1"/>
        <v>6185092</v>
      </c>
      <c r="AG364" s="33">
        <f t="shared" si="1"/>
        <v>6181235</v>
      </c>
      <c r="AH364" s="33">
        <f t="shared" si="1"/>
        <v>6184871</v>
      </c>
      <c r="AI364" s="33">
        <f t="shared" si="1"/>
        <v>6201254</v>
      </c>
      <c r="AJ364" s="33">
        <f t="shared" si="1"/>
        <v>6200756</v>
      </c>
      <c r="AK364" s="33">
        <f t="shared" si="1"/>
        <v>6205396</v>
      </c>
      <c r="AL364" s="33">
        <f t="shared" si="1"/>
        <v>6209312</v>
      </c>
    </row>
    <row r="365" spans="1:38">
      <c r="A365" s="8"/>
    </row>
    <row r="366" spans="1:38">
      <c r="A366" s="8"/>
    </row>
    <row r="367" spans="1:38">
      <c r="A367" s="8" t="s">
        <v>287</v>
      </c>
      <c r="C367" s="105">
        <f t="shared" ref="C367:AL367" si="2">C364/C36</f>
        <v>0.10726815096769608</v>
      </c>
      <c r="D367" s="105">
        <f t="shared" si="2"/>
        <v>0.11046062019852462</v>
      </c>
      <c r="E367" s="105">
        <f t="shared" si="2"/>
        <v>0.11640095861925284</v>
      </c>
      <c r="F367" s="105">
        <f t="shared" si="2"/>
        <v>0.11930296535584237</v>
      </c>
      <c r="G367" s="105">
        <f t="shared" si="2"/>
        <v>0.11691812385700288</v>
      </c>
      <c r="H367" s="105">
        <f t="shared" si="2"/>
        <v>0.12365015536197299</v>
      </c>
      <c r="I367" s="105">
        <f t="shared" si="2"/>
        <v>0.14352560103132975</v>
      </c>
      <c r="J367" s="105">
        <f t="shared" si="2"/>
        <v>0.13423445347722562</v>
      </c>
      <c r="K367" s="105">
        <f t="shared" si="2"/>
        <v>0.12734022577383669</v>
      </c>
      <c r="L367" s="105">
        <f t="shared" si="2"/>
        <v>0.13652005681989707</v>
      </c>
      <c r="M367" s="105">
        <f t="shared" si="2"/>
        <v>0.14788895575849353</v>
      </c>
      <c r="N367" s="105">
        <f t="shared" si="2"/>
        <v>0.14765964256085401</v>
      </c>
      <c r="O367" s="105">
        <f t="shared" si="2"/>
        <v>0.14735555593401903</v>
      </c>
      <c r="P367" s="105">
        <f t="shared" si="2"/>
        <v>0.14676732898371403</v>
      </c>
      <c r="Q367" s="105">
        <f t="shared" si="2"/>
        <v>0.14645456182335737</v>
      </c>
      <c r="R367" s="105">
        <f t="shared" si="2"/>
        <v>0.14614379494084526</v>
      </c>
      <c r="S367" s="105">
        <f t="shared" si="2"/>
        <v>0.14540923839956429</v>
      </c>
      <c r="T367" s="105">
        <f t="shared" si="2"/>
        <v>0.14484554860906601</v>
      </c>
      <c r="U367" s="105">
        <f t="shared" si="2"/>
        <v>0.14427143328136893</v>
      </c>
      <c r="V367" s="105">
        <f t="shared" si="2"/>
        <v>0.1435872683829611</v>
      </c>
      <c r="W367" s="105">
        <f t="shared" si="2"/>
        <v>0.14302394891674186</v>
      </c>
      <c r="X367" s="105">
        <f t="shared" si="2"/>
        <v>0.14241363130268075</v>
      </c>
      <c r="Y367" s="105">
        <f t="shared" si="2"/>
        <v>0.14266888828067548</v>
      </c>
      <c r="Z367" s="105">
        <f t="shared" si="2"/>
        <v>0.14202043553809302</v>
      </c>
      <c r="AA367" s="105">
        <f t="shared" si="2"/>
        <v>0.14172244904927089</v>
      </c>
      <c r="AB367" s="105">
        <f t="shared" si="2"/>
        <v>0.14193662392601816</v>
      </c>
      <c r="AC367" s="105">
        <f t="shared" si="2"/>
        <v>0.14205686413389321</v>
      </c>
      <c r="AD367" s="105">
        <f t="shared" si="2"/>
        <v>0.14198450344861524</v>
      </c>
      <c r="AE367" s="105">
        <f t="shared" si="2"/>
        <v>0.14199762646677405</v>
      </c>
      <c r="AF367" s="105">
        <f t="shared" si="2"/>
        <v>0.1417663002289612</v>
      </c>
      <c r="AG367" s="105">
        <f t="shared" si="2"/>
        <v>0.14156096717298267</v>
      </c>
      <c r="AH367" s="105">
        <f t="shared" si="2"/>
        <v>0.14153921025698038</v>
      </c>
      <c r="AI367" s="105">
        <f t="shared" si="2"/>
        <v>0.14186212897258027</v>
      </c>
      <c r="AJ367" s="105">
        <f t="shared" si="2"/>
        <v>0.14179716189164629</v>
      </c>
      <c r="AK367" s="105">
        <f t="shared" si="2"/>
        <v>0.14186474091035961</v>
      </c>
      <c r="AL367" s="105">
        <f t="shared" si="2"/>
        <v>0.14192843879224762</v>
      </c>
    </row>
    <row r="368" spans="1:38">
      <c r="A368" s="8" t="s">
        <v>292</v>
      </c>
      <c r="B368" s="30">
        <f t="shared" ref="B368:AL368" si="3">B86</f>
        <v>9.3948905402575598</v>
      </c>
      <c r="C368" s="30">
        <f t="shared" si="3"/>
        <v>9.5483598628740189</v>
      </c>
      <c r="D368" s="30">
        <f t="shared" si="3"/>
        <v>9.6826293331991167</v>
      </c>
      <c r="E368" s="30">
        <f t="shared" si="3"/>
        <v>9.7938536850109301</v>
      </c>
      <c r="F368" s="30">
        <f t="shared" si="3"/>
        <v>9.8896229529276312</v>
      </c>
      <c r="G368" s="30">
        <f t="shared" si="3"/>
        <v>9.9728317169120189</v>
      </c>
      <c r="H368" s="30">
        <f t="shared" si="3"/>
        <v>10.183861575868136</v>
      </c>
      <c r="I368" s="30">
        <f t="shared" si="3"/>
        <v>10.319113322727134</v>
      </c>
      <c r="J368" s="30">
        <f t="shared" si="3"/>
        <v>10.416823441207312</v>
      </c>
      <c r="K368" s="30">
        <f t="shared" si="3"/>
        <v>10.412702808629625</v>
      </c>
      <c r="L368" s="30">
        <f t="shared" si="3"/>
        <v>10.348320538691524</v>
      </c>
      <c r="M368" s="30">
        <f t="shared" si="3"/>
        <v>10.288033922889545</v>
      </c>
      <c r="N368" s="30">
        <f t="shared" si="3"/>
        <v>10.22551036395221</v>
      </c>
      <c r="O368" s="30">
        <f t="shared" si="3"/>
        <v>10.168214626959459</v>
      </c>
      <c r="P368" s="30">
        <f t="shared" si="3"/>
        <v>10.121908275747639</v>
      </c>
      <c r="Q368" s="30">
        <f t="shared" si="3"/>
        <v>10.077788741368213</v>
      </c>
      <c r="R368" s="30">
        <f t="shared" si="3"/>
        <v>10.033732559480475</v>
      </c>
      <c r="S368" s="30">
        <f t="shared" si="3"/>
        <v>9.9989046649721711</v>
      </c>
      <c r="T368" s="30">
        <f t="shared" si="3"/>
        <v>9.9711836457386731</v>
      </c>
      <c r="U368" s="30">
        <f t="shared" si="3"/>
        <v>9.9490411301951607</v>
      </c>
      <c r="V368" s="30">
        <f t="shared" si="3"/>
        <v>9.9335462604824141</v>
      </c>
      <c r="W368" s="30">
        <f t="shared" si="3"/>
        <v>9.926407039516544</v>
      </c>
      <c r="X368" s="30">
        <f t="shared" si="3"/>
        <v>9.9285066474259818</v>
      </c>
      <c r="Y368" s="30">
        <f t="shared" si="3"/>
        <v>9.9270226523616589</v>
      </c>
      <c r="Z368" s="30">
        <f t="shared" si="3"/>
        <v>9.9380812894154165</v>
      </c>
      <c r="AA368" s="30">
        <f t="shared" si="3"/>
        <v>9.9561911806251704</v>
      </c>
      <c r="AB368" s="30">
        <f t="shared" si="3"/>
        <v>9.9722796536703537</v>
      </c>
      <c r="AC368" s="30">
        <f t="shared" si="3"/>
        <v>9.9896731893870658</v>
      </c>
      <c r="AD368" s="30">
        <f t="shared" si="3"/>
        <v>10.012128446899206</v>
      </c>
      <c r="AE368" s="30">
        <f t="shared" si="3"/>
        <v>10.035410498568513</v>
      </c>
      <c r="AF368" s="30">
        <f t="shared" si="3"/>
        <v>10.062587113575489</v>
      </c>
      <c r="AG368" s="30">
        <f t="shared" si="3"/>
        <v>10.093877765056943</v>
      </c>
      <c r="AH368" s="30">
        <f t="shared" si="3"/>
        <v>10.125812116384465</v>
      </c>
      <c r="AI368" s="30">
        <f t="shared" si="3"/>
        <v>10.151337837443833</v>
      </c>
      <c r="AJ368" s="30">
        <f t="shared" si="3"/>
        <v>10.178958018662358</v>
      </c>
      <c r="AK368" s="30">
        <f t="shared" si="3"/>
        <v>10.20547459326095</v>
      </c>
      <c r="AL368" s="30">
        <f t="shared" si="3"/>
        <v>10.230645306055887</v>
      </c>
    </row>
    <row r="369" spans="1:38">
      <c r="A369" s="8" t="s">
        <v>291</v>
      </c>
      <c r="B369" s="3">
        <f t="shared" ref="B369:AL369" si="4">B18/B36</f>
        <v>6.2058082274459345E-2</v>
      </c>
      <c r="C369" s="3">
        <f t="shared" si="4"/>
        <v>6.4465044640478836E-2</v>
      </c>
      <c r="D369" s="3">
        <f t="shared" si="4"/>
        <v>6.6691755088561316E-2</v>
      </c>
      <c r="E369" s="3">
        <f t="shared" si="4"/>
        <v>6.7676380660488741E-2</v>
      </c>
      <c r="F369" s="3">
        <f t="shared" si="4"/>
        <v>6.6674319946573579E-2</v>
      </c>
      <c r="G369" s="3">
        <f t="shared" si="4"/>
        <v>6.8412712090666711E-2</v>
      </c>
      <c r="H369" s="3">
        <f t="shared" si="4"/>
        <v>5.6336988930605111E-2</v>
      </c>
      <c r="I369" s="3">
        <f t="shared" si="4"/>
        <v>5.2428642932599141E-2</v>
      </c>
      <c r="J369" s="3">
        <f t="shared" si="4"/>
        <v>5.4160595913132374E-2</v>
      </c>
      <c r="K369" s="3">
        <f t="shared" si="4"/>
        <v>6.2968735552154875E-2</v>
      </c>
      <c r="L369" s="3">
        <f t="shared" si="4"/>
        <v>6.9462639214993224E-2</v>
      </c>
      <c r="M369" s="3">
        <f t="shared" si="4"/>
        <v>7.0009330640762632E-2</v>
      </c>
      <c r="N369" s="3">
        <f t="shared" si="4"/>
        <v>7.0478568560256916E-2</v>
      </c>
      <c r="O369" s="3">
        <f t="shared" si="4"/>
        <v>7.0873808122159251E-2</v>
      </c>
      <c r="P369" s="3">
        <f t="shared" si="4"/>
        <v>7.118540602038001E-2</v>
      </c>
      <c r="Q369" s="3">
        <f t="shared" si="4"/>
        <v>7.1439879772068837E-2</v>
      </c>
      <c r="R369" s="3">
        <f t="shared" si="4"/>
        <v>7.164391024366068E-2</v>
      </c>
      <c r="S369" s="3">
        <f t="shared" si="4"/>
        <v>7.1776848487006301E-2</v>
      </c>
      <c r="T369" s="3">
        <f t="shared" si="4"/>
        <v>7.1857933476125999E-2</v>
      </c>
      <c r="U369" s="3">
        <f t="shared" si="4"/>
        <v>7.1892838866068384E-2</v>
      </c>
      <c r="V369" s="3">
        <f t="shared" si="4"/>
        <v>7.1880367813451168E-2</v>
      </c>
      <c r="W369" s="3">
        <f t="shared" si="4"/>
        <v>7.1834063986018798E-2</v>
      </c>
      <c r="X369" s="3">
        <f t="shared" si="4"/>
        <v>7.1755268755293408E-2</v>
      </c>
      <c r="Y369" s="3">
        <f t="shared" si="4"/>
        <v>7.1702455278977353E-2</v>
      </c>
      <c r="Z369" s="3">
        <f t="shared" si="4"/>
        <v>7.1615635415532786E-2</v>
      </c>
      <c r="AA369" s="3">
        <f t="shared" si="4"/>
        <v>7.1521118030127923E-2</v>
      </c>
      <c r="AB369" s="3">
        <f t="shared" si="4"/>
        <v>7.1451938945179233E-2</v>
      </c>
      <c r="AC369" s="3">
        <f t="shared" si="4"/>
        <v>7.1398985432304302E-2</v>
      </c>
      <c r="AD369" s="3">
        <f t="shared" si="4"/>
        <v>7.1348162146242441E-2</v>
      </c>
      <c r="AE369" s="3">
        <f t="shared" si="4"/>
        <v>7.1304536552372691E-2</v>
      </c>
      <c r="AF369" s="3">
        <f t="shared" si="4"/>
        <v>7.1251943298265744E-2</v>
      </c>
      <c r="AG369" s="3">
        <f t="shared" si="4"/>
        <v>7.1193138385573784E-2</v>
      </c>
      <c r="AH369" s="3">
        <f t="shared" si="4"/>
        <v>7.1140349478011497E-2</v>
      </c>
      <c r="AI369" s="3">
        <f t="shared" si="4"/>
        <v>7.1114281266467405E-2</v>
      </c>
      <c r="AJ369" s="3">
        <f t="shared" si="4"/>
        <v>7.1087422590761479E-2</v>
      </c>
      <c r="AK369" s="3">
        <f t="shared" si="4"/>
        <v>7.1068122118977853E-2</v>
      </c>
      <c r="AL369" s="3">
        <f t="shared" si="4"/>
        <v>7.1055191662679776E-2</v>
      </c>
    </row>
    <row r="370" spans="1:38">
      <c r="A370" s="8" t="s">
        <v>290</v>
      </c>
      <c r="C370" s="37">
        <f>(LN(2)/C367)</f>
        <v>6.4618171778563358</v>
      </c>
      <c r="D370" s="37">
        <f t="shared" ref="D370:J370" si="5">(LN(2)/D367)</f>
        <v>6.2750614591353102</v>
      </c>
      <c r="E370" s="37">
        <f t="shared" si="5"/>
        <v>5.9548236439119666</v>
      </c>
      <c r="F370" s="37">
        <f t="shared" si="5"/>
        <v>5.809974450278836</v>
      </c>
      <c r="G370" s="37">
        <f t="shared" si="5"/>
        <v>5.9284836062516817</v>
      </c>
      <c r="H370" s="37">
        <f t="shared" si="5"/>
        <v>5.6057121685842519</v>
      </c>
      <c r="I370" s="37">
        <f t="shared" si="5"/>
        <v>4.8294323492060514</v>
      </c>
      <c r="J370" s="37">
        <f t="shared" si="5"/>
        <v>5.1637054616350451</v>
      </c>
      <c r="K370" s="37">
        <f>(LN(2)/K367)</f>
        <v>5.4432696058746837</v>
      </c>
      <c r="L370" s="37">
        <f t="shared" ref="L370:AL370" si="6">(LN(2)/L367)</f>
        <v>5.0772552891211715</v>
      </c>
      <c r="M370" s="37">
        <f t="shared" si="6"/>
        <v>4.6869435043673748</v>
      </c>
      <c r="N370" s="37">
        <f t="shared" si="6"/>
        <v>4.6942222569330889</v>
      </c>
      <c r="O370" s="37">
        <f t="shared" si="6"/>
        <v>4.7039093719025686</v>
      </c>
      <c r="P370" s="37">
        <f t="shared" si="6"/>
        <v>4.7227621117017131</v>
      </c>
      <c r="Q370" s="37">
        <f t="shared" si="6"/>
        <v>4.7328480037103118</v>
      </c>
      <c r="R370" s="37">
        <f t="shared" si="6"/>
        <v>4.7429121492329598</v>
      </c>
      <c r="S370" s="37">
        <f t="shared" si="6"/>
        <v>4.7668716801560675</v>
      </c>
      <c r="T370" s="37">
        <f t="shared" si="6"/>
        <v>4.7854227293565623</v>
      </c>
      <c r="U370" s="37">
        <f t="shared" si="6"/>
        <v>4.8044658931759407</v>
      </c>
      <c r="V370" s="37">
        <f t="shared" si="6"/>
        <v>4.8273582217000941</v>
      </c>
      <c r="W370" s="37">
        <f t="shared" si="6"/>
        <v>4.8463714350625651</v>
      </c>
      <c r="X370" s="37">
        <f t="shared" si="6"/>
        <v>4.8671406958702956</v>
      </c>
      <c r="Y370" s="37">
        <f t="shared" si="6"/>
        <v>4.858432619144704</v>
      </c>
      <c r="Z370" s="37">
        <f t="shared" si="6"/>
        <v>4.8806157926056208</v>
      </c>
      <c r="AA370" s="37">
        <f t="shared" si="6"/>
        <v>4.8908778052443012</v>
      </c>
      <c r="AB370" s="37">
        <f t="shared" si="6"/>
        <v>4.8834977286851311</v>
      </c>
      <c r="AC370" s="37">
        <f t="shared" si="6"/>
        <v>4.8793642235170811</v>
      </c>
      <c r="AD370" s="37">
        <f t="shared" si="6"/>
        <v>4.8818509324913615</v>
      </c>
      <c r="AE370" s="37">
        <f t="shared" si="6"/>
        <v>4.8813997656653401</v>
      </c>
      <c r="AF370" s="37">
        <f t="shared" si="6"/>
        <v>4.8893649579658245</v>
      </c>
      <c r="AG370" s="37">
        <f t="shared" si="6"/>
        <v>4.8964569429152256</v>
      </c>
      <c r="AH370" s="37">
        <f t="shared" si="6"/>
        <v>4.8972096092768815</v>
      </c>
      <c r="AI370" s="37">
        <f t="shared" si="6"/>
        <v>4.8860621617621414</v>
      </c>
      <c r="AJ370" s="37">
        <f t="shared" si="6"/>
        <v>4.8883008045648388</v>
      </c>
      <c r="AK370" s="37">
        <f t="shared" si="6"/>
        <v>4.8859722021973431</v>
      </c>
      <c r="AL370" s="37">
        <f t="shared" si="6"/>
        <v>4.8837793641523959</v>
      </c>
    </row>
    <row r="371" spans="1:38">
      <c r="A371" s="8" t="s">
        <v>286</v>
      </c>
      <c r="C371" s="33">
        <f t="shared" ref="C371:AL371" si="7">C36-B36</f>
        <v>676043</v>
      </c>
      <c r="D371" s="33">
        <f t="shared" si="7"/>
        <v>750219</v>
      </c>
      <c r="E371" s="33">
        <f t="shared" si="7"/>
        <v>697563</v>
      </c>
      <c r="F371" s="33">
        <f t="shared" si="7"/>
        <v>667543</v>
      </c>
      <c r="G371" s="33">
        <f t="shared" si="7"/>
        <v>694657</v>
      </c>
      <c r="H371" s="33">
        <f t="shared" si="7"/>
        <v>561838</v>
      </c>
      <c r="I371" s="33">
        <f t="shared" si="7"/>
        <v>-1307909</v>
      </c>
      <c r="J371" s="33">
        <f t="shared" si="7"/>
        <v>-1221728</v>
      </c>
      <c r="K371" s="33">
        <f t="shared" si="7"/>
        <v>-775183</v>
      </c>
      <c r="L371" s="33">
        <f t="shared" si="7"/>
        <v>-420626</v>
      </c>
      <c r="M371" s="33">
        <f t="shared" si="7"/>
        <v>-349466</v>
      </c>
      <c r="N371" s="33">
        <f t="shared" si="7"/>
        <v>-295631</v>
      </c>
      <c r="O371" s="33">
        <f t="shared" si="7"/>
        <v>-245973</v>
      </c>
      <c r="P371" s="33">
        <f t="shared" si="7"/>
        <v>-191994</v>
      </c>
      <c r="Q371" s="33">
        <f t="shared" si="7"/>
        <v>-155554</v>
      </c>
      <c r="R371" s="33">
        <f t="shared" si="7"/>
        <v>-123921</v>
      </c>
      <c r="S371" s="33">
        <f t="shared" si="7"/>
        <v>-80363</v>
      </c>
      <c r="T371" s="33">
        <f t="shared" si="7"/>
        <v>-48871</v>
      </c>
      <c r="U371" s="33">
        <f t="shared" si="7"/>
        <v>-21004</v>
      </c>
      <c r="V371" s="33">
        <f t="shared" si="7"/>
        <v>7502</v>
      </c>
      <c r="W371" s="33">
        <f t="shared" si="7"/>
        <v>27877</v>
      </c>
      <c r="X371" s="33">
        <f t="shared" si="7"/>
        <v>47521</v>
      </c>
      <c r="Y371" s="33">
        <f t="shared" si="7"/>
        <v>31910</v>
      </c>
      <c r="Z371" s="33">
        <f t="shared" si="7"/>
        <v>52559</v>
      </c>
      <c r="AA371" s="33">
        <f t="shared" si="7"/>
        <v>57364</v>
      </c>
      <c r="AB371" s="33">
        <f t="shared" si="7"/>
        <v>42082</v>
      </c>
      <c r="AC371" s="33">
        <f t="shared" si="7"/>
        <v>32267</v>
      </c>
      <c r="AD371" s="33">
        <f t="shared" si="7"/>
        <v>31014</v>
      </c>
      <c r="AE371" s="33">
        <f t="shared" si="7"/>
        <v>26657</v>
      </c>
      <c r="AF371" s="33">
        <f t="shared" si="7"/>
        <v>32180</v>
      </c>
      <c r="AG371" s="33">
        <f t="shared" si="7"/>
        <v>36037</v>
      </c>
      <c r="AH371" s="33">
        <f t="shared" si="7"/>
        <v>32401</v>
      </c>
      <c r="AI371" s="33">
        <f t="shared" si="7"/>
        <v>16018</v>
      </c>
      <c r="AJ371" s="33">
        <f t="shared" si="7"/>
        <v>16516</v>
      </c>
      <c r="AK371" s="33">
        <f t="shared" si="7"/>
        <v>11876</v>
      </c>
      <c r="AL371" s="33">
        <f t="shared" si="7"/>
        <v>7960</v>
      </c>
    </row>
    <row r="372" spans="1:38">
      <c r="A372" s="8" t="s">
        <v>294</v>
      </c>
      <c r="C372" s="3">
        <f>(B8+B15)/B18</f>
        <v>2.867708234352004E-3</v>
      </c>
      <c r="D372" s="3">
        <f t="shared" ref="D372:AL372" si="8">C8/C18</f>
        <v>2.775659894139062E-3</v>
      </c>
      <c r="E372" s="3">
        <f t="shared" si="8"/>
        <v>3.2430322056837099E-3</v>
      </c>
      <c r="F372" s="3">
        <f t="shared" si="8"/>
        <v>6.8151903330435481E-3</v>
      </c>
      <c r="G372" s="3">
        <f t="shared" si="8"/>
        <v>9.9724723174802205E-3</v>
      </c>
      <c r="H372" s="3">
        <f t="shared" si="8"/>
        <v>1.7818357087075361E-2</v>
      </c>
      <c r="I372" s="3">
        <f t="shared" si="8"/>
        <v>6.8192444900587998E-2</v>
      </c>
      <c r="J372" s="3">
        <f t="shared" si="8"/>
        <v>0.13757284474183484</v>
      </c>
      <c r="K372" s="3">
        <f t="shared" si="8"/>
        <v>0.18117853648343743</v>
      </c>
      <c r="L372" s="3">
        <f t="shared" si="8"/>
        <v>0.1842919483649692</v>
      </c>
      <c r="M372" s="3">
        <f t="shared" si="8"/>
        <v>1</v>
      </c>
      <c r="N372" s="3">
        <f t="shared" si="8"/>
        <v>1</v>
      </c>
      <c r="O372" s="3">
        <f t="shared" si="8"/>
        <v>1</v>
      </c>
      <c r="P372" s="3">
        <f t="shared" si="8"/>
        <v>1</v>
      </c>
      <c r="Q372" s="3">
        <f t="shared" si="8"/>
        <v>1</v>
      </c>
      <c r="R372" s="3">
        <f t="shared" si="8"/>
        <v>1</v>
      </c>
      <c r="S372" s="3">
        <f t="shared" si="8"/>
        <v>1</v>
      </c>
      <c r="T372" s="3">
        <f t="shared" si="8"/>
        <v>1</v>
      </c>
      <c r="U372" s="3">
        <f t="shared" si="8"/>
        <v>1</v>
      </c>
      <c r="V372" s="3">
        <f t="shared" si="8"/>
        <v>1</v>
      </c>
      <c r="W372" s="3">
        <f t="shared" si="8"/>
        <v>1</v>
      </c>
      <c r="X372" s="3">
        <f t="shared" si="8"/>
        <v>1</v>
      </c>
      <c r="Y372" s="3">
        <f t="shared" si="8"/>
        <v>1</v>
      </c>
      <c r="Z372" s="3">
        <f t="shared" si="8"/>
        <v>1</v>
      </c>
      <c r="AA372" s="3">
        <f t="shared" si="8"/>
        <v>1</v>
      </c>
      <c r="AB372" s="3">
        <f t="shared" si="8"/>
        <v>1</v>
      </c>
      <c r="AC372" s="3">
        <f t="shared" si="8"/>
        <v>1</v>
      </c>
      <c r="AD372" s="3">
        <f t="shared" si="8"/>
        <v>1</v>
      </c>
      <c r="AE372" s="3">
        <f t="shared" si="8"/>
        <v>1</v>
      </c>
      <c r="AF372" s="3">
        <f t="shared" si="8"/>
        <v>1</v>
      </c>
      <c r="AG372" s="3">
        <f t="shared" si="8"/>
        <v>1</v>
      </c>
      <c r="AH372" s="3">
        <f t="shared" si="8"/>
        <v>1</v>
      </c>
      <c r="AI372" s="3">
        <f t="shared" si="8"/>
        <v>1</v>
      </c>
      <c r="AJ372" s="3">
        <f t="shared" si="8"/>
        <v>1</v>
      </c>
      <c r="AK372" s="3">
        <f t="shared" si="8"/>
        <v>1</v>
      </c>
      <c r="AL372" s="3">
        <f t="shared" si="8"/>
        <v>1</v>
      </c>
    </row>
    <row r="373" spans="1:38">
      <c r="A373" s="8" t="s">
        <v>293</v>
      </c>
      <c r="C373" s="30">
        <f>1/C367</f>
        <v>9.3224315976244529</v>
      </c>
      <c r="D373" s="30">
        <f t="shared" ref="D373:AL373" si="9">1/D367</f>
        <v>9.0530000483679753</v>
      </c>
      <c r="E373" s="30">
        <f t="shared" si="9"/>
        <v>8.5909945404401409</v>
      </c>
      <c r="F373" s="30">
        <f t="shared" si="9"/>
        <v>8.3820213271088591</v>
      </c>
      <c r="G373" s="30">
        <f t="shared" si="9"/>
        <v>8.5529938987308203</v>
      </c>
      <c r="H373" s="30">
        <f t="shared" si="9"/>
        <v>8.087333146267417</v>
      </c>
      <c r="I373" s="30">
        <f t="shared" si="9"/>
        <v>6.9673981005083068</v>
      </c>
      <c r="J373" s="30">
        <f t="shared" si="9"/>
        <v>7.449652262112135</v>
      </c>
      <c r="K373" s="30">
        <f t="shared" si="9"/>
        <v>7.8529780666170286</v>
      </c>
      <c r="L373" s="30">
        <f t="shared" si="9"/>
        <v>7.3249310269423749</v>
      </c>
      <c r="M373" s="30">
        <f t="shared" si="9"/>
        <v>6.7618301506775511</v>
      </c>
      <c r="N373" s="30">
        <f t="shared" si="9"/>
        <v>6.7723311709079645</v>
      </c>
      <c r="O373" s="30">
        <f t="shared" si="9"/>
        <v>6.7863067236349552</v>
      </c>
      <c r="P373" s="30">
        <f t="shared" si="9"/>
        <v>6.8135054778503505</v>
      </c>
      <c r="Q373" s="30">
        <f t="shared" si="9"/>
        <v>6.8280563442340965</v>
      </c>
      <c r="R373" s="30">
        <f t="shared" si="9"/>
        <v>6.842575837070406</v>
      </c>
      <c r="S373" s="30">
        <f t="shared" si="9"/>
        <v>6.8771421335152008</v>
      </c>
      <c r="T373" s="30">
        <f t="shared" si="9"/>
        <v>6.9039056402000405</v>
      </c>
      <c r="U373" s="30">
        <f t="shared" si="9"/>
        <v>6.9313791182050934</v>
      </c>
      <c r="V373" s="30">
        <f t="shared" si="9"/>
        <v>6.964405767041292</v>
      </c>
      <c r="W373" s="30">
        <f t="shared" si="9"/>
        <v>6.9918360356706923</v>
      </c>
      <c r="X373" s="30">
        <f t="shared" si="9"/>
        <v>7.0217997452409335</v>
      </c>
      <c r="Y373" s="30">
        <f t="shared" si="9"/>
        <v>7.0092366461332425</v>
      </c>
      <c r="Z373" s="30">
        <f t="shared" si="9"/>
        <v>7.0412402004764862</v>
      </c>
      <c r="AA373" s="30">
        <f t="shared" si="9"/>
        <v>7.0560451552198504</v>
      </c>
      <c r="AB373" s="30">
        <f t="shared" si="9"/>
        <v>7.0453979553665551</v>
      </c>
      <c r="AC373" s="30">
        <f t="shared" si="9"/>
        <v>7.0394345679591206</v>
      </c>
      <c r="AD373" s="30">
        <f t="shared" si="9"/>
        <v>7.0430221306644496</v>
      </c>
      <c r="AE373" s="30">
        <f t="shared" si="9"/>
        <v>7.0423712345219336</v>
      </c>
      <c r="AF373" s="30">
        <f t="shared" si="9"/>
        <v>7.05386257795357</v>
      </c>
      <c r="AG373" s="30">
        <f t="shared" si="9"/>
        <v>7.0640941494701304</v>
      </c>
      <c r="AH373" s="30">
        <f t="shared" si="9"/>
        <v>7.0651800174975357</v>
      </c>
      <c r="AI373" s="30">
        <f t="shared" si="9"/>
        <v>7.0490976502494496</v>
      </c>
      <c r="AJ373" s="30">
        <f t="shared" si="9"/>
        <v>7.0523273291192234</v>
      </c>
      <c r="AK373" s="30">
        <f t="shared" si="9"/>
        <v>7.0489678660314352</v>
      </c>
      <c r="AL373" s="30">
        <f t="shared" si="9"/>
        <v>7.0458042694585163</v>
      </c>
    </row>
    <row r="374" spans="1:38">
      <c r="A374" s="8"/>
    </row>
    <row r="375" spans="1:38">
      <c r="A375" s="8" t="s">
        <v>295</v>
      </c>
      <c r="C375" s="37">
        <f>(C368*C373)/C367/100</f>
        <v>8.2982628942632264</v>
      </c>
      <c r="D375" s="37">
        <f t="shared" ref="D375:AL375" si="10">(D368*D373)/D367/100</f>
        <v>7.9355741135836544</v>
      </c>
      <c r="E375" s="37">
        <f t="shared" si="10"/>
        <v>7.2283720457162781</v>
      </c>
      <c r="F375" s="37">
        <f t="shared" si="10"/>
        <v>6.948279136336259</v>
      </c>
      <c r="G375" s="37">
        <f t="shared" si="10"/>
        <v>7.2954958576089712</v>
      </c>
      <c r="H375" s="37">
        <f t="shared" si="10"/>
        <v>6.6607503272774977</v>
      </c>
      <c r="I375" s="37">
        <f t="shared" si="10"/>
        <v>5.009376030970583</v>
      </c>
      <c r="J375" s="37">
        <f t="shared" si="10"/>
        <v>5.7810577167492063</v>
      </c>
      <c r="K375" s="37">
        <f t="shared" si="10"/>
        <v>6.4214372381904932</v>
      </c>
      <c r="L375" s="37">
        <f t="shared" si="10"/>
        <v>5.5523514973778587</v>
      </c>
      <c r="M375" s="37">
        <f t="shared" si="10"/>
        <v>4.7039305683239077</v>
      </c>
      <c r="N375" s="37">
        <f t="shared" si="10"/>
        <v>4.6898760809133222</v>
      </c>
      <c r="O375" s="37">
        <f t="shared" si="10"/>
        <v>4.6828653899684847</v>
      </c>
      <c r="P375" s="37">
        <f t="shared" si="10"/>
        <v>4.6989802131479879</v>
      </c>
      <c r="Q375" s="37">
        <f t="shared" si="10"/>
        <v>4.6985022859407932</v>
      </c>
      <c r="R375" s="37">
        <f t="shared" si="10"/>
        <v>4.6978782776865673</v>
      </c>
      <c r="S375" s="37">
        <f t="shared" si="10"/>
        <v>4.728990352836334</v>
      </c>
      <c r="T375" s="37">
        <f t="shared" si="10"/>
        <v>4.7526563068281176</v>
      </c>
      <c r="U375" s="37">
        <f t="shared" si="10"/>
        <v>4.7799189602217549</v>
      </c>
      <c r="V375" s="37">
        <f t="shared" si="10"/>
        <v>4.8180627462848671</v>
      </c>
      <c r="W375" s="37">
        <f t="shared" si="10"/>
        <v>4.8526006287260923</v>
      </c>
      <c r="X375" s="37">
        <f t="shared" si="10"/>
        <v>4.8953168885460734</v>
      </c>
      <c r="Y375" s="37">
        <f>(Y368*Y373)/Y367/100</f>
        <v>4.877086504314823</v>
      </c>
      <c r="Z375" s="37">
        <f t="shared" si="10"/>
        <v>4.9272076392038535</v>
      </c>
      <c r="AA375" s="37">
        <f t="shared" si="10"/>
        <v>4.9569658876039764</v>
      </c>
      <c r="AB375" s="37">
        <f t="shared" si="10"/>
        <v>4.95000351135121</v>
      </c>
      <c r="AC375" s="37">
        <f t="shared" si="10"/>
        <v>4.9502465932026567</v>
      </c>
      <c r="AD375" s="37">
        <f t="shared" si="10"/>
        <v>4.9664322875972235</v>
      </c>
      <c r="AE375" s="37">
        <f t="shared" si="10"/>
        <v>4.977061094628584</v>
      </c>
      <c r="AF375" s="37">
        <f t="shared" si="10"/>
        <v>5.006839182740241</v>
      </c>
      <c r="AG375" s="37">
        <f t="shared" si="10"/>
        <v>5.0369889588613939</v>
      </c>
      <c r="AH375" s="37">
        <f t="shared" si="10"/>
        <v>5.0544782110712481</v>
      </c>
      <c r="AI375" s="37">
        <f t="shared" si="10"/>
        <v>5.0441772032509578</v>
      </c>
      <c r="AJ375" s="37">
        <f t="shared" si="10"/>
        <v>5.0625374203063584</v>
      </c>
      <c r="AK375" s="37">
        <f t="shared" si="10"/>
        <v>5.0708909066384811</v>
      </c>
      <c r="AL375" s="37">
        <f t="shared" si="10"/>
        <v>5.0788358548943338</v>
      </c>
    </row>
    <row r="376" spans="1:38">
      <c r="A376" s="8" t="s">
        <v>296</v>
      </c>
      <c r="B376" s="37"/>
      <c r="C376" s="30">
        <f>C36*C372/1000000</f>
        <v>0.1293515903551142</v>
      </c>
      <c r="D376" s="30">
        <f t="shared" ref="D376:AL376" si="11">D36*D372/1000000</f>
        <v>0.12728198687107023</v>
      </c>
      <c r="E376" s="30">
        <f t="shared" si="11"/>
        <v>0.15097625426771988</v>
      </c>
      <c r="F376" s="30">
        <f t="shared" si="11"/>
        <v>0.32182408278780389</v>
      </c>
      <c r="G376" s="30">
        <f t="shared" si="11"/>
        <v>0.47784338693021072</v>
      </c>
      <c r="H376" s="30">
        <f t="shared" si="11"/>
        <v>0.86379972251744919</v>
      </c>
      <c r="I376" s="30">
        <f t="shared" si="11"/>
        <v>3.2166492186763693</v>
      </c>
      <c r="J376" s="30">
        <f t="shared" si="11"/>
        <v>6.3212578773952037</v>
      </c>
      <c r="K376" s="30">
        <f t="shared" si="11"/>
        <v>8.1844249538072678</v>
      </c>
      <c r="L376" s="30">
        <f t="shared" si="11"/>
        <v>8.2475499300324167</v>
      </c>
      <c r="M376" s="30">
        <f t="shared" si="11"/>
        <v>44.403167000000003</v>
      </c>
      <c r="N376" s="30">
        <f t="shared" si="11"/>
        <v>44.107536000000003</v>
      </c>
      <c r="O376" s="30">
        <f t="shared" si="11"/>
        <v>43.861562999999997</v>
      </c>
      <c r="P376" s="30">
        <f t="shared" si="11"/>
        <v>43.669569000000003</v>
      </c>
      <c r="Q376" s="30">
        <f t="shared" si="11"/>
        <v>43.514015000000001</v>
      </c>
      <c r="R376" s="30">
        <f t="shared" si="11"/>
        <v>43.390093999999998</v>
      </c>
      <c r="S376" s="30">
        <f t="shared" si="11"/>
        <v>43.309730999999999</v>
      </c>
      <c r="T376" s="30">
        <f t="shared" si="11"/>
        <v>43.260860000000001</v>
      </c>
      <c r="U376" s="30">
        <f t="shared" si="11"/>
        <v>43.239856000000003</v>
      </c>
      <c r="V376" s="30">
        <f t="shared" si="11"/>
        <v>43.247357999999998</v>
      </c>
      <c r="W376" s="30">
        <f t="shared" si="11"/>
        <v>43.275235000000002</v>
      </c>
      <c r="X376" s="30">
        <f t="shared" si="11"/>
        <v>43.322755999999998</v>
      </c>
      <c r="Y376" s="30">
        <f t="shared" si="11"/>
        <v>43.354666000000002</v>
      </c>
      <c r="Z376" s="30">
        <f t="shared" si="11"/>
        <v>43.407224999999997</v>
      </c>
      <c r="AA376" s="30">
        <f t="shared" si="11"/>
        <v>43.464588999999997</v>
      </c>
      <c r="AB376" s="30">
        <f t="shared" si="11"/>
        <v>43.506670999999997</v>
      </c>
      <c r="AC376" s="30">
        <f t="shared" si="11"/>
        <v>43.538938000000002</v>
      </c>
      <c r="AD376" s="30">
        <f t="shared" si="11"/>
        <v>43.569952000000001</v>
      </c>
      <c r="AE376" s="30">
        <f t="shared" si="11"/>
        <v>43.596609000000001</v>
      </c>
      <c r="AF376" s="30">
        <f t="shared" si="11"/>
        <v>43.628788999999998</v>
      </c>
      <c r="AG376" s="30">
        <f t="shared" si="11"/>
        <v>43.664825999999998</v>
      </c>
      <c r="AH376" s="30">
        <f t="shared" si="11"/>
        <v>43.697226999999998</v>
      </c>
      <c r="AI376" s="30">
        <f t="shared" si="11"/>
        <v>43.713245000000001</v>
      </c>
      <c r="AJ376" s="30">
        <f t="shared" si="11"/>
        <v>43.729761000000003</v>
      </c>
      <c r="AK376" s="30">
        <f t="shared" si="11"/>
        <v>43.741636999999997</v>
      </c>
      <c r="AL376" s="30">
        <f t="shared" si="11"/>
        <v>43.749597000000001</v>
      </c>
    </row>
    <row r="378" spans="1:38">
      <c r="A378" s="8" t="s">
        <v>297</v>
      </c>
      <c r="C378" s="106"/>
      <c r="D378" s="106">
        <f>D367-$C$367</f>
        <v>3.1924692308285402E-3</v>
      </c>
      <c r="E378" s="106">
        <f t="shared" ref="E378:AL378" si="12">E367-$C$367</f>
        <v>9.1328076515567597E-3</v>
      </c>
      <c r="F378" s="106">
        <f t="shared" si="12"/>
        <v>1.2034814388146284E-2</v>
      </c>
      <c r="G378" s="106">
        <f t="shared" si="12"/>
        <v>9.6499728893068015E-3</v>
      </c>
      <c r="H378" s="106">
        <f t="shared" si="12"/>
        <v>1.6382004394276908E-2</v>
      </c>
      <c r="I378" s="106">
        <f t="shared" si="12"/>
        <v>3.6257450063633664E-2</v>
      </c>
      <c r="J378" s="106">
        <f t="shared" si="12"/>
        <v>2.6966302509529541E-2</v>
      </c>
      <c r="K378" s="106">
        <f t="shared" si="12"/>
        <v>2.0072074806140608E-2</v>
      </c>
      <c r="L378" s="106">
        <f t="shared" si="12"/>
        <v>2.9251905852200985E-2</v>
      </c>
      <c r="M378" s="106">
        <f t="shared" si="12"/>
        <v>4.0620804790797452E-2</v>
      </c>
      <c r="N378" s="106">
        <f t="shared" si="12"/>
        <v>4.0391491593157927E-2</v>
      </c>
      <c r="O378" s="106">
        <f t="shared" si="12"/>
        <v>4.0087404966322945E-2</v>
      </c>
      <c r="P378" s="106">
        <f t="shared" si="12"/>
        <v>3.9499178016017947E-2</v>
      </c>
      <c r="Q378" s="106">
        <f t="shared" si="12"/>
        <v>3.9186410855661283E-2</v>
      </c>
      <c r="R378" s="106">
        <f t="shared" si="12"/>
        <v>3.8875643973149174E-2</v>
      </c>
      <c r="S378" s="106">
        <f t="shared" si="12"/>
        <v>3.8141087431868212E-2</v>
      </c>
      <c r="T378" s="106">
        <f t="shared" si="12"/>
        <v>3.7577397641369928E-2</v>
      </c>
      <c r="U378" s="106">
        <f t="shared" si="12"/>
        <v>3.700328231367285E-2</v>
      </c>
      <c r="V378" s="106">
        <f t="shared" si="12"/>
        <v>3.6319117415265015E-2</v>
      </c>
      <c r="W378" s="106">
        <f t="shared" si="12"/>
        <v>3.5755797949045778E-2</v>
      </c>
      <c r="X378" s="106">
        <f t="shared" si="12"/>
        <v>3.5145480334984672E-2</v>
      </c>
      <c r="Y378" s="106">
        <f t="shared" si="12"/>
        <v>3.5400737312979394E-2</v>
      </c>
      <c r="Z378" s="106">
        <f t="shared" si="12"/>
        <v>3.4752284570396932E-2</v>
      </c>
      <c r="AA378" s="106">
        <f t="shared" si="12"/>
        <v>3.4454298081574811E-2</v>
      </c>
      <c r="AB378" s="106">
        <f t="shared" si="12"/>
        <v>3.466847295832208E-2</v>
      </c>
      <c r="AC378" s="106">
        <f t="shared" si="12"/>
        <v>3.4788713166197124E-2</v>
      </c>
      <c r="AD378" s="106">
        <f t="shared" si="12"/>
        <v>3.4716352480919158E-2</v>
      </c>
      <c r="AE378" s="106">
        <f t="shared" si="12"/>
        <v>3.4729475499077969E-2</v>
      </c>
      <c r="AF378" s="106">
        <f t="shared" si="12"/>
        <v>3.4498149261265112E-2</v>
      </c>
      <c r="AG378" s="106">
        <f t="shared" si="12"/>
        <v>3.4292816205286583E-2</v>
      </c>
      <c r="AH378" s="106">
        <f t="shared" si="12"/>
        <v>3.4271059289284297E-2</v>
      </c>
      <c r="AI378" s="106">
        <f t="shared" si="12"/>
        <v>3.4593978004884188E-2</v>
      </c>
      <c r="AJ378" s="106">
        <f t="shared" si="12"/>
        <v>3.4529010923950207E-2</v>
      </c>
      <c r="AK378" s="106">
        <f t="shared" si="12"/>
        <v>3.4596589942663528E-2</v>
      </c>
      <c r="AL378" s="106">
        <f t="shared" si="12"/>
        <v>3.4660287824551536E-2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E7E62-238A-428B-8E5E-014F827000F9}">
  <sheetPr>
    <tabColor theme="8"/>
  </sheetPr>
  <dimension ref="A1:AR378"/>
  <sheetViews>
    <sheetView topLeftCell="A358" workbookViewId="0">
      <selection activeCell="A378" sqref="A378:AL378"/>
    </sheetView>
  </sheetViews>
  <sheetFormatPr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994763.52</v>
      </c>
      <c r="M6" s="9">
        <v>963677.16</v>
      </c>
      <c r="N6" s="9">
        <v>839331.72000000009</v>
      </c>
      <c r="O6" s="9">
        <v>714986.28</v>
      </c>
      <c r="P6" s="9">
        <v>559554.48</v>
      </c>
      <c r="Q6" s="9">
        <v>497381.76</v>
      </c>
      <c r="R6" s="9">
        <v>373036.32</v>
      </c>
      <c r="S6" s="9">
        <v>310863.60000000003</v>
      </c>
      <c r="T6" s="9">
        <v>248690.88</v>
      </c>
      <c r="U6" s="9">
        <v>186518.16</v>
      </c>
      <c r="V6" s="9">
        <v>93259.08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404122.68</v>
      </c>
      <c r="M7" s="9">
        <v>347234.6411999999</v>
      </c>
      <c r="N7" s="9">
        <v>228173.88239999989</v>
      </c>
      <c r="O7" s="9">
        <v>109113.12359999972</v>
      </c>
      <c r="P7" s="9">
        <v>83311.444799999794</v>
      </c>
      <c r="Q7" s="9">
        <v>57509.76599999953</v>
      </c>
      <c r="R7" s="9">
        <v>93880.807199999326</v>
      </c>
      <c r="S7" s="9">
        <v>68079.128399999405</v>
      </c>
      <c r="T7" s="9">
        <v>42277.449599999483</v>
      </c>
      <c r="U7" s="9">
        <v>16475.77079999922</v>
      </c>
      <c r="V7" s="9">
        <v>21760.451999998983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777159</v>
      </c>
      <c r="M8" s="9">
        <v>989478.83880000003</v>
      </c>
      <c r="N8" s="9">
        <v>1201798.6776000001</v>
      </c>
      <c r="O8" s="9">
        <v>1414118.5164000003</v>
      </c>
      <c r="P8" s="9">
        <v>1626438.3552000003</v>
      </c>
      <c r="Q8" s="9">
        <v>1838758.1940000004</v>
      </c>
      <c r="R8" s="9">
        <v>2051078.0328000006</v>
      </c>
      <c r="S8" s="9">
        <v>2263397.8716000007</v>
      </c>
      <c r="T8" s="9">
        <v>2475717.7104000007</v>
      </c>
      <c r="U8" s="9">
        <v>2688037.5492000007</v>
      </c>
      <c r="V8" s="9">
        <v>2900357.3880000007</v>
      </c>
      <c r="W8" s="9">
        <v>3108636</v>
      </c>
      <c r="X8" s="9">
        <v>3108636</v>
      </c>
      <c r="Y8" s="9">
        <v>3108636</v>
      </c>
      <c r="Z8" s="9">
        <v>3108636</v>
      </c>
      <c r="AA8" s="9">
        <v>3108636</v>
      </c>
      <c r="AB8" s="9">
        <v>3108636</v>
      </c>
      <c r="AC8" s="9">
        <v>3108636</v>
      </c>
      <c r="AD8" s="9">
        <v>3108636</v>
      </c>
      <c r="AE8" s="9">
        <v>3108636</v>
      </c>
      <c r="AF8" s="9">
        <v>3108636</v>
      </c>
      <c r="AG8" s="9">
        <v>3108636</v>
      </c>
      <c r="AH8" s="9">
        <v>3108636</v>
      </c>
      <c r="AI8" s="9">
        <v>3108636</v>
      </c>
      <c r="AJ8" s="9">
        <v>3108636</v>
      </c>
      <c r="AK8" s="9">
        <v>3108636</v>
      </c>
      <c r="AL8" s="9">
        <v>3108636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435209.04000000004</v>
      </c>
      <c r="M9" s="9">
        <v>373036.32</v>
      </c>
      <c r="N9" s="9">
        <v>341949.96</v>
      </c>
      <c r="O9" s="9">
        <v>310863.60000000003</v>
      </c>
      <c r="P9" s="9">
        <v>217604.52000000002</v>
      </c>
      <c r="Q9" s="9">
        <v>155431.80000000002</v>
      </c>
      <c r="R9" s="9">
        <v>93259.08</v>
      </c>
      <c r="S9" s="9">
        <v>93259.08</v>
      </c>
      <c r="T9" s="9">
        <v>31086.36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186518.16</v>
      </c>
      <c r="M10" s="9">
        <v>248690.88</v>
      </c>
      <c r="N10" s="9">
        <v>310863.60000000003</v>
      </c>
      <c r="O10" s="9">
        <v>404122.68</v>
      </c>
      <c r="P10" s="9">
        <v>435209.04000000004</v>
      </c>
      <c r="Q10" s="9">
        <v>497381.76</v>
      </c>
      <c r="R10" s="9">
        <v>435209.04000000004</v>
      </c>
      <c r="S10" s="9">
        <v>310863.60000000003</v>
      </c>
      <c r="T10" s="9">
        <v>248690.88</v>
      </c>
      <c r="U10" s="9">
        <v>186518.16</v>
      </c>
      <c r="V10" s="9">
        <v>93259.08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217604.52000000002</v>
      </c>
      <c r="M11" s="9">
        <v>124345.44</v>
      </c>
      <c r="N11" s="9">
        <v>93259.08</v>
      </c>
      <c r="O11" s="9">
        <v>31086.36</v>
      </c>
      <c r="P11" s="9">
        <v>31086.36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93259.08</v>
      </c>
      <c r="M12" s="9">
        <v>62172.72</v>
      </c>
      <c r="N12" s="9">
        <v>93259.08</v>
      </c>
      <c r="O12" s="9">
        <v>124345.44</v>
      </c>
      <c r="P12" s="9">
        <v>155431.80000000002</v>
      </c>
      <c r="Q12" s="9">
        <v>62172.72</v>
      </c>
      <c r="R12" s="9">
        <v>62172.72</v>
      </c>
      <c r="S12" s="9">
        <v>62172.72</v>
      </c>
      <c r="T12" s="9">
        <v>62172.72</v>
      </c>
      <c r="U12" s="9">
        <v>31086.36</v>
      </c>
      <c r="V12" s="9">
        <v>31086.36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3108636.0000000005</v>
      </c>
      <c r="M18">
        <v>3108635.9999999995</v>
      </c>
      <c r="N18">
        <v>3108636.0000000005</v>
      </c>
      <c r="O18">
        <v>3108636</v>
      </c>
      <c r="P18">
        <v>3108636</v>
      </c>
      <c r="Q18">
        <v>3108635.9999999995</v>
      </c>
      <c r="R18">
        <v>3108636.0000000005</v>
      </c>
      <c r="S18">
        <v>3108636.0000000005</v>
      </c>
      <c r="T18">
        <v>3108636</v>
      </c>
      <c r="U18">
        <v>3108636</v>
      </c>
      <c r="V18">
        <v>3139722.36</v>
      </c>
      <c r="W18">
        <v>3108636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25134591</v>
      </c>
      <c r="M24" s="11">
        <v>23893470</v>
      </c>
      <c r="N24" s="11">
        <v>22623257</v>
      </c>
      <c r="O24" s="11">
        <v>21312817</v>
      </c>
      <c r="P24" s="11">
        <v>19941629</v>
      </c>
      <c r="Q24" s="11">
        <v>18595176</v>
      </c>
      <c r="R24" s="11">
        <v>17210885</v>
      </c>
      <c r="S24" s="11">
        <v>15858916</v>
      </c>
      <c r="T24" s="11">
        <v>14536815</v>
      </c>
      <c r="U24" s="11">
        <v>13248938</v>
      </c>
      <c r="V24" s="11">
        <v>11972352</v>
      </c>
      <c r="W24" s="11">
        <v>10704958</v>
      </c>
      <c r="X24" s="11">
        <v>9543128</v>
      </c>
      <c r="Y24" s="11">
        <v>8460083</v>
      </c>
      <c r="Z24" s="11">
        <v>7489577</v>
      </c>
      <c r="AA24" s="11">
        <v>6614275</v>
      </c>
      <c r="AB24" s="11">
        <v>5810896</v>
      </c>
      <c r="AC24" s="11">
        <v>5082225</v>
      </c>
      <c r="AD24" s="11">
        <v>4439495</v>
      </c>
      <c r="AE24" s="11">
        <v>3874535</v>
      </c>
      <c r="AF24" s="11">
        <v>3389919</v>
      </c>
      <c r="AG24" s="11">
        <v>2976392</v>
      </c>
      <c r="AH24" s="11">
        <v>2623700</v>
      </c>
      <c r="AI24" s="11">
        <v>2313312</v>
      </c>
      <c r="AJ24" s="11">
        <v>2053640</v>
      </c>
      <c r="AK24" s="11">
        <v>1832165</v>
      </c>
      <c r="AL24" s="11">
        <v>1645770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12772965</v>
      </c>
      <c r="M25" s="11">
        <v>12076701</v>
      </c>
      <c r="N25" s="11">
        <v>11270975</v>
      </c>
      <c r="O25" s="11">
        <v>10367112</v>
      </c>
      <c r="P25" s="11">
        <v>9460312</v>
      </c>
      <c r="Q25" s="11">
        <v>8561212</v>
      </c>
      <c r="R25" s="11">
        <v>7737227</v>
      </c>
      <c r="S25" s="11">
        <v>6939616</v>
      </c>
      <c r="T25" s="11">
        <v>6169743</v>
      </c>
      <c r="U25" s="11">
        <v>5435162</v>
      </c>
      <c r="V25" s="11">
        <v>4766883</v>
      </c>
      <c r="W25" s="11">
        <v>4139919</v>
      </c>
      <c r="X25" s="11">
        <v>3577230</v>
      </c>
      <c r="Y25" s="11">
        <v>3075002</v>
      </c>
      <c r="Z25" s="11">
        <v>2631966</v>
      </c>
      <c r="AA25" s="11">
        <v>2244020</v>
      </c>
      <c r="AB25" s="11">
        <v>1911128</v>
      </c>
      <c r="AC25" s="11">
        <v>1625272</v>
      </c>
      <c r="AD25" s="11">
        <v>1376974</v>
      </c>
      <c r="AE25" s="11">
        <v>1163217</v>
      </c>
      <c r="AF25" s="11">
        <v>984933</v>
      </c>
      <c r="AG25" s="11">
        <v>837684</v>
      </c>
      <c r="AH25" s="11">
        <v>714264</v>
      </c>
      <c r="AI25" s="11">
        <v>608044</v>
      </c>
      <c r="AJ25" s="11">
        <v>519856</v>
      </c>
      <c r="AK25" s="11">
        <v>446901</v>
      </c>
      <c r="AL25" s="11">
        <v>385470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2313863</v>
      </c>
      <c r="M26" s="11">
        <v>3247274</v>
      </c>
      <c r="N26" s="11">
        <v>4366793</v>
      </c>
      <c r="O26" s="11">
        <v>5665491</v>
      </c>
      <c r="P26" s="11">
        <v>7140054</v>
      </c>
      <c r="Q26" s="11">
        <v>8780538</v>
      </c>
      <c r="R26" s="11">
        <v>10577193</v>
      </c>
      <c r="S26" s="11">
        <v>12520064</v>
      </c>
      <c r="T26" s="11">
        <v>14599667</v>
      </c>
      <c r="U26" s="11">
        <v>16802276</v>
      </c>
      <c r="V26" s="11">
        <v>19115397</v>
      </c>
      <c r="W26" s="11">
        <v>21522214</v>
      </c>
      <c r="X26" s="11">
        <v>23802921</v>
      </c>
      <c r="Y26" s="11">
        <v>25947147</v>
      </c>
      <c r="Z26" s="11">
        <v>27951233</v>
      </c>
      <c r="AA26" s="11">
        <v>29811941</v>
      </c>
      <c r="AB26" s="11">
        <v>31522632</v>
      </c>
      <c r="AC26" s="11">
        <v>33083466</v>
      </c>
      <c r="AD26" s="11">
        <v>34493663</v>
      </c>
      <c r="AE26" s="11">
        <v>35753467</v>
      </c>
      <c r="AF26" s="11">
        <v>36864417</v>
      </c>
      <c r="AG26" s="11">
        <v>37834625</v>
      </c>
      <c r="AH26" s="11">
        <v>38672314</v>
      </c>
      <c r="AI26" s="11">
        <v>39388287</v>
      </c>
      <c r="AJ26" s="11">
        <v>39992159</v>
      </c>
      <c r="AK26" s="11">
        <v>40497894</v>
      </c>
      <c r="AL26" s="11">
        <v>40919206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1861600</v>
      </c>
      <c r="M27" s="11">
        <v>2179208</v>
      </c>
      <c r="N27" s="11">
        <v>2453022</v>
      </c>
      <c r="O27" s="11">
        <v>2687488</v>
      </c>
      <c r="P27" s="11">
        <v>2816394</v>
      </c>
      <c r="Q27" s="11">
        <v>2869375</v>
      </c>
      <c r="R27" s="11">
        <v>2848586</v>
      </c>
      <c r="S27" s="11">
        <v>2816331</v>
      </c>
      <c r="T27" s="11">
        <v>2706317</v>
      </c>
      <c r="U27" s="11">
        <v>2550000</v>
      </c>
      <c r="V27" s="11">
        <v>2380117</v>
      </c>
      <c r="W27" s="11">
        <v>2200059</v>
      </c>
      <c r="X27" s="11">
        <v>2008999</v>
      </c>
      <c r="Y27" s="11">
        <v>1811733</v>
      </c>
      <c r="Z27" s="11">
        <v>1614249</v>
      </c>
      <c r="AA27" s="11">
        <v>1420645</v>
      </c>
      <c r="AB27" s="11">
        <v>1234781</v>
      </c>
      <c r="AC27" s="11">
        <v>1060738</v>
      </c>
      <c r="AD27" s="11">
        <v>901613</v>
      </c>
      <c r="AE27" s="11">
        <v>759566</v>
      </c>
      <c r="AF27" s="11">
        <v>635211</v>
      </c>
      <c r="AG27" s="11">
        <v>527672</v>
      </c>
      <c r="AH27" s="11">
        <v>436324</v>
      </c>
      <c r="AI27" s="11">
        <v>359309</v>
      </c>
      <c r="AJ27" s="11">
        <v>295936</v>
      </c>
      <c r="AK27" s="11">
        <v>243647</v>
      </c>
      <c r="AL27" s="11">
        <v>202227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1400887</v>
      </c>
      <c r="M28" s="11">
        <v>1606497</v>
      </c>
      <c r="N28" s="11">
        <v>1867755</v>
      </c>
      <c r="O28" s="11">
        <v>2208649</v>
      </c>
      <c r="P28" s="11">
        <v>2567982</v>
      </c>
      <c r="Q28" s="11">
        <v>2972938</v>
      </c>
      <c r="R28" s="11">
        <v>3296344</v>
      </c>
      <c r="S28" s="11">
        <v>3473879</v>
      </c>
      <c r="T28" s="11">
        <v>3572683</v>
      </c>
      <c r="U28" s="11">
        <v>3595751</v>
      </c>
      <c r="V28" s="11">
        <v>3510884</v>
      </c>
      <c r="W28" s="11">
        <v>3318332</v>
      </c>
      <c r="X28" s="11">
        <v>3116472</v>
      </c>
      <c r="Y28" s="11">
        <v>2907686</v>
      </c>
      <c r="Z28" s="11">
        <v>2687669</v>
      </c>
      <c r="AA28" s="11">
        <v>2458997</v>
      </c>
      <c r="AB28" s="11">
        <v>2225497</v>
      </c>
      <c r="AC28" s="11">
        <v>1991910</v>
      </c>
      <c r="AD28" s="11">
        <v>1761506</v>
      </c>
      <c r="AE28" s="11">
        <v>1537684</v>
      </c>
      <c r="AF28" s="11">
        <v>1325199</v>
      </c>
      <c r="AG28" s="11">
        <v>1127976</v>
      </c>
      <c r="AH28" s="11">
        <v>950368</v>
      </c>
      <c r="AI28" s="11">
        <v>795076</v>
      </c>
      <c r="AJ28" s="11">
        <v>661374</v>
      </c>
      <c r="AK28" s="11">
        <v>548600</v>
      </c>
      <c r="AL28" s="11">
        <v>453189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838704</v>
      </c>
      <c r="M29" s="11">
        <v>941354</v>
      </c>
      <c r="N29" s="11">
        <v>1007290</v>
      </c>
      <c r="O29" s="11">
        <v>1009676</v>
      </c>
      <c r="P29" s="11">
        <v>1009159</v>
      </c>
      <c r="Q29" s="11">
        <v>973255</v>
      </c>
      <c r="R29" s="11">
        <v>932915</v>
      </c>
      <c r="S29" s="11">
        <v>887771</v>
      </c>
      <c r="T29" s="11">
        <v>836619</v>
      </c>
      <c r="U29" s="11">
        <v>778298</v>
      </c>
      <c r="V29" s="11">
        <v>714751</v>
      </c>
      <c r="W29" s="11">
        <v>646977</v>
      </c>
      <c r="X29" s="11">
        <v>577232</v>
      </c>
      <c r="Y29" s="11">
        <v>506313</v>
      </c>
      <c r="Z29" s="11">
        <v>437998</v>
      </c>
      <c r="AA29" s="11">
        <v>373758</v>
      </c>
      <c r="AB29" s="11">
        <v>315487</v>
      </c>
      <c r="AC29" s="11">
        <v>263742</v>
      </c>
      <c r="AD29" s="11">
        <v>218388</v>
      </c>
      <c r="AE29" s="11">
        <v>180025</v>
      </c>
      <c r="AF29" s="11">
        <v>148093</v>
      </c>
      <c r="AG29" s="11">
        <v>121973</v>
      </c>
      <c r="AH29" s="11">
        <v>100098</v>
      </c>
      <c r="AI29" s="11">
        <v>81700</v>
      </c>
      <c r="AJ29" s="11">
        <v>66958</v>
      </c>
      <c r="AK29" s="11">
        <v>55638</v>
      </c>
      <c r="AL29" s="11">
        <v>46982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168600</v>
      </c>
      <c r="M30" s="11">
        <v>227700</v>
      </c>
      <c r="N30" s="11">
        <v>314462</v>
      </c>
      <c r="O30" s="11">
        <v>430370</v>
      </c>
      <c r="P30" s="11">
        <v>575409</v>
      </c>
      <c r="Q30" s="11">
        <v>621779</v>
      </c>
      <c r="R30" s="11">
        <v>664216</v>
      </c>
      <c r="S30" s="11">
        <v>705807</v>
      </c>
      <c r="T30" s="11">
        <v>745613</v>
      </c>
      <c r="U30" s="11">
        <v>748371</v>
      </c>
      <c r="V30" s="11">
        <v>748060</v>
      </c>
      <c r="W30" s="11">
        <v>713308</v>
      </c>
      <c r="X30" s="11">
        <v>674997</v>
      </c>
      <c r="Y30" s="11">
        <v>631788</v>
      </c>
      <c r="Z30" s="11">
        <v>585899</v>
      </c>
      <c r="AA30" s="11">
        <v>537042</v>
      </c>
      <c r="AB30" s="11">
        <v>486336</v>
      </c>
      <c r="AC30" s="11">
        <v>434677</v>
      </c>
      <c r="AD30" s="11">
        <v>383535</v>
      </c>
      <c r="AE30" s="11">
        <v>334243</v>
      </c>
      <c r="AF30" s="11">
        <v>287638</v>
      </c>
      <c r="AG30" s="11">
        <v>244978</v>
      </c>
      <c r="AH30" s="11">
        <v>206341</v>
      </c>
      <c r="AI30" s="11">
        <v>172676</v>
      </c>
      <c r="AJ30" s="11">
        <v>143564</v>
      </c>
      <c r="AK30" s="11">
        <v>119270</v>
      </c>
      <c r="AL30" s="11">
        <v>97897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44752632</v>
      </c>
      <c r="M36" s="13">
        <v>44403168</v>
      </c>
      <c r="N36" s="13">
        <v>44107535</v>
      </c>
      <c r="O36" s="13">
        <v>43861564</v>
      </c>
      <c r="P36" s="13">
        <v>43669569</v>
      </c>
      <c r="Q36" s="13">
        <v>43514016</v>
      </c>
      <c r="R36" s="13">
        <v>43390096</v>
      </c>
      <c r="S36" s="13">
        <v>43309732</v>
      </c>
      <c r="T36" s="13">
        <v>43260861</v>
      </c>
      <c r="U36" s="13">
        <v>43239856</v>
      </c>
      <c r="V36" s="13">
        <v>43278444</v>
      </c>
      <c r="W36" s="13">
        <v>43306011</v>
      </c>
      <c r="X36" s="13">
        <v>43352291</v>
      </c>
      <c r="Y36" s="13">
        <v>43383265</v>
      </c>
      <c r="Z36" s="13">
        <v>43435512</v>
      </c>
      <c r="AA36" s="13">
        <v>43491945</v>
      </c>
      <c r="AB36" s="13">
        <v>43533094</v>
      </c>
      <c r="AC36" s="13">
        <v>43564428</v>
      </c>
      <c r="AD36" s="13">
        <v>43594511</v>
      </c>
      <c r="AE36" s="13">
        <v>43619612</v>
      </c>
      <c r="AF36" s="13">
        <v>43650240</v>
      </c>
      <c r="AG36" s="13">
        <v>43684410</v>
      </c>
      <c r="AH36" s="13">
        <v>43714943</v>
      </c>
      <c r="AI36" s="13">
        <v>43728788</v>
      </c>
      <c r="AJ36" s="13">
        <v>43743129</v>
      </c>
      <c r="AK36" s="13">
        <v>43753137</v>
      </c>
      <c r="AL36" s="13">
        <v>43759233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0.56163380513575156</v>
      </c>
      <c r="M42" s="19">
        <v>0.53810282185271108</v>
      </c>
      <c r="N42" s="19">
        <v>0.51291138804288205</v>
      </c>
      <c r="O42" s="19">
        <v>0.48591101311389628</v>
      </c>
      <c r="P42" s="19">
        <v>0.45664817530028751</v>
      </c>
      <c r="Q42" s="19">
        <v>0.42733761921675995</v>
      </c>
      <c r="R42" s="19">
        <v>0.39665468820350158</v>
      </c>
      <c r="S42" s="19">
        <v>0.36617442010493162</v>
      </c>
      <c r="T42" s="19">
        <v>0.33602694592694304</v>
      </c>
      <c r="U42" s="19">
        <v>0.306405692007855</v>
      </c>
      <c r="V42" s="19">
        <v>0.27663545389940541</v>
      </c>
      <c r="W42" s="19">
        <v>0.24719335151879954</v>
      </c>
      <c r="X42" s="19">
        <v>0.22012972740010442</v>
      </c>
      <c r="Y42" s="19">
        <v>0.1950079829169151</v>
      </c>
      <c r="Z42" s="19">
        <v>0.17242980812566455</v>
      </c>
      <c r="AA42" s="19">
        <v>0.1520804599564356</v>
      </c>
      <c r="AB42" s="19">
        <v>0.13348226523940615</v>
      </c>
      <c r="AC42" s="19">
        <v>0.11665997313220777</v>
      </c>
      <c r="AD42" s="19">
        <v>0.10183610042099107</v>
      </c>
      <c r="AE42" s="19">
        <v>8.8825526462729648E-2</v>
      </c>
      <c r="AF42" s="19">
        <v>7.7660947568673158E-2</v>
      </c>
      <c r="AG42" s="19">
        <v>6.813396358105786E-2</v>
      </c>
      <c r="AH42" s="19">
        <v>6.001837861254903E-2</v>
      </c>
      <c r="AI42" s="19">
        <v>5.2901351850867674E-2</v>
      </c>
      <c r="AJ42" s="19">
        <v>4.6947716063018723E-2</v>
      </c>
      <c r="AK42" s="19">
        <v>4.1875054581800616E-2</v>
      </c>
      <c r="AL42" s="19">
        <v>3.7609662856750714E-2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0.28541259874949926</v>
      </c>
      <c r="M43" s="20">
        <v>0.27197836424644295</v>
      </c>
      <c r="N43" s="20">
        <v>0.25553400343047961</v>
      </c>
      <c r="O43" s="20">
        <v>0.23635983431872151</v>
      </c>
      <c r="P43" s="20">
        <v>0.21663396769498686</v>
      </c>
      <c r="Q43" s="20">
        <v>0.19674607832106325</v>
      </c>
      <c r="R43" s="20">
        <v>0.17831781243351016</v>
      </c>
      <c r="S43" s="20">
        <v>0.16023225449651823</v>
      </c>
      <c r="T43" s="20">
        <v>0.14261720311114473</v>
      </c>
      <c r="U43" s="20">
        <v>0.12569796717176857</v>
      </c>
      <c r="V43" s="20">
        <v>0.11014450981648047</v>
      </c>
      <c r="W43" s="20">
        <v>9.5596867603437316E-2</v>
      </c>
      <c r="X43" s="20">
        <v>8.2515362336906262E-2</v>
      </c>
      <c r="Y43" s="20">
        <v>7.0879911873852744E-2</v>
      </c>
      <c r="Z43" s="20">
        <v>6.0594796257955934E-2</v>
      </c>
      <c r="AA43" s="20">
        <v>5.1596220863426551E-2</v>
      </c>
      <c r="AB43" s="20">
        <v>4.3900578258921824E-2</v>
      </c>
      <c r="AC43" s="20">
        <v>3.7307318714250075E-2</v>
      </c>
      <c r="AD43" s="20">
        <v>3.1585948974172461E-2</v>
      </c>
      <c r="AE43" s="20">
        <v>2.6667293601786279E-2</v>
      </c>
      <c r="AF43" s="20">
        <v>2.2564205832545252E-2</v>
      </c>
      <c r="AG43" s="20">
        <v>1.9175811233343887E-2</v>
      </c>
      <c r="AH43" s="20">
        <v>1.6339126874762251E-2</v>
      </c>
      <c r="AI43" s="20">
        <v>1.390489029789712E-2</v>
      </c>
      <c r="AJ43" s="20">
        <v>1.1884289301755254E-2</v>
      </c>
      <c r="AK43" s="20">
        <v>1.0214147616432624E-2</v>
      </c>
      <c r="AL43" s="20">
        <v>8.8088838302993102E-3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5.1703394785808349E-2</v>
      </c>
      <c r="M44" s="20">
        <v>7.3131583764473748E-2</v>
      </c>
      <c r="N44" s="20">
        <v>9.9003333557406911E-2</v>
      </c>
      <c r="O44" s="20">
        <v>0.12916755544786318</v>
      </c>
      <c r="P44" s="20">
        <v>0.1635018197683609</v>
      </c>
      <c r="Q44" s="20">
        <v>0.20178643129606791</v>
      </c>
      <c r="R44" s="20">
        <v>0.24376975335569664</v>
      </c>
      <c r="S44" s="20">
        <v>0.28908200124627881</v>
      </c>
      <c r="T44" s="20">
        <v>0.33747980651610238</v>
      </c>
      <c r="U44" s="20">
        <v>0.3885830702118897</v>
      </c>
      <c r="V44" s="20">
        <v>0.44168401710560573</v>
      </c>
      <c r="W44" s="20">
        <v>0.49697983035195736</v>
      </c>
      <c r="X44" s="20">
        <v>0.54905797250715083</v>
      </c>
      <c r="Y44" s="20">
        <v>0.59809115335141327</v>
      </c>
      <c r="Z44" s="20">
        <v>0.64351107453274636</v>
      </c>
      <c r="AA44" s="20">
        <v>0.68545890509150598</v>
      </c>
      <c r="AB44" s="20">
        <v>0.72410731936489514</v>
      </c>
      <c r="AC44" s="20">
        <v>0.75941467657970851</v>
      </c>
      <c r="AD44" s="20">
        <v>0.79123867222641864</v>
      </c>
      <c r="AE44" s="20">
        <v>0.81966494795964717</v>
      </c>
      <c r="AF44" s="20">
        <v>0.84454099221447576</v>
      </c>
      <c r="AG44" s="20">
        <v>0.86608987050529007</v>
      </c>
      <c r="AH44" s="20">
        <v>0.88464747626458073</v>
      </c>
      <c r="AI44" s="20">
        <v>0.90074042299091395</v>
      </c>
      <c r="AJ44" s="20">
        <v>0.91425007570903305</v>
      </c>
      <c r="AK44" s="20">
        <v>0.92559978042260149</v>
      </c>
      <c r="AL44" s="20">
        <v>0.9350987938933939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4.1597553413171319E-2</v>
      </c>
      <c r="M45" s="20">
        <v>4.9077759496799871E-2</v>
      </c>
      <c r="N45" s="20">
        <v>5.5614579232323907E-2</v>
      </c>
      <c r="O45" s="20">
        <v>6.1272051311257389E-2</v>
      </c>
      <c r="P45" s="20">
        <v>6.4493285930987784E-2</v>
      </c>
      <c r="Q45" s="20">
        <v>6.5941396905309771E-2</v>
      </c>
      <c r="R45" s="20">
        <v>6.5650603769118188E-2</v>
      </c>
      <c r="S45" s="20">
        <v>6.5027670917012365E-2</v>
      </c>
      <c r="T45" s="20">
        <v>6.2558093792909025E-2</v>
      </c>
      <c r="U45" s="20">
        <v>5.8973369384023852E-2</v>
      </c>
      <c r="V45" s="20">
        <v>5.4995438375741973E-2</v>
      </c>
      <c r="W45" s="20">
        <v>5.0802624143793801E-2</v>
      </c>
      <c r="X45" s="20">
        <v>4.6341241804268199E-2</v>
      </c>
      <c r="Y45" s="20">
        <v>4.1761103042843827E-2</v>
      </c>
      <c r="Z45" s="20">
        <v>3.7164267800043428E-2</v>
      </c>
      <c r="AA45" s="20">
        <v>3.2664554321495627E-2</v>
      </c>
      <c r="AB45" s="20">
        <v>2.8364191159948336E-2</v>
      </c>
      <c r="AC45" s="20">
        <v>2.4348718638059475E-2</v>
      </c>
      <c r="AD45" s="20">
        <v>2.0681800972604098E-2</v>
      </c>
      <c r="AE45" s="20">
        <v>1.7413405694667802E-2</v>
      </c>
      <c r="AF45" s="20">
        <v>1.4552291121423387E-2</v>
      </c>
      <c r="AG45" s="20">
        <v>1.2079183397463764E-2</v>
      </c>
      <c r="AH45" s="20">
        <v>9.9811178982893798E-3</v>
      </c>
      <c r="AI45" s="20">
        <v>8.2167610042153463E-3</v>
      </c>
      <c r="AJ45" s="20">
        <v>6.765313930788993E-3</v>
      </c>
      <c r="AK45" s="20">
        <v>5.5686749958065865E-3</v>
      </c>
      <c r="AL45" s="20">
        <v>4.6213561375721551E-3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3.1302896330209135E-2</v>
      </c>
      <c r="M46" s="20">
        <v>3.6179783388428505E-2</v>
      </c>
      <c r="N46" s="20">
        <v>4.2345485867664109E-2</v>
      </c>
      <c r="O46" s="20">
        <v>5.0354998741038964E-2</v>
      </c>
      <c r="P46" s="20">
        <v>5.8804839589783907E-2</v>
      </c>
      <c r="Q46" s="20">
        <v>6.8321388676237105E-2</v>
      </c>
      <c r="R46" s="20">
        <v>7.5969963283787162E-2</v>
      </c>
      <c r="S46" s="20">
        <v>8.0210124597399957E-2</v>
      </c>
      <c r="T46" s="20">
        <v>8.2584648511734429E-2</v>
      </c>
      <c r="U46" s="20">
        <v>8.3158255661165942E-2</v>
      </c>
      <c r="V46" s="20">
        <v>8.1123156830684578E-2</v>
      </c>
      <c r="W46" s="20">
        <v>7.6625205678722066E-2</v>
      </c>
      <c r="X46" s="20">
        <v>7.1887135099734406E-2</v>
      </c>
      <c r="Y46" s="20">
        <v>6.7023217362731924E-2</v>
      </c>
      <c r="Z46" s="20">
        <v>6.1877226173827536E-2</v>
      </c>
      <c r="AA46" s="20">
        <v>5.653913615498226E-2</v>
      </c>
      <c r="AB46" s="20">
        <v>5.1121957929293978E-2</v>
      </c>
      <c r="AC46" s="20">
        <v>4.5723313525429507E-2</v>
      </c>
      <c r="AD46" s="20">
        <v>4.0406600730078152E-2</v>
      </c>
      <c r="AE46" s="20">
        <v>3.5252124663557302E-2</v>
      </c>
      <c r="AF46" s="20">
        <v>3.0359489432360508E-2</v>
      </c>
      <c r="AG46" s="20">
        <v>2.5821019443778685E-2</v>
      </c>
      <c r="AH46" s="20">
        <v>2.1740117561173534E-2</v>
      </c>
      <c r="AI46" s="20">
        <v>1.8181981169933178E-2</v>
      </c>
      <c r="AJ46" s="20">
        <v>1.5119494538216505E-2</v>
      </c>
      <c r="AK46" s="20">
        <v>1.2538529523037399E-2</v>
      </c>
      <c r="AL46" s="20">
        <v>1.0356420095388784E-2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1.8740886569531823E-2</v>
      </c>
      <c r="M47" s="20">
        <v>2.1200154007029407E-2</v>
      </c>
      <c r="N47" s="20">
        <v>2.2837141091652479E-2</v>
      </c>
      <c r="O47" s="20">
        <v>2.3019607782339909E-2</v>
      </c>
      <c r="P47" s="20">
        <v>2.3108975497330875E-2</v>
      </c>
      <c r="Q47" s="20">
        <v>2.2366471529541194E-2</v>
      </c>
      <c r="R47" s="20">
        <v>2.1500643833560543E-2</v>
      </c>
      <c r="S47" s="20">
        <v>2.0498187335816348E-2</v>
      </c>
      <c r="T47" s="20">
        <v>1.9338935487206322E-2</v>
      </c>
      <c r="U47" s="20">
        <v>1.7999551154841958E-2</v>
      </c>
      <c r="V47" s="20">
        <v>1.6515173234971203E-2</v>
      </c>
      <c r="W47" s="20">
        <v>1.4939658145840308E-2</v>
      </c>
      <c r="X47" s="20">
        <v>1.3314913391774381E-2</v>
      </c>
      <c r="Y47" s="20">
        <v>1.1670698367216022E-2</v>
      </c>
      <c r="Z47" s="20">
        <v>1.0083868701720381E-2</v>
      </c>
      <c r="AA47" s="20">
        <v>8.5937292526236751E-3</v>
      </c>
      <c r="AB47" s="20">
        <v>7.2470612816998492E-3</v>
      </c>
      <c r="AC47" s="20">
        <v>6.0540677820904703E-3</v>
      </c>
      <c r="AD47" s="20">
        <v>5.009529754789542E-3</v>
      </c>
      <c r="AE47" s="20">
        <v>4.1271572979603762E-3</v>
      </c>
      <c r="AF47" s="20">
        <v>3.3927190320144859E-3</v>
      </c>
      <c r="AG47" s="20">
        <v>2.7921402623956692E-3</v>
      </c>
      <c r="AH47" s="20">
        <v>2.2897891002625808E-3</v>
      </c>
      <c r="AI47" s="20">
        <v>1.8683344253675634E-3</v>
      </c>
      <c r="AJ47" s="20">
        <v>1.5307089714592663E-3</v>
      </c>
      <c r="AK47" s="20">
        <v>1.2716345344563522E-3</v>
      </c>
      <c r="AL47" s="20">
        <v>1.0736477031030229E-3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3.7673761847124435E-3</v>
      </c>
      <c r="M48" s="20">
        <v>5.1280124877576307E-3</v>
      </c>
      <c r="N48" s="20">
        <v>7.1294394483844992E-3</v>
      </c>
      <c r="O48" s="20">
        <v>9.8120076155971091E-3</v>
      </c>
      <c r="P48" s="20">
        <v>1.3176429563570916E-2</v>
      </c>
      <c r="Q48" s="20">
        <v>1.4289166047096182E-2</v>
      </c>
      <c r="R48" s="20">
        <v>1.5308009459117122E-2</v>
      </c>
      <c r="S48" s="20">
        <v>1.6296729797358248E-2</v>
      </c>
      <c r="T48" s="20">
        <v>1.7235278789296402E-2</v>
      </c>
      <c r="U48" s="20">
        <v>1.7307435066388752E-2</v>
      </c>
      <c r="V48" s="20">
        <v>1.7284817356187761E-2</v>
      </c>
      <c r="W48" s="20">
        <v>1.647133927897446E-2</v>
      </c>
      <c r="X48" s="20">
        <v>1.5570042192233855E-2</v>
      </c>
      <c r="Y48" s="20">
        <v>1.4562942646202401E-2</v>
      </c>
      <c r="Z48" s="20">
        <v>1.3488939649197642E-2</v>
      </c>
      <c r="AA48" s="20">
        <v>1.2348079627158547E-2</v>
      </c>
      <c r="AB48" s="20">
        <v>1.1171638753726074E-2</v>
      </c>
      <c r="AC48" s="20">
        <v>9.9777965637469178E-3</v>
      </c>
      <c r="AD48" s="20">
        <v>8.7977819042401924E-3</v>
      </c>
      <c r="AE48" s="20">
        <v>7.6626770545322595E-3</v>
      </c>
      <c r="AF48" s="20">
        <v>6.5896086711092535E-3</v>
      </c>
      <c r="AG48" s="20">
        <v>5.6079045133034877E-3</v>
      </c>
      <c r="AH48" s="20">
        <v>4.7201479823501084E-3</v>
      </c>
      <c r="AI48" s="20">
        <v>3.9487945561171283E-3</v>
      </c>
      <c r="AJ48" s="20">
        <v>3.2819782965228667E-3</v>
      </c>
      <c r="AK48" s="20">
        <v>2.7259759683059982E-3</v>
      </c>
      <c r="AL48" s="20">
        <v>2.2371735811731433E-3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4.9976948841802202E-4</v>
      </c>
      <c r="M49" s="20">
        <v>4.6098062192319252E-4</v>
      </c>
      <c r="N49" s="20">
        <v>4.2289826443486355E-4</v>
      </c>
      <c r="O49" s="20">
        <v>3.8265849343630334E-4</v>
      </c>
      <c r="P49" s="20">
        <v>3.428932399126724E-4</v>
      </c>
      <c r="Q49" s="20">
        <v>3.0403996726020415E-4</v>
      </c>
      <c r="R49" s="20">
        <v>2.6759562827424949E-4</v>
      </c>
      <c r="S49" s="20">
        <v>2.3216490926334987E-4</v>
      </c>
      <c r="T49" s="20">
        <v>1.9877089362599603E-4</v>
      </c>
      <c r="U49" s="20">
        <v>1.6951952846466463E-4</v>
      </c>
      <c r="V49" s="20">
        <v>1.4261141181508283E-4</v>
      </c>
      <c r="W49" s="20">
        <v>1.2014498403004608E-4</v>
      </c>
      <c r="X49" s="20">
        <v>9.9487245091614651E-5</v>
      </c>
      <c r="Y49" s="20">
        <v>8.1851838491178575E-5</v>
      </c>
      <c r="Z49" s="20">
        <v>6.8100958496817074E-5</v>
      </c>
      <c r="AA49" s="20">
        <v>5.7412930141431933E-5</v>
      </c>
      <c r="AB49" s="20">
        <v>4.7527060677102348E-5</v>
      </c>
      <c r="AC49" s="20">
        <v>3.8770163583922188E-5</v>
      </c>
      <c r="AD49" s="20">
        <v>3.1219526696835757E-5</v>
      </c>
      <c r="AE49" s="20">
        <v>2.6203809424072825E-5</v>
      </c>
      <c r="AF49" s="20">
        <v>2.2313737564787729E-5</v>
      </c>
      <c r="AG49" s="20">
        <v>1.9938463172559732E-5</v>
      </c>
      <c r="AH49" s="20">
        <v>1.5967080181255185E-5</v>
      </c>
      <c r="AI49" s="20">
        <v>1.3949620556599923E-5</v>
      </c>
      <c r="AJ49" s="20">
        <v>1.2504821042865956E-5</v>
      </c>
      <c r="AK49" s="20">
        <v>9.6907337181331713E-6</v>
      </c>
      <c r="AL49" s="20">
        <v>7.6326749145717439E-6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5.2992190492840733E-3</v>
      </c>
      <c r="M50" s="20">
        <v>4.6989665241903462E-3</v>
      </c>
      <c r="N50" s="20">
        <v>4.1610350703116823E-3</v>
      </c>
      <c r="O50" s="20">
        <v>3.6809448928907325E-3</v>
      </c>
      <c r="P50" s="20">
        <v>3.2518525657993097E-3</v>
      </c>
      <c r="Q50" s="20">
        <v>2.8714196363764724E-3</v>
      </c>
      <c r="R50" s="20">
        <v>2.5270282877456643E-3</v>
      </c>
      <c r="S50" s="20">
        <v>2.2151141457074819E-3</v>
      </c>
      <c r="T50" s="20">
        <v>1.9317229955270654E-3</v>
      </c>
      <c r="U50" s="20">
        <v>1.679515306433953E-3</v>
      </c>
      <c r="V50" s="20">
        <v>1.4522472203483102E-3</v>
      </c>
      <c r="W50" s="20">
        <v>1.2514890831205857E-3</v>
      </c>
      <c r="X50" s="20">
        <v>1.0675329707488816E-3</v>
      </c>
      <c r="Y50" s="20">
        <v>9.0712397971890769E-4</v>
      </c>
      <c r="Z50" s="20">
        <v>7.7026834632454657E-4</v>
      </c>
      <c r="AA50" s="20">
        <v>6.5191381990389256E-4</v>
      </c>
      <c r="AB50" s="20">
        <v>5.4965080129613572E-4</v>
      </c>
      <c r="AC50" s="20">
        <v>4.6898354776975378E-4</v>
      </c>
      <c r="AD50" s="20">
        <v>4.0704665777762712E-4</v>
      </c>
      <c r="AE50" s="20">
        <v>3.5626176592308984E-4</v>
      </c>
      <c r="AF50" s="20">
        <v>3.138356169404796E-4</v>
      </c>
      <c r="AG50" s="20">
        <v>2.7728427601517337E-4</v>
      </c>
      <c r="AH50" s="20">
        <v>2.4559107854721439E-4</v>
      </c>
      <c r="AI50" s="20">
        <v>2.2159315277615286E-4</v>
      </c>
      <c r="AJ50" s="20">
        <v>2.0627239537436838E-4</v>
      </c>
      <c r="AK50" s="20">
        <v>1.9502601607743005E-4</v>
      </c>
      <c r="AL50" s="20">
        <v>1.8519520211883055E-4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4.2500293614015821E-5</v>
      </c>
      <c r="M51" s="20">
        <v>4.1573610243305164E-5</v>
      </c>
      <c r="N51" s="20">
        <v>4.0695994459903506E-5</v>
      </c>
      <c r="O51" s="20">
        <v>3.9328282958628655E-5</v>
      </c>
      <c r="P51" s="20">
        <v>3.7760848979297234E-5</v>
      </c>
      <c r="Q51" s="20">
        <v>3.5988404287942535E-5</v>
      </c>
      <c r="R51" s="20">
        <v>3.3901745688693566E-5</v>
      </c>
      <c r="S51" s="20">
        <v>3.1332449713611711E-5</v>
      </c>
      <c r="T51" s="20">
        <v>2.8593975510566005E-5</v>
      </c>
      <c r="U51" s="20">
        <v>2.5624507167646442E-5</v>
      </c>
      <c r="V51" s="20">
        <v>2.2574748759451703E-5</v>
      </c>
      <c r="W51" s="20">
        <v>1.9489211324497194E-5</v>
      </c>
      <c r="X51" s="20">
        <v>1.6585051987217931E-5</v>
      </c>
      <c r="Y51" s="20">
        <v>1.401462061465406E-5</v>
      </c>
      <c r="Z51" s="20">
        <v>1.1649454022782096E-5</v>
      </c>
      <c r="AA51" s="20">
        <v>9.5879823263825057E-6</v>
      </c>
      <c r="AB51" s="20">
        <v>7.8101501354348949E-6</v>
      </c>
      <c r="AC51" s="20">
        <v>6.381353153540774E-6</v>
      </c>
      <c r="AD51" s="20">
        <v>5.2988322314247317E-6</v>
      </c>
      <c r="AE51" s="20">
        <v>4.4016897720227313E-6</v>
      </c>
      <c r="AF51" s="20">
        <v>3.5967728928867287E-6</v>
      </c>
      <c r="AG51" s="20">
        <v>2.8843241788088702E-6</v>
      </c>
      <c r="AH51" s="20">
        <v>2.2875473039047539E-6</v>
      </c>
      <c r="AI51" s="20">
        <v>1.9209313553350714E-6</v>
      </c>
      <c r="AJ51" s="20">
        <v>1.6459727880920453E-6</v>
      </c>
      <c r="AK51" s="20">
        <v>1.4856077633930569E-6</v>
      </c>
      <c r="AL51" s="20">
        <v>1.2340252855894435E-6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12.172359486838969</v>
      </c>
      <c r="M59" s="26">
        <v>12.336307470360875</v>
      </c>
      <c r="N59" s="26">
        <v>12.532734764038317</v>
      </c>
      <c r="O59" s="26">
        <v>12.777142873915521</v>
      </c>
      <c r="P59" s="26">
        <v>13.106247658948782</v>
      </c>
      <c r="Q59" s="26">
        <v>13.453681297662241</v>
      </c>
      <c r="R59" s="26">
        <v>13.866111604926004</v>
      </c>
      <c r="S59" s="26">
        <v>14.322629704188438</v>
      </c>
      <c r="T59" s="26">
        <v>14.829439706475343</v>
      </c>
      <c r="U59" s="26">
        <v>15.391275167719137</v>
      </c>
      <c r="V59" s="26">
        <v>16.072337981021754</v>
      </c>
      <c r="W59" s="26">
        <v>16.920153503088475</v>
      </c>
      <c r="X59" s="26">
        <v>17.835827376986298</v>
      </c>
      <c r="Y59" s="26">
        <v>18.797684320731509</v>
      </c>
      <c r="Z59" s="26">
        <v>19.866871065553237</v>
      </c>
      <c r="AA59" s="26">
        <v>21.04646511627363</v>
      </c>
      <c r="AB59" s="26">
        <v>22.322373936286503</v>
      </c>
      <c r="AC59" s="26">
        <v>23.731235140726351</v>
      </c>
      <c r="AD59" s="26">
        <v>25.320315879046884</v>
      </c>
      <c r="AE59" s="26">
        <v>27.084019548574521</v>
      </c>
      <c r="AF59" s="26">
        <v>29.019820296023372</v>
      </c>
      <c r="AG59" s="26">
        <v>31.136865764608704</v>
      </c>
      <c r="AH59" s="26">
        <v>33.420423635946115</v>
      </c>
      <c r="AI59" s="26">
        <v>35.866070604431329</v>
      </c>
      <c r="AJ59" s="26">
        <v>38.455635971671434</v>
      </c>
      <c r="AK59" s="26">
        <v>41.187600675354233</v>
      </c>
      <c r="AL59" s="26">
        <v>44.02019586031453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10.358458383315183</v>
      </c>
      <c r="M60" s="27">
        <v>10.771554894522264</v>
      </c>
      <c r="N60" s="27">
        <v>11.254666075848791</v>
      </c>
      <c r="O60" s="27">
        <v>11.837202006469953</v>
      </c>
      <c r="P60" s="27">
        <v>12.439982545277438</v>
      </c>
      <c r="Q60" s="27">
        <v>13.065267878493872</v>
      </c>
      <c r="R60" s="27">
        <v>13.616892873067066</v>
      </c>
      <c r="S60" s="27">
        <v>14.199035326028586</v>
      </c>
      <c r="T60" s="27">
        <v>14.825484785053643</v>
      </c>
      <c r="U60" s="27">
        <v>15.52084543039995</v>
      </c>
      <c r="V60" s="27">
        <v>16.202972107570599</v>
      </c>
      <c r="W60" s="27">
        <v>16.973112132952675</v>
      </c>
      <c r="X60" s="27">
        <v>17.779279998852235</v>
      </c>
      <c r="Y60" s="27">
        <v>18.619295657667493</v>
      </c>
      <c r="Z60" s="27">
        <v>19.492708318148967</v>
      </c>
      <c r="AA60" s="27">
        <v>20.418554001704599</v>
      </c>
      <c r="AB60" s="27">
        <v>21.410548466256365</v>
      </c>
      <c r="AC60" s="27">
        <v>22.482000469155984</v>
      </c>
      <c r="AD60" s="27">
        <v>23.6110336133227</v>
      </c>
      <c r="AE60" s="27">
        <v>24.81311317087005</v>
      </c>
      <c r="AF60" s="27">
        <v>26.101805382852763</v>
      </c>
      <c r="AG60" s="27">
        <v>27.485245228619579</v>
      </c>
      <c r="AH60" s="27">
        <v>28.969077052255617</v>
      </c>
      <c r="AI60" s="27">
        <v>30.57947703855719</v>
      </c>
      <c r="AJ60" s="27">
        <v>32.331741742631081</v>
      </c>
      <c r="AK60" s="27">
        <v>34.187536044954861</v>
      </c>
      <c r="AL60" s="27">
        <v>36.153423934801872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2.5986012740475903</v>
      </c>
      <c r="M61" s="27">
        <v>2.7983909773947433</v>
      </c>
      <c r="N61" s="27">
        <v>3.018667051631879</v>
      </c>
      <c r="O61" s="27">
        <v>3.2539899942436619</v>
      </c>
      <c r="P61" s="27">
        <v>3.500041532644528</v>
      </c>
      <c r="Q61" s="27">
        <v>3.750867891084245</v>
      </c>
      <c r="R61" s="27">
        <v>4.0023809020097847</v>
      </c>
      <c r="S61" s="27">
        <v>4.2516760943533347</v>
      </c>
      <c r="T61" s="27">
        <v>4.496900434149036</v>
      </c>
      <c r="U61" s="27">
        <v>4.7351825705791981</v>
      </c>
      <c r="V61" s="27">
        <v>4.9648776195229019</v>
      </c>
      <c r="W61" s="27">
        <v>5.1856171337819514</v>
      </c>
      <c r="X61" s="27">
        <v>5.4349609098639213</v>
      </c>
      <c r="Y61" s="27">
        <v>5.6988015454798386</v>
      </c>
      <c r="Z61" s="27">
        <v>5.9671076624418902</v>
      </c>
      <c r="AA61" s="27">
        <v>6.2337899986908969</v>
      </c>
      <c r="AB61" s="27">
        <v>6.4947262857258972</v>
      </c>
      <c r="AC61" s="27">
        <v>6.7472537763497504</v>
      </c>
      <c r="AD61" s="27">
        <v>6.9886810422154628</v>
      </c>
      <c r="AE61" s="27">
        <v>7.2168019569645168</v>
      </c>
      <c r="AF61" s="27">
        <v>7.4298915677405155</v>
      </c>
      <c r="AG61" s="27">
        <v>7.6274207481206968</v>
      </c>
      <c r="AH61" s="27">
        <v>7.8089276056088659</v>
      </c>
      <c r="AI61" s="27">
        <v>7.9744109437294997</v>
      </c>
      <c r="AJ61" s="27">
        <v>8.123313924889084</v>
      </c>
      <c r="AK61" s="27">
        <v>8.2565255328052132</v>
      </c>
      <c r="AL61" s="27">
        <v>8.3750823333226929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3.437345323663791</v>
      </c>
      <c r="M62" s="27">
        <v>3.8138358935703831</v>
      </c>
      <c r="N62" s="27">
        <v>4.2462601197301275</v>
      </c>
      <c r="O62" s="27">
        <v>4.7152973858132876</v>
      </c>
      <c r="P62" s="27">
        <v>5.3049092618125018</v>
      </c>
      <c r="Q62" s="27">
        <v>5.9637453441159565</v>
      </c>
      <c r="R62" s="27">
        <v>6.7029136869328267</v>
      </c>
      <c r="S62" s="27">
        <v>7.4036125612684147</v>
      </c>
      <c r="T62" s="27">
        <v>8.2233392463570869</v>
      </c>
      <c r="U62" s="27">
        <v>9.1153133730203617</v>
      </c>
      <c r="V62" s="27">
        <v>9.9947463499574116</v>
      </c>
      <c r="W62" s="27">
        <v>10.861012214226202</v>
      </c>
      <c r="X62" s="27">
        <v>11.720395976457281</v>
      </c>
      <c r="Y62" s="27">
        <v>12.575906726483641</v>
      </c>
      <c r="Z62" s="27">
        <v>13.43142316028921</v>
      </c>
      <c r="AA62" s="27">
        <v>14.289671339130727</v>
      </c>
      <c r="AB62" s="27">
        <v>15.16006574713027</v>
      </c>
      <c r="AC62" s="27">
        <v>16.042090228260918</v>
      </c>
      <c r="AD62" s="27">
        <v>16.939432068594908</v>
      </c>
      <c r="AE62" s="27">
        <v>17.854564996571678</v>
      </c>
      <c r="AF62" s="27">
        <v>18.789206937684767</v>
      </c>
      <c r="AG62" s="27">
        <v>19.744531478953039</v>
      </c>
      <c r="AH62" s="27">
        <v>20.714804463137053</v>
      </c>
      <c r="AI62" s="27">
        <v>21.704972109166825</v>
      </c>
      <c r="AJ62" s="27">
        <v>22.712496315703987</v>
      </c>
      <c r="AK62" s="27">
        <v>23.741825092076763</v>
      </c>
      <c r="AL62" s="27">
        <v>24.811279764106263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4.1643901791435436</v>
      </c>
      <c r="M63" s="27">
        <v>4.4776428183445551</v>
      </c>
      <c r="N63" s="27">
        <v>4.6868157049599501</v>
      </c>
      <c r="O63" s="27">
        <v>4.7821075296745832</v>
      </c>
      <c r="P63" s="27">
        <v>4.9193108985880523</v>
      </c>
      <c r="Q63" s="27">
        <v>5.0379527375090252</v>
      </c>
      <c r="R63" s="27">
        <v>5.30201140095149</v>
      </c>
      <c r="S63" s="27">
        <v>5.7423922053637639</v>
      </c>
      <c r="T63" s="27">
        <v>6.2452406010317354</v>
      </c>
      <c r="U63" s="27">
        <v>6.8056825176986901</v>
      </c>
      <c r="V63" s="27">
        <v>7.4908685558841821</v>
      </c>
      <c r="W63" s="27">
        <v>8.3392033308173605</v>
      </c>
      <c r="X63" s="27">
        <v>9.1777581746891226</v>
      </c>
      <c r="Y63" s="27">
        <v>10.006857363673904</v>
      </c>
      <c r="Z63" s="27">
        <v>10.831456705143403</v>
      </c>
      <c r="AA63" s="27">
        <v>11.659445725678268</v>
      </c>
      <c r="AB63" s="27">
        <v>12.489551297376144</v>
      </c>
      <c r="AC63" s="27">
        <v>13.331772412068881</v>
      </c>
      <c r="AD63" s="27">
        <v>14.190435634650747</v>
      </c>
      <c r="AE63" s="27">
        <v>15.064252964526254</v>
      </c>
      <c r="AF63" s="27">
        <v>15.944391232711256</v>
      </c>
      <c r="AG63" s="27">
        <v>16.838998473740105</v>
      </c>
      <c r="AH63" s="27">
        <v>17.760005283263727</v>
      </c>
      <c r="AI63" s="27">
        <v>18.720756334254329</v>
      </c>
      <c r="AJ63" s="27">
        <v>19.704551126534319</v>
      </c>
      <c r="AK63" s="27">
        <v>20.711973761872549</v>
      </c>
      <c r="AL63" s="27">
        <v>21.725485500924808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2.9009868071101037</v>
      </c>
      <c r="M64" s="27">
        <v>3.5094350257339619</v>
      </c>
      <c r="N64" s="27">
        <v>4.1770728037832079</v>
      </c>
      <c r="O64" s="27">
        <v>5.0361633107069252</v>
      </c>
      <c r="P64" s="27">
        <v>5.862640266791745</v>
      </c>
      <c r="Q64" s="27">
        <v>6.832546680257229</v>
      </c>
      <c r="R64" s="27">
        <v>7.7944094204803491</v>
      </c>
      <c r="S64" s="27">
        <v>8.7463414188250201</v>
      </c>
      <c r="T64" s="27">
        <v>9.6849348047454935</v>
      </c>
      <c r="U64" s="27">
        <v>10.617431220226754</v>
      </c>
      <c r="V64" s="27">
        <v>11.54300548030173</v>
      </c>
      <c r="W64" s="27">
        <v>12.466808000980045</v>
      </c>
      <c r="X64" s="27">
        <v>13.388730894367763</v>
      </c>
      <c r="Y64" s="27">
        <v>14.314106573725798</v>
      </c>
      <c r="Z64" s="27">
        <v>15.241805553318256</v>
      </c>
      <c r="AA64" s="27">
        <v>16.178573208883755</v>
      </c>
      <c r="AB64" s="27">
        <v>17.128715839006301</v>
      </c>
      <c r="AC64" s="27">
        <v>18.094073638107474</v>
      </c>
      <c r="AD64" s="27">
        <v>19.073672183402721</v>
      </c>
      <c r="AE64" s="27">
        <v>20.053343534946794</v>
      </c>
      <c r="AF64" s="27">
        <v>21.041688027108329</v>
      </c>
      <c r="AG64" s="27">
        <v>22.027587962339354</v>
      </c>
      <c r="AH64" s="27">
        <v>23.024521546513952</v>
      </c>
      <c r="AI64" s="27">
        <v>24.025835780866544</v>
      </c>
      <c r="AJ64" s="27">
        <v>25.073691593033789</v>
      </c>
      <c r="AK64" s="27">
        <v>26.154194204382559</v>
      </c>
      <c r="AL64" s="27">
        <v>27.238978368704881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2.3225908799749622</v>
      </c>
      <c r="M65" s="27">
        <v>2.6784573462446977</v>
      </c>
      <c r="N65" s="27">
        <v>2.8779227382162169</v>
      </c>
      <c r="O65" s="27">
        <v>3.0368256655508397</v>
      </c>
      <c r="P65" s="27">
        <v>3.2071520339784363</v>
      </c>
      <c r="Q65" s="27">
        <v>3.8685298617344288</v>
      </c>
      <c r="R65" s="27">
        <v>4.4898229729757535</v>
      </c>
      <c r="S65" s="27">
        <v>5.0674226346963733</v>
      </c>
      <c r="T65" s="27">
        <v>5.60910785238854</v>
      </c>
      <c r="U65" s="27">
        <v>6.3257092461854709</v>
      </c>
      <c r="V65" s="27">
        <v>7.0039836584389956</v>
      </c>
      <c r="W65" s="27">
        <v>7.9228124804805145</v>
      </c>
      <c r="X65" s="27">
        <v>8.8325749750363549</v>
      </c>
      <c r="Y65" s="27">
        <v>9.7249816244207246</v>
      </c>
      <c r="Z65" s="27">
        <v>10.600509432935489</v>
      </c>
      <c r="AA65" s="27">
        <v>11.473205243421535</v>
      </c>
      <c r="AB65" s="27">
        <v>12.337487014050012</v>
      </c>
      <c r="AC65" s="27">
        <v>13.205400236513359</v>
      </c>
      <c r="AD65" s="27">
        <v>14.070051893607149</v>
      </c>
      <c r="AE65" s="27">
        <v>14.943307212575537</v>
      </c>
      <c r="AF65" s="27">
        <v>15.822101892605415</v>
      </c>
      <c r="AG65" s="27">
        <v>16.725861228863707</v>
      </c>
      <c r="AH65" s="27">
        <v>17.64678501532175</v>
      </c>
      <c r="AI65" s="27">
        <v>18.592816383385149</v>
      </c>
      <c r="AJ65" s="27">
        <v>19.547829113932348</v>
      </c>
      <c r="AK65" s="27">
        <v>20.530100743615399</v>
      </c>
      <c r="AL65" s="27">
        <v>21.519702385028364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6.8364085760736346</v>
      </c>
      <c r="M74" s="29">
        <v>6.6382018610438669</v>
      </c>
      <c r="N74" s="29">
        <v>6.4281823837961749</v>
      </c>
      <c r="O74" s="29">
        <v>6.2085544385652911</v>
      </c>
      <c r="P74" s="29">
        <v>5.9849440784926262</v>
      </c>
      <c r="Q74" s="29">
        <v>5.7492641354440313</v>
      </c>
      <c r="R74" s="29">
        <v>5.5000581752468793</v>
      </c>
      <c r="S74" s="29">
        <v>5.2445806263088697</v>
      </c>
      <c r="T74" s="29">
        <v>4.9830913343746523</v>
      </c>
      <c r="U74" s="29">
        <v>4.7159743186482963</v>
      </c>
      <c r="V74" s="29">
        <v>4.4461785126046056</v>
      </c>
      <c r="W74" s="29">
        <v>4.1825494526409965</v>
      </c>
      <c r="X74" s="29">
        <v>3.9261958184513133</v>
      </c>
      <c r="Y74" s="29">
        <v>3.6656985028947728</v>
      </c>
      <c r="Z74" s="29">
        <v>3.4256407658906616</v>
      </c>
      <c r="AA74" s="29">
        <v>3.2007560953399707</v>
      </c>
      <c r="AB74" s="29">
        <v>2.9796410385366019</v>
      </c>
      <c r="AC74" s="29">
        <v>2.768485253911241</v>
      </c>
      <c r="AD74" s="29">
        <v>2.5785222305498334</v>
      </c>
      <c r="AE74" s="29">
        <v>2.4057522951289934</v>
      </c>
      <c r="AF74" s="29">
        <v>2.2537067424617883</v>
      </c>
      <c r="AG74" s="29">
        <v>2.1214780780341367</v>
      </c>
      <c r="AH74" s="29">
        <v>2.0058396391739963</v>
      </c>
      <c r="AI74" s="29">
        <v>1.8973636205530839</v>
      </c>
      <c r="AJ74" s="29">
        <v>1.8054042786208395</v>
      </c>
      <c r="AK74" s="29">
        <v>1.7247330263738665</v>
      </c>
      <c r="AL74" s="29">
        <v>1.655584725194563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2.9564345262205229</v>
      </c>
      <c r="M75" s="29">
        <v>2.9296298806029317</v>
      </c>
      <c r="N75" s="29">
        <v>2.8759498796348475</v>
      </c>
      <c r="O75" s="29">
        <v>2.7978391050464761</v>
      </c>
      <c r="P75" s="29">
        <v>2.6949227768398329</v>
      </c>
      <c r="Q75" s="29">
        <v>2.5705402173078271</v>
      </c>
      <c r="R75" s="29">
        <v>2.4281345492667743</v>
      </c>
      <c r="S75" s="29">
        <v>2.2751434419652652</v>
      </c>
      <c r="T75" s="29">
        <v>2.1143691748111815</v>
      </c>
      <c r="U75" s="29">
        <v>1.950938719388507</v>
      </c>
      <c r="V75" s="29">
        <v>1.7846684203584691</v>
      </c>
      <c r="W75" s="29">
        <v>1.6225763533921724</v>
      </c>
      <c r="X75" s="29">
        <v>1.4670637311946026</v>
      </c>
      <c r="Y75" s="29">
        <v>1.3197340353686811</v>
      </c>
      <c r="Z75" s="29">
        <v>1.1811566890539995</v>
      </c>
      <c r="AA75" s="29">
        <v>1.0535202219837525</v>
      </c>
      <c r="AB75" s="29">
        <v>0.93993545850932625</v>
      </c>
      <c r="AC75" s="29">
        <v>0.83874315683672207</v>
      </c>
      <c r="AD75" s="29">
        <v>0.74577690293788157</v>
      </c>
      <c r="AE75" s="29">
        <v>0.66169857410194177</v>
      </c>
      <c r="AF75" s="29">
        <v>0.58896650925972738</v>
      </c>
      <c r="AG75" s="29">
        <v>0.52705187420617483</v>
      </c>
      <c r="AH75" s="29">
        <v>0.47332942540156819</v>
      </c>
      <c r="AI75" s="29">
        <v>0.42520427358820162</v>
      </c>
      <c r="AJ75" s="29">
        <v>0.38423977249906432</v>
      </c>
      <c r="AK75" s="29">
        <v>0.34919653980528009</v>
      </c>
      <c r="AL75" s="29">
        <v>0.31847131150923225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0.13435650756298712</v>
      </c>
      <c r="M76" s="29">
        <v>0.20465076416909123</v>
      </c>
      <c r="N76" s="29">
        <v>0.29885810101146498</v>
      </c>
      <c r="O76" s="29">
        <v>0.42030993300826019</v>
      </c>
      <c r="P76" s="29">
        <v>0.5722631598522232</v>
      </c>
      <c r="Q76" s="29">
        <v>0.75687424600489817</v>
      </c>
      <c r="R76" s="29">
        <v>0.97565940531847584</v>
      </c>
      <c r="S76" s="29">
        <v>1.2290830340066246</v>
      </c>
      <c r="T76" s="29">
        <v>1.5176130884387935</v>
      </c>
      <c r="U76" s="29">
        <v>1.8400117812894929</v>
      </c>
      <c r="V76" s="29">
        <v>2.1929070914285926</v>
      </c>
      <c r="W76" s="29">
        <v>2.5771471234171575</v>
      </c>
      <c r="X76" s="29">
        <v>2.9841086178255045</v>
      </c>
      <c r="Y76" s="29">
        <v>3.4084027890568533</v>
      </c>
      <c r="Z76" s="29">
        <v>3.8398998637105652</v>
      </c>
      <c r="AA76" s="29">
        <v>4.2730068670730423</v>
      </c>
      <c r="AB76" s="29">
        <v>4.7028788407657016</v>
      </c>
      <c r="AC76" s="29">
        <v>5.1239635443678626</v>
      </c>
      <c r="AD76" s="29">
        <v>5.5297147084565061</v>
      </c>
      <c r="AE76" s="29">
        <v>5.9153596004904001</v>
      </c>
      <c r="AF76" s="29">
        <v>6.2748479966655415</v>
      </c>
      <c r="AG76" s="29">
        <v>6.6060318480292173</v>
      </c>
      <c r="AH76" s="29">
        <v>6.9081480986346984</v>
      </c>
      <c r="AI76" s="29">
        <v>7.1828742865582829</v>
      </c>
      <c r="AJ76" s="29">
        <v>7.426740370838087</v>
      </c>
      <c r="AK76" s="29">
        <v>7.6422382202181085</v>
      </c>
      <c r="AL76" s="29">
        <v>7.8315293886479216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0.1429851557006192</v>
      </c>
      <c r="M77" s="29">
        <v>0.18717452074491009</v>
      </c>
      <c r="N77" s="29">
        <v>0.23615396986978837</v>
      </c>
      <c r="O77" s="29">
        <v>0.28891594337138959</v>
      </c>
      <c r="P77" s="29">
        <v>0.34213102986001903</v>
      </c>
      <c r="Q77" s="29">
        <v>0.3932576987785435</v>
      </c>
      <c r="R77" s="29">
        <v>0.44005033055942611</v>
      </c>
      <c r="S77" s="29">
        <v>0.48143968123122149</v>
      </c>
      <c r="T77" s="29">
        <v>0.51443642786451649</v>
      </c>
      <c r="U77" s="29">
        <v>0.53756074259826214</v>
      </c>
      <c r="V77" s="29">
        <v>0.54966545697025482</v>
      </c>
      <c r="W77" s="29">
        <v>0.55176792134048736</v>
      </c>
      <c r="X77" s="29">
        <v>0.54313770398677896</v>
      </c>
      <c r="Y77" s="29">
        <v>0.52518373666187612</v>
      </c>
      <c r="Z77" s="29">
        <v>0.49916900726469382</v>
      </c>
      <c r="AA77" s="29">
        <v>0.46676574569335483</v>
      </c>
      <c r="AB77" s="29">
        <v>0.43000300284898796</v>
      </c>
      <c r="AC77" s="29">
        <v>0.3906043413342884</v>
      </c>
      <c r="AD77" s="29">
        <v>0.3503379626316272</v>
      </c>
      <c r="AE77" s="29">
        <v>0.31090878378711767</v>
      </c>
      <c r="AF77" s="29">
        <v>0.27342600929785676</v>
      </c>
      <c r="AG77" s="29">
        <v>0.23849781683127019</v>
      </c>
      <c r="AH77" s="29">
        <v>0.20675690558658197</v>
      </c>
      <c r="AI77" s="29">
        <v>0.17834456842418367</v>
      </c>
      <c r="AJ77" s="29">
        <v>0.15365716772762586</v>
      </c>
      <c r="AK77" s="29">
        <v>0.13221050774506127</v>
      </c>
      <c r="AL77" s="29">
        <v>0.11466176001887229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0.13035747405627138</v>
      </c>
      <c r="M78" s="29">
        <v>0.16200014725845852</v>
      </c>
      <c r="N78" s="29">
        <v>0.19846548819872778</v>
      </c>
      <c r="O78" s="29">
        <v>0.24080301863627659</v>
      </c>
      <c r="P78" s="29">
        <v>0.28927928828374616</v>
      </c>
      <c r="Q78" s="29">
        <v>0.34419992711186681</v>
      </c>
      <c r="R78" s="29">
        <v>0.40279361146050563</v>
      </c>
      <c r="S78" s="29">
        <v>0.46059799427936582</v>
      </c>
      <c r="T78" s="29">
        <v>0.51576099990741897</v>
      </c>
      <c r="U78" s="29">
        <v>0.56594868675551513</v>
      </c>
      <c r="V78" s="29">
        <v>0.60768290465703623</v>
      </c>
      <c r="W78" s="29">
        <v>0.63899317042056436</v>
      </c>
      <c r="X78" s="29">
        <v>0.6597627418165688</v>
      </c>
      <c r="Y78" s="29">
        <v>0.67069177620337062</v>
      </c>
      <c r="Z78" s="29">
        <v>0.67022049633617908</v>
      </c>
      <c r="AA78" s="29">
        <v>0.65921498937574952</v>
      </c>
      <c r="AB78" s="29">
        <v>0.63849031598022221</v>
      </c>
      <c r="AC78" s="29">
        <v>0.60957280984669704</v>
      </c>
      <c r="AD78" s="29">
        <v>0.57338726687520591</v>
      </c>
      <c r="AE78" s="29">
        <v>0.53104692346884219</v>
      </c>
      <c r="AF78" s="29">
        <v>0.48406357713491893</v>
      </c>
      <c r="AG78" s="29">
        <v>0.43480010700420285</v>
      </c>
      <c r="AH78" s="29">
        <v>0.38610460274521652</v>
      </c>
      <c r="AI78" s="29">
        <v>0.34038043915631949</v>
      </c>
      <c r="AJ78" s="29">
        <v>0.29792285313564354</v>
      </c>
      <c r="AK78" s="29">
        <v>0.25969769449361496</v>
      </c>
      <c r="AL78" s="29">
        <v>0.22499825462385534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5.4367064691758747E-2</v>
      </c>
      <c r="M79" s="29">
        <v>7.4400563023223204E-2</v>
      </c>
      <c r="N79" s="29">
        <v>9.5392400970101529E-2</v>
      </c>
      <c r="O79" s="29">
        <v>0.11593050414028386</v>
      </c>
      <c r="P79" s="29">
        <v>0.13547961027495578</v>
      </c>
      <c r="Q79" s="29">
        <v>0.15281996079823451</v>
      </c>
      <c r="R79" s="29">
        <v>0.16758482084269702</v>
      </c>
      <c r="S79" s="29">
        <v>0.17928414490608502</v>
      </c>
      <c r="T79" s="29">
        <v>0.18729632938677226</v>
      </c>
      <c r="U79" s="29">
        <v>0.19110899638148754</v>
      </c>
      <c r="V79" s="29">
        <v>0.19063473515940504</v>
      </c>
      <c r="W79" s="29">
        <v>0.18624984970446865</v>
      </c>
      <c r="X79" s="29">
        <v>0.17826979228428072</v>
      </c>
      <c r="Y79" s="29">
        <v>0.1670556202181378</v>
      </c>
      <c r="Z79" s="29">
        <v>0.15369636597681385</v>
      </c>
      <c r="AA79" s="29">
        <v>0.139034277850898</v>
      </c>
      <c r="AB79" s="29">
        <v>0.1241328533621015</v>
      </c>
      <c r="AC79" s="29">
        <v>0.10954274825923896</v>
      </c>
      <c r="AD79" s="29">
        <v>9.5550128335857534E-2</v>
      </c>
      <c r="AE79" s="29">
        <v>8.2763303118762191E-2</v>
      </c>
      <c r="AF79" s="29">
        <v>7.1388535435281772E-2</v>
      </c>
      <c r="AG79" s="29">
        <v>6.1504115233109891E-2</v>
      </c>
      <c r="AH79" s="29">
        <v>5.2721298475968591E-2</v>
      </c>
      <c r="AI79" s="29">
        <v>4.4888296087620738E-2</v>
      </c>
      <c r="AJ79" s="29">
        <v>3.8380524669059606E-2</v>
      </c>
      <c r="AK79" s="29">
        <v>3.3258576571171039E-2</v>
      </c>
      <c r="AL79" s="29">
        <v>2.9245066560432922E-2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8.7500735680479894E-3</v>
      </c>
      <c r="M80" s="29">
        <v>1.3735162719468974E-2</v>
      </c>
      <c r="N80" s="29">
        <v>2.0517975899241432E-2</v>
      </c>
      <c r="O80" s="29">
        <v>2.9797356557625599E-2</v>
      </c>
      <c r="P80" s="29">
        <v>4.225881287538006E-2</v>
      </c>
      <c r="Q80" s="29">
        <v>5.5278065552473284E-2</v>
      </c>
      <c r="R80" s="29">
        <v>6.8730252540074199E-2</v>
      </c>
      <c r="S80" s="29">
        <v>8.258241744666403E-2</v>
      </c>
      <c r="T80" s="29">
        <v>9.6674537595148102E-2</v>
      </c>
      <c r="U80" s="29">
        <v>0.10948180202720997</v>
      </c>
      <c r="V80" s="29">
        <v>0.12106257830184181</v>
      </c>
      <c r="W80" s="29">
        <v>0.13049933240968778</v>
      </c>
      <c r="X80" s="29">
        <v>0.13752356502738494</v>
      </c>
      <c r="Y80" s="29">
        <v>0.14162434963181128</v>
      </c>
      <c r="Z80" s="29">
        <v>0.14298963199161713</v>
      </c>
      <c r="AA80" s="29">
        <v>0.14167205192450208</v>
      </c>
      <c r="AB80" s="29">
        <v>0.13782994804975329</v>
      </c>
      <c r="AC80" s="29">
        <v>0.13176079710278574</v>
      </c>
      <c r="AD80" s="29">
        <v>0.12378524794129743</v>
      </c>
      <c r="AE80" s="29">
        <v>0.11450573729662898</v>
      </c>
      <c r="AF80" s="29">
        <v>0.10426145982668678</v>
      </c>
      <c r="AG80" s="29">
        <v>9.3797032674232603E-2</v>
      </c>
      <c r="AH80" s="29">
        <v>8.3295436685037083E-2</v>
      </c>
      <c r="AI80" s="29">
        <v>7.3419212117596624E-2</v>
      </c>
      <c r="AJ80" s="29">
        <v>6.4155550896063784E-2</v>
      </c>
      <c r="AK80" s="29">
        <v>5.5964561253996681E-2</v>
      </c>
      <c r="AL80" s="29">
        <v>4.814330965049414E-2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5.3892040206089103E-3</v>
      </c>
      <c r="M81" s="27">
        <v>5.3060830473864607E-3</v>
      </c>
      <c r="N81" s="27">
        <v>5.1767964754927996E-3</v>
      </c>
      <c r="O81" s="27">
        <v>4.9669878160084387E-3</v>
      </c>
      <c r="P81" s="27">
        <v>4.7104778526347868E-3</v>
      </c>
      <c r="Q81" s="27">
        <v>4.416335735665803E-3</v>
      </c>
      <c r="R81" s="27">
        <v>4.1026725142055964E-3</v>
      </c>
      <c r="S81" s="27">
        <v>3.7546975703463626E-3</v>
      </c>
      <c r="T81" s="27">
        <v>3.3897387946138159E-3</v>
      </c>
      <c r="U81" s="27">
        <v>3.0408571972624604E-3</v>
      </c>
      <c r="V81" s="27">
        <v>2.6884561549940771E-3</v>
      </c>
      <c r="W81" s="27">
        <v>2.3773105619333598E-3</v>
      </c>
      <c r="X81" s="27">
        <v>2.0664658672906117E-3</v>
      </c>
      <c r="Y81" s="27">
        <v>1.7788464095662988E-3</v>
      </c>
      <c r="Z81" s="27">
        <v>1.5488925209452174E-3</v>
      </c>
      <c r="AA81" s="27">
        <v>1.367139944268927E-3</v>
      </c>
      <c r="AB81" s="27">
        <v>1.1806985110301075E-3</v>
      </c>
      <c r="AC81" s="27">
        <v>1.0064633409720028E-3</v>
      </c>
      <c r="AD81" s="27">
        <v>8.474179338382661E-4</v>
      </c>
      <c r="AE81" s="27">
        <v>7.3997660115750284E-4</v>
      </c>
      <c r="AF81" s="27">
        <v>6.5435076193416197E-4</v>
      </c>
      <c r="AG81" s="27">
        <v>6.051519344777537E-4</v>
      </c>
      <c r="AH81" s="27">
        <v>5.0516602535263853E-4</v>
      </c>
      <c r="AI81" s="27">
        <v>4.5680982626800494E-4</v>
      </c>
      <c r="AJ81" s="27">
        <v>4.2328662788126563E-4</v>
      </c>
      <c r="AK81" s="27">
        <v>3.4471334242030003E-4</v>
      </c>
      <c r="AL81" s="27">
        <v>2.8498934936811222E-4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7.9081355188344873E-2</v>
      </c>
      <c r="M82" s="27">
        <v>7.2707565079542458E-2</v>
      </c>
      <c r="N82" s="27">
        <v>6.6551505626674001E-2</v>
      </c>
      <c r="O82" s="27">
        <v>6.0805858119941256E-2</v>
      </c>
      <c r="P82" s="27">
        <v>5.560254770660332E-2</v>
      </c>
      <c r="Q82" s="27">
        <v>5.0802351659237119E-2</v>
      </c>
      <c r="R82" s="27">
        <v>4.6269852668846805E-2</v>
      </c>
      <c r="S82" s="27">
        <v>4.2086155777689635E-2</v>
      </c>
      <c r="T82" s="27">
        <v>3.8202974815833741E-2</v>
      </c>
      <c r="U82" s="27">
        <v>3.4638065634099414E-2</v>
      </c>
      <c r="V82" s="27">
        <v>3.1322523393264398E-2</v>
      </c>
      <c r="W82" s="27">
        <v>2.8319726618249847E-2</v>
      </c>
      <c r="X82" s="27">
        <v>2.539227794068117E-2</v>
      </c>
      <c r="Y82" s="27">
        <v>2.2706838198976387E-2</v>
      </c>
      <c r="Z82" s="27">
        <v>2.0333368853531559E-2</v>
      </c>
      <c r="AA82" s="27">
        <v>1.8182910462867536E-2</v>
      </c>
      <c r="AB82" s="27">
        <v>1.6227092104454569E-2</v>
      </c>
      <c r="AC82" s="27">
        <v>1.4695843397239606E-2</v>
      </c>
      <c r="AD82" s="27">
        <v>1.3519935406464173E-2</v>
      </c>
      <c r="AE82" s="27">
        <v>1.2515417697251816E-2</v>
      </c>
      <c r="AF82" s="27">
        <v>1.1646834881730059E-2</v>
      </c>
      <c r="AG82" s="27">
        <v>1.0894293080309392E-2</v>
      </c>
      <c r="AH82" s="27">
        <v>1.0216132112207456E-2</v>
      </c>
      <c r="AI82" s="27">
        <v>9.7226570641621279E-3</v>
      </c>
      <c r="AJ82" s="27">
        <v>9.4616082343026153E-3</v>
      </c>
      <c r="AK82" s="27">
        <v>9.3101947037207925E-3</v>
      </c>
      <c r="AL82" s="27">
        <v>9.1805455681542632E-3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1.9074608698243405E-4</v>
      </c>
      <c r="M83" s="27">
        <v>2.2749451993196379E-4</v>
      </c>
      <c r="N83" s="27">
        <v>2.6209638540919248E-4</v>
      </c>
      <c r="O83" s="27">
        <v>2.9164871516070305E-4</v>
      </c>
      <c r="P83" s="27">
        <v>3.1653125687965215E-4</v>
      </c>
      <c r="Q83" s="27">
        <v>3.3616812635494113E-4</v>
      </c>
      <c r="R83" s="27">
        <v>3.4904048541925135E-4</v>
      </c>
      <c r="S83" s="27">
        <v>3.5270137415022905E-4</v>
      </c>
      <c r="T83" s="27">
        <v>3.4925015823059692E-4</v>
      </c>
      <c r="U83" s="27">
        <v>3.3756912235428731E-4</v>
      </c>
      <c r="V83" s="27">
        <v>3.1906139106981692E-4</v>
      </c>
      <c r="W83" s="27">
        <v>2.943988234956023E-4</v>
      </c>
      <c r="X83" s="27">
        <v>2.6679669533027423E-4</v>
      </c>
      <c r="Y83" s="27">
        <v>2.3915565764257992E-4</v>
      </c>
      <c r="Z83" s="27">
        <v>2.1030807824236753E-4</v>
      </c>
      <c r="AA83" s="27">
        <v>1.8256240675850046E-4</v>
      </c>
      <c r="AB83" s="27">
        <v>1.5661616454782767E-4</v>
      </c>
      <c r="AC83" s="27">
        <v>1.3437633055647912E-4</v>
      </c>
      <c r="AD83" s="27">
        <v>1.1685910030036892E-4</v>
      </c>
      <c r="AE83" s="27">
        <v>1.0133083772648266E-4</v>
      </c>
      <c r="AF83" s="27">
        <v>8.6411433402985765E-5</v>
      </c>
      <c r="AG83" s="27">
        <v>7.2320448845781884E-5</v>
      </c>
      <c r="AH83" s="27">
        <v>5.9828041569457875E-5</v>
      </c>
      <c r="AI83" s="27">
        <v>5.2166476657987984E-5</v>
      </c>
      <c r="AJ83" s="27">
        <v>4.6371104744448616E-5</v>
      </c>
      <c r="AK83" s="27">
        <v>4.3219720290598787E-5</v>
      </c>
      <c r="AL83" s="27">
        <v>3.7168304165308772E-5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10.34832068316978</v>
      </c>
      <c r="M86" s="30">
        <v>10.288034042208812</v>
      </c>
      <c r="N86" s="30">
        <v>10.225510597867922</v>
      </c>
      <c r="O86" s="30">
        <v>10.168214793976714</v>
      </c>
      <c r="P86" s="30">
        <v>10.121908313294902</v>
      </c>
      <c r="Q86" s="30">
        <v>10.077789106519132</v>
      </c>
      <c r="R86" s="30">
        <v>10.033732710903305</v>
      </c>
      <c r="S86" s="30">
        <v>9.998904894866282</v>
      </c>
      <c r="T86" s="30">
        <v>9.971183856147162</v>
      </c>
      <c r="U86" s="30">
        <v>9.9490415390424882</v>
      </c>
      <c r="V86" s="30">
        <v>9.9271297404195309</v>
      </c>
      <c r="W86" s="30">
        <v>9.9207746393292133</v>
      </c>
      <c r="X86" s="30">
        <v>9.9237875110897349</v>
      </c>
      <c r="Y86" s="30">
        <v>9.9231156503016873</v>
      </c>
      <c r="Z86" s="30">
        <v>9.934865389677249</v>
      </c>
      <c r="AA86" s="30">
        <v>9.9537028620551649</v>
      </c>
      <c r="AB86" s="30">
        <v>9.9704758648327267</v>
      </c>
      <c r="AC86" s="30">
        <v>9.9885093347276026</v>
      </c>
      <c r="AD86" s="30">
        <v>10.011558660168813</v>
      </c>
      <c r="AE86" s="30">
        <v>10.035391942528822</v>
      </c>
      <c r="AF86" s="30">
        <v>10.063048427158868</v>
      </c>
      <c r="AG86" s="30">
        <v>10.094732637475975</v>
      </c>
      <c r="AH86" s="30">
        <v>10.126976532882196</v>
      </c>
      <c r="AI86" s="30">
        <v>10.152706329852375</v>
      </c>
      <c r="AJ86" s="30">
        <v>10.180431784353313</v>
      </c>
      <c r="AK86" s="30">
        <v>10.206997254227531</v>
      </c>
      <c r="AL86" s="30">
        <v>10.23213651942706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246633.79850191611</v>
      </c>
      <c r="M96" s="33">
        <v>233945.86606729508</v>
      </c>
      <c r="N96" s="33">
        <v>220818.74749924892</v>
      </c>
      <c r="O96" s="33">
        <v>207216.18085989761</v>
      </c>
      <c r="P96" s="33">
        <v>192765.8097913907</v>
      </c>
      <c r="Q96" s="33">
        <v>178568.13620696432</v>
      </c>
      <c r="R96" s="33">
        <v>163796.26575359947</v>
      </c>
      <c r="S96" s="33">
        <v>149411.39686547185</v>
      </c>
      <c r="T96" s="33">
        <v>135407.20701016713</v>
      </c>
      <c r="U96" s="33">
        <v>121860.36226261059</v>
      </c>
      <c r="V96" s="33">
        <v>108411.78378383933</v>
      </c>
      <c r="W96" s="33">
        <v>95000.861899985568</v>
      </c>
      <c r="X96" s="33">
        <v>82689.305658645724</v>
      </c>
      <c r="Y96" s="33">
        <v>71499.936041551686</v>
      </c>
      <c r="Z96" s="33">
        <v>61515.362651652802</v>
      </c>
      <c r="AA96" s="33">
        <v>52592.462524938863</v>
      </c>
      <c r="AB96" s="33">
        <v>44574.967550007183</v>
      </c>
      <c r="AC96" s="33">
        <v>37410.040090187089</v>
      </c>
      <c r="AD96" s="33">
        <v>31124.573974703813</v>
      </c>
      <c r="AE96" s="33">
        <v>25665.487887775376</v>
      </c>
      <c r="AF96" s="33">
        <v>21029.815695566871</v>
      </c>
      <c r="AG96" s="33">
        <v>17134.84770045488</v>
      </c>
      <c r="AH96" s="33">
        <v>13878.296816605221</v>
      </c>
      <c r="AI96" s="33">
        <v>11107.971365868612</v>
      </c>
      <c r="AJ96" s="33">
        <v>8860.5074757739712</v>
      </c>
      <c r="AK96" s="33">
        <v>6993.5223788952062</v>
      </c>
      <c r="AL96" s="33">
        <v>5470.2027455990392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230664.69186804129</v>
      </c>
      <c r="M97" s="33">
        <v>215589.33553093887</v>
      </c>
      <c r="N97" s="33">
        <v>198360.16519177731</v>
      </c>
      <c r="O97" s="33">
        <v>179210.78523464641</v>
      </c>
      <c r="P97" s="33">
        <v>160582.71518847923</v>
      </c>
      <c r="Q97" s="33">
        <v>142590.54583388712</v>
      </c>
      <c r="R97" s="33">
        <v>126835.35954586935</v>
      </c>
      <c r="S97" s="33">
        <v>111798.81420996357</v>
      </c>
      <c r="T97" s="33">
        <v>97475.649814356933</v>
      </c>
      <c r="U97" s="33">
        <v>83925.743428345406</v>
      </c>
      <c r="V97" s="33">
        <v>71953.847318527784</v>
      </c>
      <c r="W97" s="33">
        <v>60815.078763787562</v>
      </c>
      <c r="X97" s="33">
        <v>51003.456284100699</v>
      </c>
      <c r="Y97" s="33">
        <v>42432.107329938815</v>
      </c>
      <c r="Z97" s="33">
        <v>35033.572004077738</v>
      </c>
      <c r="AA97" s="33">
        <v>28705.886245195503</v>
      </c>
      <c r="AB97" s="33">
        <v>23379.840516179291</v>
      </c>
      <c r="AC97" s="33">
        <v>18898.884761516052</v>
      </c>
      <c r="AD97" s="33">
        <v>15141.79839471501</v>
      </c>
      <c r="AE97" s="33">
        <v>12036.420488301112</v>
      </c>
      <c r="AF97" s="33">
        <v>9529.1494626499189</v>
      </c>
      <c r="AG97" s="33">
        <v>7527.9938729140795</v>
      </c>
      <c r="AH97" s="33">
        <v>5923.3257601717314</v>
      </c>
      <c r="AI97" s="33">
        <v>4633.0200750426429</v>
      </c>
      <c r="AJ97" s="33">
        <v>3604.8967613254872</v>
      </c>
      <c r="AK97" s="33">
        <v>2784.0559426668965</v>
      </c>
      <c r="AL97" s="33">
        <v>2136.8778732976034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22533.554515315165</v>
      </c>
      <c r="M99" s="33">
        <v>26104.976110303825</v>
      </c>
      <c r="N99" s="33">
        <v>29060.93210969993</v>
      </c>
      <c r="O99" s="33">
        <v>31481.83463161391</v>
      </c>
      <c r="P99" s="33">
        <v>32539.128968502959</v>
      </c>
      <c r="Q99" s="33">
        <v>32667.917250457846</v>
      </c>
      <c r="R99" s="33">
        <v>31922.681107633456</v>
      </c>
      <c r="S99" s="33">
        <v>31132.995319642756</v>
      </c>
      <c r="T99" s="33">
        <v>29441.746004219898</v>
      </c>
      <c r="U99" s="33">
        <v>27275.096118317648</v>
      </c>
      <c r="V99" s="33">
        <v>25059.910512288876</v>
      </c>
      <c r="W99" s="33">
        <v>22821.961422404147</v>
      </c>
      <c r="X99" s="33">
        <v>20540.701005436065</v>
      </c>
      <c r="Y99" s="33">
        <v>18258.267743166794</v>
      </c>
      <c r="Z99" s="33">
        <v>16028.77539230298</v>
      </c>
      <c r="AA99" s="33">
        <v>13887.51418227115</v>
      </c>
      <c r="AB99" s="33">
        <v>11866.91345175354</v>
      </c>
      <c r="AC99" s="33">
        <v>10003.803159542249</v>
      </c>
      <c r="AD99" s="33">
        <v>8323.6075842487462</v>
      </c>
      <c r="AE99" s="33">
        <v>6842.2359631995841</v>
      </c>
      <c r="AF99" s="33">
        <v>5561.3799397883349</v>
      </c>
      <c r="AG99" s="33">
        <v>4468.138810682387</v>
      </c>
      <c r="AH99" s="33">
        <v>3553.203847478544</v>
      </c>
      <c r="AI99" s="33">
        <v>2794.6465987100478</v>
      </c>
      <c r="AJ99" s="33">
        <v>2182.9561085012929</v>
      </c>
      <c r="AK99" s="33">
        <v>1691.7313064953964</v>
      </c>
      <c r="AL99" s="33">
        <v>1308.9272850022392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14959.741393800907</v>
      </c>
      <c r="M100" s="33">
        <v>17035.708715803441</v>
      </c>
      <c r="N100" s="33">
        <v>19732.584125943278</v>
      </c>
      <c r="O100" s="33">
        <v>23320.077862651349</v>
      </c>
      <c r="P100" s="33">
        <v>27057.201548125136</v>
      </c>
      <c r="Q100" s="33">
        <v>31268.063966250105</v>
      </c>
      <c r="R100" s="33">
        <v>34467.203372566117</v>
      </c>
      <c r="S100" s="33">
        <v>35950.818247356547</v>
      </c>
      <c r="T100" s="33">
        <v>36556.094365012235</v>
      </c>
      <c r="U100" s="33">
        <v>36344.645413012258</v>
      </c>
      <c r="V100" s="33">
        <v>34964.564945126323</v>
      </c>
      <c r="W100" s="33">
        <v>32451.045071004384</v>
      </c>
      <c r="X100" s="33">
        <v>29969.120523791833</v>
      </c>
      <c r="Y100" s="33">
        <v>27527.307262017937</v>
      </c>
      <c r="Z100" s="33">
        <v>25069.007688431353</v>
      </c>
      <c r="AA100" s="33">
        <v>22605.718323727542</v>
      </c>
      <c r="AB100" s="33">
        <v>20166.115861797578</v>
      </c>
      <c r="AC100" s="33">
        <v>17783.345657440383</v>
      </c>
      <c r="AD100" s="33">
        <v>15480.35169028517</v>
      </c>
      <c r="AE100" s="33">
        <v>13284.182787280348</v>
      </c>
      <c r="AF100" s="33">
        <v>11236.802496123219</v>
      </c>
      <c r="AG100" s="33">
        <v>9366.249535433908</v>
      </c>
      <c r="AH100" s="33">
        <v>7702.956637444905</v>
      </c>
      <c r="AI100" s="33">
        <v>6261.696222165112</v>
      </c>
      <c r="AJ100" s="33">
        <v>5038.2955591752616</v>
      </c>
      <c r="AK100" s="33">
        <v>4022.4190319042914</v>
      </c>
      <c r="AL100" s="33">
        <v>3184.887932331118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19202.287905878504</v>
      </c>
      <c r="M101" s="33">
        <v>20991.505366903039</v>
      </c>
      <c r="N101" s="33">
        <v>21859.293306060608</v>
      </c>
      <c r="O101" s="33">
        <v>21175.738929362327</v>
      </c>
      <c r="P101" s="33">
        <v>20542.655266435533</v>
      </c>
      <c r="Q101" s="33">
        <v>19149.100907512322</v>
      </c>
      <c r="R101" s="33">
        <v>17798.850704210643</v>
      </c>
      <c r="S101" s="33">
        <v>16472.827616907362</v>
      </c>
      <c r="T101" s="33">
        <v>15137.598402033458</v>
      </c>
      <c r="U101" s="33">
        <v>13758.853265994474</v>
      </c>
      <c r="V101" s="33">
        <v>12363.663341412845</v>
      </c>
      <c r="W101" s="33">
        <v>10959.869703809574</v>
      </c>
      <c r="X101" s="33">
        <v>9578.9174492111597</v>
      </c>
      <c r="Y101" s="33">
        <v>8227.0650685687851</v>
      </c>
      <c r="Z101" s="33">
        <v>6961.3419315112124</v>
      </c>
      <c r="AA101" s="33">
        <v>5798.7823053911416</v>
      </c>
      <c r="AB101" s="33">
        <v>4763.5565055483366</v>
      </c>
      <c r="AC101" s="33">
        <v>3859.3497510439852</v>
      </c>
      <c r="AD101" s="33">
        <v>3080.140434621816</v>
      </c>
      <c r="AE101" s="33">
        <v>2432.1822107587527</v>
      </c>
      <c r="AF101" s="33">
        <v>1900.4963178573944</v>
      </c>
      <c r="AG101" s="33">
        <v>1471.5930559689805</v>
      </c>
      <c r="AH101" s="33">
        <v>1119.4822746178061</v>
      </c>
      <c r="AI101" s="33">
        <v>834.45511828050803</v>
      </c>
      <c r="AJ101" s="33">
        <v>612.85686529746579</v>
      </c>
      <c r="AK101" s="33">
        <v>449.21795996189871</v>
      </c>
      <c r="AL101" s="33">
        <v>329.75766228143186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3570.8810046213889</v>
      </c>
      <c r="M102" s="33">
        <v>4742.7766204522222</v>
      </c>
      <c r="N102" s="33">
        <v>6497.3724578823712</v>
      </c>
      <c r="O102" s="33">
        <v>8839.908283300314</v>
      </c>
      <c r="P102" s="33">
        <v>11744.177917763524</v>
      </c>
      <c r="Q102" s="33">
        <v>12331.500566803288</v>
      </c>
      <c r="R102" s="33">
        <v>12852.702061079657</v>
      </c>
      <c r="S102" s="33">
        <v>13375.234371621886</v>
      </c>
      <c r="T102" s="33">
        <v>13878.949056000136</v>
      </c>
      <c r="U102" s="33">
        <v>13591.369159374512</v>
      </c>
      <c r="V102" s="33">
        <v>13300.774016121664</v>
      </c>
      <c r="W102" s="33">
        <v>12303.300149622688</v>
      </c>
      <c r="X102" s="33">
        <v>11323.72649017514</v>
      </c>
      <c r="Y102" s="33">
        <v>10334.932569712617</v>
      </c>
      <c r="Z102" s="33">
        <v>9364.760746095415</v>
      </c>
      <c r="AA102" s="33">
        <v>8397.576496292917</v>
      </c>
      <c r="AB102" s="33">
        <v>7446.5617391523974</v>
      </c>
      <c r="AC102" s="33">
        <v>6518.1917032316533</v>
      </c>
      <c r="AD102" s="33">
        <v>5631.4149454089875</v>
      </c>
      <c r="AE102" s="33">
        <v>4800.6181254874609</v>
      </c>
      <c r="AF102" s="33">
        <v>4034.8668619602877</v>
      </c>
      <c r="AG102" s="33">
        <v>3346.5598732928202</v>
      </c>
      <c r="AH102" s="33">
        <v>2734.7329392158535</v>
      </c>
      <c r="AI102" s="33">
        <v>2209.2539707194792</v>
      </c>
      <c r="AJ102" s="33">
        <v>1764.1362360691815</v>
      </c>
      <c r="AK102" s="33">
        <v>1396.7504634288862</v>
      </c>
      <c r="AL102" s="33">
        <v>1083.1352618289729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284127.09441103216</v>
      </c>
      <c r="M108" s="36">
        <v>277086.55089340237</v>
      </c>
      <c r="N108" s="36">
        <v>269612.26373489213</v>
      </c>
      <c r="O108" s="36">
        <v>262018.09335416288</v>
      </c>
      <c r="P108" s="36">
        <v>252362.14030801877</v>
      </c>
      <c r="Q108" s="36">
        <v>242504.11742367229</v>
      </c>
      <c r="R108" s="36">
        <v>230186.15023379904</v>
      </c>
      <c r="S108" s="36">
        <v>216495.21043247115</v>
      </c>
      <c r="T108" s="36">
        <v>201405.04737939924</v>
      </c>
      <c r="U108" s="36">
        <v>185480.10379394051</v>
      </c>
      <c r="V108" s="36">
        <v>168436.25924125453</v>
      </c>
      <c r="W108" s="36">
        <v>150273.86839339411</v>
      </c>
      <c r="X108" s="36">
        <v>133199.12718787364</v>
      </c>
      <c r="Y108" s="36">
        <v>117285.51104673641</v>
      </c>
      <c r="Z108" s="36">
        <v>102613.14573238714</v>
      </c>
      <c r="AA108" s="36">
        <v>89085.695030937553</v>
      </c>
      <c r="AB108" s="36">
        <v>76607.996863558306</v>
      </c>
      <c r="AC108" s="36">
        <v>65197.188907169722</v>
      </c>
      <c r="AD108" s="36">
        <v>54928.533249237727</v>
      </c>
      <c r="AE108" s="36">
        <v>45791.906638255306</v>
      </c>
      <c r="AF108" s="36">
        <v>37827.998131478424</v>
      </c>
      <c r="AG108" s="36">
        <v>30969.236046571175</v>
      </c>
      <c r="AH108" s="36">
        <v>25134.457301528673</v>
      </c>
      <c r="AI108" s="36">
        <v>20164.314186743773</v>
      </c>
      <c r="AJ108" s="36">
        <v>16081.759143450527</v>
      </c>
      <c r="AK108" s="36">
        <v>12707.672717294894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253437.86077854119</v>
      </c>
      <c r="M109" s="34">
        <v>241323.61751829414</v>
      </c>
      <c r="N109" s="34">
        <v>226716.83095572027</v>
      </c>
      <c r="O109" s="34">
        <v>209226.43244730905</v>
      </c>
      <c r="P109" s="34">
        <v>192869.54837267828</v>
      </c>
      <c r="Q109" s="34">
        <v>174071.14730820275</v>
      </c>
      <c r="R109" s="34">
        <v>157486.91231115963</v>
      </c>
      <c r="S109" s="34">
        <v>141646.87619849283</v>
      </c>
      <c r="T109" s="34">
        <v>126492.19727239053</v>
      </c>
      <c r="U109" s="34">
        <v>111275.9658537144</v>
      </c>
      <c r="V109" s="34">
        <v>97618.284676062292</v>
      </c>
      <c r="W109" s="34">
        <v>84078.248617219826</v>
      </c>
      <c r="X109" s="34">
        <v>71906.10022348701</v>
      </c>
      <c r="Y109" s="34">
        <v>60994.104968220221</v>
      </c>
      <c r="Z109" s="34">
        <v>51359.674681684366</v>
      </c>
      <c r="AA109" s="34">
        <v>42902.245046879565</v>
      </c>
      <c r="AB109" s="34">
        <v>35589.958760880028</v>
      </c>
      <c r="AC109" s="34">
        <v>29276.426215791689</v>
      </c>
      <c r="AD109" s="34">
        <v>23853.35377474581</v>
      </c>
      <c r="AE109" s="34">
        <v>19269.220824547323</v>
      </c>
      <c r="AF109" s="34">
        <v>15464.512642467602</v>
      </c>
      <c r="AG109" s="34">
        <v>12346.146802175881</v>
      </c>
      <c r="AH109" s="34">
        <v>9777.540974005391</v>
      </c>
      <c r="AI109" s="34">
        <v>7676.7291640426301</v>
      </c>
      <c r="AJ109" s="34">
        <v>5981.8898626921346</v>
      </c>
      <c r="AK109" s="34">
        <v>4630.0243660576816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537564.95518957335</v>
      </c>
      <c r="M110" s="33">
        <v>518410.1684116965</v>
      </c>
      <c r="N110" s="33">
        <v>496329.0946906124</v>
      </c>
      <c r="O110" s="33">
        <v>471244.5258014719</v>
      </c>
      <c r="P110" s="33">
        <v>445231.68868069712</v>
      </c>
      <c r="Q110" s="33">
        <v>416575.26473187498</v>
      </c>
      <c r="R110" s="33">
        <v>387673.06254495872</v>
      </c>
      <c r="S110" s="33">
        <v>358142.08663096395</v>
      </c>
      <c r="T110" s="33">
        <v>327897.24465178984</v>
      </c>
      <c r="U110" s="33">
        <v>296756.06964765489</v>
      </c>
      <c r="V110" s="33">
        <v>266054.54391731683</v>
      </c>
      <c r="W110" s="33">
        <v>234352.11701061396</v>
      </c>
      <c r="X110" s="33">
        <v>205105.2274113606</v>
      </c>
      <c r="Y110" s="33">
        <v>178279.61601495661</v>
      </c>
      <c r="Z110" s="33">
        <v>153972.8204140715</v>
      </c>
      <c r="AA110" s="33">
        <v>131987.94007781713</v>
      </c>
      <c r="AB110" s="33">
        <v>112197.95562443831</v>
      </c>
      <c r="AC110" s="33">
        <v>94473.615122961419</v>
      </c>
      <c r="AD110" s="33">
        <v>78781.887023983552</v>
      </c>
      <c r="AE110" s="33">
        <v>65061.127462802637</v>
      </c>
      <c r="AF110" s="33">
        <v>53292.510773946029</v>
      </c>
      <c r="AG110" s="33">
        <v>43315.382848747053</v>
      </c>
      <c r="AH110" s="33">
        <v>34911.998275534061</v>
      </c>
      <c r="AI110" s="33">
        <v>27841.0433507864</v>
      </c>
      <c r="AJ110" s="33">
        <v>22063.649006142659</v>
      </c>
      <c r="AK110" s="33">
        <v>17337.697083352577</v>
      </c>
      <c r="AL110" s="33">
        <v>13513.788760340405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174.04243023100057</v>
      </c>
      <c r="M116" s="33">
        <v>163.77168646783525</v>
      </c>
      <c r="N116" s="33">
        <v>153.41572233610779</v>
      </c>
      <c r="O116" s="33">
        <v>142.921422924251</v>
      </c>
      <c r="P116" s="33">
        <v>132.0343999312974</v>
      </c>
      <c r="Q116" s="33">
        <v>121.50969434086906</v>
      </c>
      <c r="R116" s="33">
        <v>110.85086360982899</v>
      </c>
      <c r="S116" s="33">
        <v>100.59164551699311</v>
      </c>
      <c r="T116" s="33">
        <v>90.678329580745071</v>
      </c>
      <c r="U116" s="33">
        <v>81.1648403277445</v>
      </c>
      <c r="V116" s="33">
        <v>71.836737817796035</v>
      </c>
      <c r="W116" s="33">
        <v>62.67536314860164</v>
      </c>
      <c r="X116" s="33">
        <v>54.396973279146849</v>
      </c>
      <c r="Y116" s="33">
        <v>46.902161187712252</v>
      </c>
      <c r="Z116" s="33">
        <v>40.254577111836433</v>
      </c>
      <c r="AA116" s="33">
        <v>34.34582909868282</v>
      </c>
      <c r="AB116" s="33">
        <v>29.058913873257747</v>
      </c>
      <c r="AC116" s="33">
        <v>24.354319078574491</v>
      </c>
      <c r="AD116" s="33">
        <v>20.24904361799998</v>
      </c>
      <c r="AE116" s="33">
        <v>16.700105571655943</v>
      </c>
      <c r="AF116" s="33">
        <v>13.69980645911534</v>
      </c>
      <c r="AG116" s="33">
        <v>11.1919663546257</v>
      </c>
      <c r="AH116" s="33">
        <v>9.1047445414212866</v>
      </c>
      <c r="AI116" s="33">
        <v>7.3326285721546931</v>
      </c>
      <c r="AJ116" s="33">
        <v>5.900862037003983</v>
      </c>
      <c r="AK116" s="33">
        <v>4.7107773114862708</v>
      </c>
      <c r="AL116" s="33">
        <v>3.7414656042288259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158.50692558585973</v>
      </c>
      <c r="M117" s="33">
        <v>148.00819078199211</v>
      </c>
      <c r="N117" s="33">
        <v>136.08188825892336</v>
      </c>
      <c r="O117" s="33">
        <v>122.90467520516765</v>
      </c>
      <c r="P117" s="33">
        <v>110.09012291519547</v>
      </c>
      <c r="Q117" s="33">
        <v>97.723882869680921</v>
      </c>
      <c r="R117" s="33">
        <v>86.863443238547532</v>
      </c>
      <c r="S117" s="33">
        <v>76.509946936035305</v>
      </c>
      <c r="T117" s="33">
        <v>66.65496223523084</v>
      </c>
      <c r="U117" s="33">
        <v>57.345704171919245</v>
      </c>
      <c r="V117" s="33">
        <v>49.113142476917048</v>
      </c>
      <c r="W117" s="33">
        <v>41.470827806856086</v>
      </c>
      <c r="X117" s="33">
        <v>34.752565015867475</v>
      </c>
      <c r="Y117" s="33">
        <v>28.886819016423551</v>
      </c>
      <c r="Z117" s="33">
        <v>23.828933722441242</v>
      </c>
      <c r="AA117" s="33">
        <v>19.508801412320377</v>
      </c>
      <c r="AB117" s="33">
        <v>15.87664245737399</v>
      </c>
      <c r="AC117" s="33">
        <v>12.822557071360006</v>
      </c>
      <c r="AD117" s="33">
        <v>10.265077081531146</v>
      </c>
      <c r="AE117" s="33">
        <v>8.1540753011750073</v>
      </c>
      <c r="AF117" s="33">
        <v>6.4516749089209471</v>
      </c>
      <c r="AG117" s="33">
        <v>5.094982965914741</v>
      </c>
      <c r="AH117" s="33">
        <v>4.0110141953924749</v>
      </c>
      <c r="AI117" s="33">
        <v>3.1416253533311176</v>
      </c>
      <c r="AJ117" s="33">
        <v>2.4497154150395102</v>
      </c>
      <c r="AK117" s="33">
        <v>1.8974812788094713</v>
      </c>
      <c r="AL117" s="33">
        <v>1.462313943958357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9.1829302433119508</v>
      </c>
      <c r="M119" s="33">
        <v>10.552692736002532</v>
      </c>
      <c r="N119" s="33">
        <v>11.603469992065437</v>
      </c>
      <c r="O119" s="33">
        <v>12.385009326550003</v>
      </c>
      <c r="P119" s="33">
        <v>12.635393994227506</v>
      </c>
      <c r="Q119" s="33">
        <v>12.53879254518243</v>
      </c>
      <c r="R119" s="33">
        <v>12.142844463562428</v>
      </c>
      <c r="S119" s="33">
        <v>11.732611894336877</v>
      </c>
      <c r="T119" s="33">
        <v>11.04588141069199</v>
      </c>
      <c r="U119" s="33">
        <v>10.21049712675236</v>
      </c>
      <c r="V119" s="33">
        <v>9.3543454651265492</v>
      </c>
      <c r="W119" s="33">
        <v>8.4888595385532675</v>
      </c>
      <c r="X119" s="33">
        <v>7.6094646888061108</v>
      </c>
      <c r="Y119" s="33">
        <v>6.7335303275006657</v>
      </c>
      <c r="Z119" s="33">
        <v>5.8826655390026543</v>
      </c>
      <c r="AA119" s="33">
        <v>5.0708623710526126</v>
      </c>
      <c r="AB119" s="33">
        <v>4.3113703724441574</v>
      </c>
      <c r="AC119" s="33">
        <v>3.6164670288772602</v>
      </c>
      <c r="AD119" s="33">
        <v>2.9947592555029994</v>
      </c>
      <c r="AE119" s="33">
        <v>2.4507849306456753</v>
      </c>
      <c r="AF119" s="33">
        <v>1.9841394583426006</v>
      </c>
      <c r="AG119" s="33">
        <v>1.5886411460217389</v>
      </c>
      <c r="AH119" s="33">
        <v>1.2593038745621172</v>
      </c>
      <c r="AI119" s="33">
        <v>0.98740661104882232</v>
      </c>
      <c r="AJ119" s="33">
        <v>0.76907187479842987</v>
      </c>
      <c r="AK119" s="33">
        <v>0.59458215096422462</v>
      </c>
      <c r="AL119" s="33">
        <v>0.4596242416930344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10.029977094097124</v>
      </c>
      <c r="M120" s="33">
        <v>11.341854413748331</v>
      </c>
      <c r="N120" s="33">
        <v>13.034349560995762</v>
      </c>
      <c r="O120" s="33">
        <v>15.271149900031054</v>
      </c>
      <c r="P120" s="33">
        <v>17.577544672812021</v>
      </c>
      <c r="Q120" s="33">
        <v>20.151504629662202</v>
      </c>
      <c r="R120" s="33">
        <v>22.067979605844005</v>
      </c>
      <c r="S120" s="33">
        <v>22.905191170548683</v>
      </c>
      <c r="T120" s="33">
        <v>23.189358464269318</v>
      </c>
      <c r="U120" s="33">
        <v>22.966466990272643</v>
      </c>
      <c r="V120" s="33">
        <v>22.033955801972905</v>
      </c>
      <c r="W120" s="33">
        <v>20.425232707468506</v>
      </c>
      <c r="X120" s="33">
        <v>18.838041406113774</v>
      </c>
      <c r="Y120" s="33">
        <v>17.277924430016284</v>
      </c>
      <c r="Z120" s="33">
        <v>15.710958343572038</v>
      </c>
      <c r="AA120" s="33">
        <v>14.145356496071209</v>
      </c>
      <c r="AB120" s="33">
        <v>12.599365949760438</v>
      </c>
      <c r="AC120" s="33">
        <v>11.094463642597614</v>
      </c>
      <c r="AD120" s="33">
        <v>9.6446359699964308</v>
      </c>
      <c r="AE120" s="33">
        <v>8.2656543722214959</v>
      </c>
      <c r="AF120" s="33">
        <v>6.9826750171729577</v>
      </c>
      <c r="AG120" s="33">
        <v>5.8131488736984078</v>
      </c>
      <c r="AH120" s="33">
        <v>4.775854051147725</v>
      </c>
      <c r="AI120" s="33">
        <v>3.8791544634424819</v>
      </c>
      <c r="AJ120" s="33">
        <v>3.1193767455697574</v>
      </c>
      <c r="AK120" s="33">
        <v>2.489360809221</v>
      </c>
      <c r="AL120" s="33">
        <v>1.9706549391050487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7.7906251195975988</v>
      </c>
      <c r="M121" s="33">
        <v>8.46798748423444</v>
      </c>
      <c r="N121" s="33">
        <v>8.7455930770978743</v>
      </c>
      <c r="O121" s="33">
        <v>8.4366065007459454</v>
      </c>
      <c r="P121" s="33">
        <v>8.1362390166939882</v>
      </c>
      <c r="Q121" s="33">
        <v>7.583323176260393</v>
      </c>
      <c r="R121" s="33">
        <v>7.0465263785078509</v>
      </c>
      <c r="S121" s="33">
        <v>6.517956728333349</v>
      </c>
      <c r="T121" s="33">
        <v>5.9842048589910926</v>
      </c>
      <c r="U121" s="33">
        <v>5.4332733498176831</v>
      </c>
      <c r="V121" s="33">
        <v>4.8756524062932982</v>
      </c>
      <c r="W121" s="33">
        <v>4.3155037915257299</v>
      </c>
      <c r="X121" s="33">
        <v>3.7653327097946256</v>
      </c>
      <c r="Y121" s="33">
        <v>3.2283405506793375</v>
      </c>
      <c r="Z121" s="33">
        <v>2.726576998860613</v>
      </c>
      <c r="AA121" s="33">
        <v>2.2671817287728513</v>
      </c>
      <c r="AB121" s="33">
        <v>1.8593270498421075</v>
      </c>
      <c r="AC121" s="33">
        <v>1.5041166498365213</v>
      </c>
      <c r="AD121" s="33">
        <v>1.1987548282697937</v>
      </c>
      <c r="AE121" s="33">
        <v>0.94513817165456837</v>
      </c>
      <c r="AF121" s="33">
        <v>0.73759028780439073</v>
      </c>
      <c r="AG121" s="33">
        <v>0.57029847082250773</v>
      </c>
      <c r="AH121" s="33">
        <v>0.43315278268116547</v>
      </c>
      <c r="AI121" s="33">
        <v>0.32214448725750966</v>
      </c>
      <c r="AJ121" s="33">
        <v>0.23613293375428457</v>
      </c>
      <c r="AK121" s="33">
        <v>0.172935426507004</v>
      </c>
      <c r="AL121" s="33">
        <v>0.12713367173901782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2.4254977741342887</v>
      </c>
      <c r="M122" s="33">
        <v>3.2091428277608185</v>
      </c>
      <c r="N122" s="33">
        <v>4.3801121236037721</v>
      </c>
      <c r="O122" s="33">
        <v>5.940275630794531</v>
      </c>
      <c r="P122" s="33">
        <v>7.870245907125911</v>
      </c>
      <c r="Q122" s="33">
        <v>8.255466227911036</v>
      </c>
      <c r="R122" s="33">
        <v>8.5947271935120586</v>
      </c>
      <c r="S122" s="33">
        <v>8.933114759259503</v>
      </c>
      <c r="T122" s="33">
        <v>9.2572562365745075</v>
      </c>
      <c r="U122" s="33">
        <v>9.0581830640819021</v>
      </c>
      <c r="V122" s="33">
        <v>8.8563450979776501</v>
      </c>
      <c r="W122" s="33">
        <v>8.1905857987315134</v>
      </c>
      <c r="X122" s="33">
        <v>7.5367955253862595</v>
      </c>
      <c r="Y122" s="33">
        <v>6.8767988488649916</v>
      </c>
      <c r="Z122" s="33">
        <v>6.2292508515833145</v>
      </c>
      <c r="AA122" s="33">
        <v>5.5840180031223525</v>
      </c>
      <c r="AB122" s="33">
        <v>4.9498788990972908</v>
      </c>
      <c r="AC122" s="33">
        <v>4.3312698920685042</v>
      </c>
      <c r="AD122" s="33">
        <v>3.740662274481998</v>
      </c>
      <c r="AE122" s="33">
        <v>3.187646296809576</v>
      </c>
      <c r="AF122" s="33">
        <v>2.6781779632958234</v>
      </c>
      <c r="AG122" s="33">
        <v>2.2205608196324604</v>
      </c>
      <c r="AH122" s="33">
        <v>1.8140242667245898</v>
      </c>
      <c r="AI122" s="33">
        <v>1.4650543978722601</v>
      </c>
      <c r="AJ122" s="33">
        <v>1.1695888207045706</v>
      </c>
      <c r="AK122" s="33">
        <v>0.92583367595645016</v>
      </c>
      <c r="AL122" s="33">
        <v>0.7178169116342844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193.25533756840963</v>
      </c>
      <c r="M128" s="36">
        <v>185.66623361758613</v>
      </c>
      <c r="N128" s="36">
        <v>178.053541889169</v>
      </c>
      <c r="O128" s="36">
        <v>170.57758215083206</v>
      </c>
      <c r="P128" s="36">
        <v>162.24733859833694</v>
      </c>
      <c r="Q128" s="36">
        <v>154.19999151571369</v>
      </c>
      <c r="R128" s="36">
        <v>145.06168767923543</v>
      </c>
      <c r="S128" s="36">
        <v>135.22944858187867</v>
      </c>
      <c r="T128" s="36">
        <v>124.91356945570638</v>
      </c>
      <c r="U128" s="36">
        <v>114.34180444476951</v>
      </c>
      <c r="V128" s="36">
        <v>103.2250390848955</v>
      </c>
      <c r="W128" s="36">
        <v>91.589455394623414</v>
      </c>
      <c r="X128" s="36">
        <v>80.844479374066736</v>
      </c>
      <c r="Y128" s="36">
        <v>70.913615945229196</v>
      </c>
      <c r="Z128" s="36">
        <v>61.848200994411123</v>
      </c>
      <c r="AA128" s="36">
        <v>53.562047965806642</v>
      </c>
      <c r="AB128" s="36">
        <v>45.969650195462343</v>
      </c>
      <c r="AC128" s="36">
        <v>39.065249750049361</v>
      </c>
      <c r="AD128" s="36">
        <v>32.888438843499408</v>
      </c>
      <c r="AE128" s="36">
        <v>27.416544874523112</v>
      </c>
      <c r="AF128" s="36">
        <v>22.666620934630899</v>
      </c>
      <c r="AG128" s="36">
        <v>18.593756374345848</v>
      </c>
      <c r="AH128" s="36">
        <v>15.13990246713113</v>
      </c>
      <c r="AI128" s="36">
        <v>12.199189646645998</v>
      </c>
      <c r="AJ128" s="36">
        <v>9.7893106573721695</v>
      </c>
      <c r="AK128" s="36">
        <v>7.7947202716714949</v>
      </c>
      <c r="AL128" s="36">
        <v>6.1717447850269087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168.72304847959163</v>
      </c>
      <c r="M129" s="34">
        <v>159.68532109398737</v>
      </c>
      <c r="N129" s="34">
        <v>149.207593459625</v>
      </c>
      <c r="O129" s="34">
        <v>137.28155733670812</v>
      </c>
      <c r="P129" s="34">
        <v>126.09660783901536</v>
      </c>
      <c r="Q129" s="34">
        <v>113.56267227385234</v>
      </c>
      <c r="R129" s="34">
        <v>102.50469681056744</v>
      </c>
      <c r="S129" s="34">
        <v>91.961018423628161</v>
      </c>
      <c r="T129" s="34">
        <v>81.896423330796438</v>
      </c>
      <c r="U129" s="34">
        <v>71.837160585818822</v>
      </c>
      <c r="V129" s="34">
        <v>62.845139981187998</v>
      </c>
      <c r="W129" s="34">
        <v>53.976917397113326</v>
      </c>
      <c r="X129" s="34">
        <v>46.054693251048363</v>
      </c>
      <c r="Y129" s="34">
        <v>38.991958415967879</v>
      </c>
      <c r="Z129" s="34">
        <v>32.784761572885166</v>
      </c>
      <c r="AA129" s="34">
        <v>27.36000114421558</v>
      </c>
      <c r="AB129" s="34">
        <v>22.68584840631339</v>
      </c>
      <c r="AC129" s="34">
        <v>18.657943613265033</v>
      </c>
      <c r="AD129" s="34">
        <v>15.204494184282938</v>
      </c>
      <c r="AE129" s="34">
        <v>12.28685976963915</v>
      </c>
      <c r="AF129" s="34">
        <v>9.8674431600211605</v>
      </c>
      <c r="AG129" s="34">
        <v>7.8858422563697088</v>
      </c>
      <c r="AH129" s="34">
        <v>6.2581912447982306</v>
      </c>
      <c r="AI129" s="34">
        <v>4.9288242384608871</v>
      </c>
      <c r="AJ129" s="34">
        <v>3.8554371694983653</v>
      </c>
      <c r="AK129" s="34">
        <v>2.9962503812729255</v>
      </c>
      <c r="AL129" s="34">
        <v>2.3072645273316592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361.97838604800125</v>
      </c>
      <c r="M130" s="33">
        <v>345.35155471157344</v>
      </c>
      <c r="N130" s="33">
        <v>327.26113534879391</v>
      </c>
      <c r="O130" s="33">
        <v>307.85913948754018</v>
      </c>
      <c r="P130" s="33">
        <v>288.34394643735232</v>
      </c>
      <c r="Q130" s="33">
        <v>267.76266378956603</v>
      </c>
      <c r="R130" s="33">
        <v>247.56638448980286</v>
      </c>
      <c r="S130" s="33">
        <v>227.19046700550683</v>
      </c>
      <c r="T130" s="33">
        <v>206.80999278650282</v>
      </c>
      <c r="U130" s="33">
        <v>186.17896503058833</v>
      </c>
      <c r="V130" s="33">
        <v>166.07017906608345</v>
      </c>
      <c r="W130" s="33">
        <v>145.56637279173677</v>
      </c>
      <c r="X130" s="33">
        <v>126.89917262511509</v>
      </c>
      <c r="Y130" s="33">
        <v>109.90557436119708</v>
      </c>
      <c r="Z130" s="33">
        <v>94.632962567296303</v>
      </c>
      <c r="AA130" s="33">
        <v>80.922049110022215</v>
      </c>
      <c r="AB130" s="33">
        <v>68.655498601775733</v>
      </c>
      <c r="AC130" s="33">
        <v>57.723193363314394</v>
      </c>
      <c r="AD130" s="33">
        <v>48.092933027782344</v>
      </c>
      <c r="AE130" s="33">
        <v>39.703404644162269</v>
      </c>
      <c r="AF130" s="33">
        <v>32.534064094652059</v>
      </c>
      <c r="AG130" s="33">
        <v>26.479598630715557</v>
      </c>
      <c r="AH130" s="33">
        <v>21.398093711929363</v>
      </c>
      <c r="AI130" s="33">
        <v>17.128013885106888</v>
      </c>
      <c r="AJ130" s="33">
        <v>13.644747826870535</v>
      </c>
      <c r="AK130" s="33">
        <v>10.790970652944422</v>
      </c>
      <c r="AL130" s="33">
        <v>8.479009312358567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19579.77340098756</v>
      </c>
      <c r="M136" s="33">
        <v>18424.314727631463</v>
      </c>
      <c r="N136" s="33">
        <v>17259.268762812124</v>
      </c>
      <c r="O136" s="33">
        <v>16078.660078978237</v>
      </c>
      <c r="P136" s="33">
        <v>14853.869992270957</v>
      </c>
      <c r="Q136" s="33">
        <v>13669.840613347767</v>
      </c>
      <c r="R136" s="33">
        <v>12470.722156105759</v>
      </c>
      <c r="S136" s="33">
        <v>11316.560120661725</v>
      </c>
      <c r="T136" s="33">
        <v>10201.312077833822</v>
      </c>
      <c r="U136" s="33">
        <v>9131.0445368712553</v>
      </c>
      <c r="V136" s="33">
        <v>8081.6330045020532</v>
      </c>
      <c r="W136" s="33">
        <v>7050.9783542176838</v>
      </c>
      <c r="X136" s="33">
        <v>6119.6594939040206</v>
      </c>
      <c r="Y136" s="33">
        <v>5276.4931336176287</v>
      </c>
      <c r="Z136" s="33">
        <v>4528.6399250815984</v>
      </c>
      <c r="AA136" s="33">
        <v>3863.9057736018171</v>
      </c>
      <c r="AB136" s="33">
        <v>3269.1278107414964</v>
      </c>
      <c r="AC136" s="33">
        <v>2739.86089633963</v>
      </c>
      <c r="AD136" s="33">
        <v>2278.0174070249977</v>
      </c>
      <c r="AE136" s="33">
        <v>1878.7618768112934</v>
      </c>
      <c r="AF136" s="33">
        <v>1541.2282266504756</v>
      </c>
      <c r="AG136" s="33">
        <v>1259.0962148953911</v>
      </c>
      <c r="AH136" s="33">
        <v>1024.2837609098947</v>
      </c>
      <c r="AI136" s="33">
        <v>824.92071436740287</v>
      </c>
      <c r="AJ136" s="33">
        <v>663.84697916294806</v>
      </c>
      <c r="AK136" s="33">
        <v>529.9624475422055</v>
      </c>
      <c r="AL136" s="33">
        <v>420.9148804757429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15850.692558585975</v>
      </c>
      <c r="M137" s="33">
        <v>14800.819078199211</v>
      </c>
      <c r="N137" s="33">
        <v>13608.188825892337</v>
      </c>
      <c r="O137" s="33">
        <v>12290.467520516764</v>
      </c>
      <c r="P137" s="33">
        <v>11009.012291519546</v>
      </c>
      <c r="Q137" s="33">
        <v>9772.3882869680929</v>
      </c>
      <c r="R137" s="33">
        <v>8686.3443238547534</v>
      </c>
      <c r="S137" s="33">
        <v>7650.9946936035312</v>
      </c>
      <c r="T137" s="33">
        <v>6665.4962235230832</v>
      </c>
      <c r="U137" s="33">
        <v>5734.5704171919242</v>
      </c>
      <c r="V137" s="33">
        <v>4911.3142476917046</v>
      </c>
      <c r="W137" s="33">
        <v>4147.0827806856087</v>
      </c>
      <c r="X137" s="33">
        <v>3475.2565015867476</v>
      </c>
      <c r="Y137" s="33">
        <v>2888.6819016423551</v>
      </c>
      <c r="Z137" s="33">
        <v>2382.8933722441243</v>
      </c>
      <c r="AA137" s="33">
        <v>1950.8801412320377</v>
      </c>
      <c r="AB137" s="33">
        <v>1587.6642457373989</v>
      </c>
      <c r="AC137" s="33">
        <v>1282.2557071360006</v>
      </c>
      <c r="AD137" s="33">
        <v>1026.5077081531147</v>
      </c>
      <c r="AE137" s="33">
        <v>815.40753011750076</v>
      </c>
      <c r="AF137" s="33">
        <v>645.16749089209475</v>
      </c>
      <c r="AG137" s="33">
        <v>509.49829659147406</v>
      </c>
      <c r="AH137" s="33">
        <v>401.10141953924756</v>
      </c>
      <c r="AI137" s="33">
        <v>314.16253533311175</v>
      </c>
      <c r="AJ137" s="33">
        <v>244.97154150395104</v>
      </c>
      <c r="AK137" s="33">
        <v>189.74812788094712</v>
      </c>
      <c r="AL137" s="33">
        <v>146.23139439583571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1033.0796523725944</v>
      </c>
      <c r="M139" s="33">
        <v>1187.1779328002849</v>
      </c>
      <c r="N139" s="33">
        <v>1305.3903741073616</v>
      </c>
      <c r="O139" s="33">
        <v>1393.3135492368754</v>
      </c>
      <c r="P139" s="33">
        <v>1421.4818243505945</v>
      </c>
      <c r="Q139" s="33">
        <v>1410.6141613330233</v>
      </c>
      <c r="R139" s="33">
        <v>1366.070002150773</v>
      </c>
      <c r="S139" s="33">
        <v>1319.9188381128986</v>
      </c>
      <c r="T139" s="33">
        <v>1242.6616587028489</v>
      </c>
      <c r="U139" s="33">
        <v>1148.6809267596404</v>
      </c>
      <c r="V139" s="33">
        <v>1052.3638648267367</v>
      </c>
      <c r="W139" s="33">
        <v>954.99669808724263</v>
      </c>
      <c r="X139" s="33">
        <v>856.06477749068745</v>
      </c>
      <c r="Y139" s="33">
        <v>757.52216184382485</v>
      </c>
      <c r="Z139" s="33">
        <v>661.79987313779861</v>
      </c>
      <c r="AA139" s="33">
        <v>570.47201674341886</v>
      </c>
      <c r="AB139" s="33">
        <v>485.02916689996772</v>
      </c>
      <c r="AC139" s="33">
        <v>406.85254074869175</v>
      </c>
      <c r="AD139" s="33">
        <v>336.9104162440874</v>
      </c>
      <c r="AE139" s="33">
        <v>275.71330469763842</v>
      </c>
      <c r="AF139" s="33">
        <v>223.21568906354256</v>
      </c>
      <c r="AG139" s="33">
        <v>178.72212892744562</v>
      </c>
      <c r="AH139" s="33">
        <v>141.67168588823819</v>
      </c>
      <c r="AI139" s="33">
        <v>111.08324374299251</v>
      </c>
      <c r="AJ139" s="33">
        <v>86.520585914823357</v>
      </c>
      <c r="AK139" s="33">
        <v>66.890491983475272</v>
      </c>
      <c r="AL139" s="33">
        <v>51.707727190466365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1128.3724230859264</v>
      </c>
      <c r="M140" s="33">
        <v>1275.9586215466873</v>
      </c>
      <c r="N140" s="33">
        <v>1466.3643256120233</v>
      </c>
      <c r="O140" s="33">
        <v>1718.0043637534934</v>
      </c>
      <c r="P140" s="33">
        <v>1977.4737756913523</v>
      </c>
      <c r="Q140" s="33">
        <v>2267.0442708369978</v>
      </c>
      <c r="R140" s="33">
        <v>2482.6477056574504</v>
      </c>
      <c r="S140" s="33">
        <v>2576.8340066867268</v>
      </c>
      <c r="T140" s="33">
        <v>2608.8028272302981</v>
      </c>
      <c r="U140" s="33">
        <v>2583.7275364056723</v>
      </c>
      <c r="V140" s="33">
        <v>2478.8200277219516</v>
      </c>
      <c r="W140" s="33">
        <v>2297.8386795902065</v>
      </c>
      <c r="X140" s="33">
        <v>2119.2796581877997</v>
      </c>
      <c r="Y140" s="33">
        <v>1943.7664983768318</v>
      </c>
      <c r="Z140" s="33">
        <v>1767.4828136518543</v>
      </c>
      <c r="AA140" s="33">
        <v>1591.3526058080108</v>
      </c>
      <c r="AB140" s="33">
        <v>1417.4286693480492</v>
      </c>
      <c r="AC140" s="33">
        <v>1248.1271597922314</v>
      </c>
      <c r="AD140" s="33">
        <v>1085.0215466245984</v>
      </c>
      <c r="AE140" s="33">
        <v>929.88611687491823</v>
      </c>
      <c r="AF140" s="33">
        <v>785.55093943195766</v>
      </c>
      <c r="AG140" s="33">
        <v>653.9792482910708</v>
      </c>
      <c r="AH140" s="33">
        <v>537.28358075411904</v>
      </c>
      <c r="AI140" s="33">
        <v>436.40487713727919</v>
      </c>
      <c r="AJ140" s="33">
        <v>350.92988387659773</v>
      </c>
      <c r="AK140" s="33">
        <v>280.05309103736249</v>
      </c>
      <c r="AL140" s="33">
        <v>221.69868064931796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779.06251195975995</v>
      </c>
      <c r="M141" s="33">
        <v>846.79874842344395</v>
      </c>
      <c r="N141" s="33">
        <v>874.55930770978739</v>
      </c>
      <c r="O141" s="33">
        <v>843.66065007459451</v>
      </c>
      <c r="P141" s="33">
        <v>813.62390166939872</v>
      </c>
      <c r="Q141" s="33">
        <v>758.3323176260393</v>
      </c>
      <c r="R141" s="33">
        <v>704.65263785078503</v>
      </c>
      <c r="S141" s="33">
        <v>651.79567283333495</v>
      </c>
      <c r="T141" s="33">
        <v>598.42048589910928</v>
      </c>
      <c r="U141" s="33">
        <v>543.32733498176833</v>
      </c>
      <c r="V141" s="33">
        <v>487.56524062932988</v>
      </c>
      <c r="W141" s="33">
        <v>431.55037915257299</v>
      </c>
      <c r="X141" s="33">
        <v>376.5332709794626</v>
      </c>
      <c r="Y141" s="33">
        <v>322.83405506793372</v>
      </c>
      <c r="Z141" s="33">
        <v>272.65769988606132</v>
      </c>
      <c r="AA141" s="33">
        <v>226.71817287728513</v>
      </c>
      <c r="AB141" s="33">
        <v>185.93270498421074</v>
      </c>
      <c r="AC141" s="33">
        <v>150.41166498365212</v>
      </c>
      <c r="AD141" s="33">
        <v>119.87548282697938</v>
      </c>
      <c r="AE141" s="33">
        <v>94.513817165456842</v>
      </c>
      <c r="AF141" s="33">
        <v>73.759028780439081</v>
      </c>
      <c r="AG141" s="33">
        <v>57.029847082250775</v>
      </c>
      <c r="AH141" s="33">
        <v>43.31527826811655</v>
      </c>
      <c r="AI141" s="33">
        <v>32.214448725750962</v>
      </c>
      <c r="AJ141" s="33">
        <v>23.613293375428459</v>
      </c>
      <c r="AK141" s="33">
        <v>17.293542650700399</v>
      </c>
      <c r="AL141" s="33">
        <v>12.713367173901784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242.54977741342887</v>
      </c>
      <c r="M142" s="33">
        <v>320.91428277608185</v>
      </c>
      <c r="N142" s="33">
        <v>438.01121236037727</v>
      </c>
      <c r="O142" s="33">
        <v>594.0275630794531</v>
      </c>
      <c r="P142" s="33">
        <v>787.02459071259113</v>
      </c>
      <c r="Q142" s="33">
        <v>825.54662279110357</v>
      </c>
      <c r="R142" s="33">
        <v>859.47271935120591</v>
      </c>
      <c r="S142" s="33">
        <v>893.31147592595028</v>
      </c>
      <c r="T142" s="33">
        <v>925.72562365745068</v>
      </c>
      <c r="U142" s="33">
        <v>905.81830640819021</v>
      </c>
      <c r="V142" s="33">
        <v>885.63450979776496</v>
      </c>
      <c r="W142" s="33">
        <v>819.05857987315142</v>
      </c>
      <c r="X142" s="33">
        <v>753.6795525386259</v>
      </c>
      <c r="Y142" s="33">
        <v>687.67988488649917</v>
      </c>
      <c r="Z142" s="33">
        <v>622.9250851583314</v>
      </c>
      <c r="AA142" s="33">
        <v>558.40180031223531</v>
      </c>
      <c r="AB142" s="33">
        <v>494.98788990972906</v>
      </c>
      <c r="AC142" s="33">
        <v>433.12698920685045</v>
      </c>
      <c r="AD142" s="33">
        <v>374.06622744819981</v>
      </c>
      <c r="AE142" s="33">
        <v>318.76462968095763</v>
      </c>
      <c r="AF142" s="33">
        <v>267.81779632958234</v>
      </c>
      <c r="AG142" s="33">
        <v>222.05608196324607</v>
      </c>
      <c r="AH142" s="33">
        <v>181.40242667245897</v>
      </c>
      <c r="AI142" s="33">
        <v>146.50543978722601</v>
      </c>
      <c r="AJ142" s="33">
        <v>116.95888207045707</v>
      </c>
      <c r="AK142" s="33">
        <v>92.583367595645015</v>
      </c>
      <c r="AL142" s="33">
        <v>71.781691163428448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21741.225476446081</v>
      </c>
      <c r="M146" s="33">
        <v>20887.451281978436</v>
      </c>
      <c r="N146" s="33">
        <v>20031.02346253151</v>
      </c>
      <c r="O146" s="33">
        <v>19189.977991968608</v>
      </c>
      <c r="P146" s="33">
        <v>18252.825592312904</v>
      </c>
      <c r="Q146" s="33">
        <v>17347.49904551779</v>
      </c>
      <c r="R146" s="33">
        <v>16319.439863913984</v>
      </c>
      <c r="S146" s="33">
        <v>15213.312965461351</v>
      </c>
      <c r="T146" s="33">
        <v>14052.776563766969</v>
      </c>
      <c r="U146" s="33">
        <v>12863.453000036567</v>
      </c>
      <c r="V146" s="33">
        <v>11612.816897050741</v>
      </c>
      <c r="W146" s="33">
        <v>10303.813731895132</v>
      </c>
      <c r="X146" s="33">
        <v>9095.0039295825081</v>
      </c>
      <c r="Y146" s="33">
        <v>7977.781793838285</v>
      </c>
      <c r="Z146" s="33">
        <v>6957.9226118712513</v>
      </c>
      <c r="AA146" s="33">
        <v>6025.7303961532461</v>
      </c>
      <c r="AB146" s="33">
        <v>5171.5856469895134</v>
      </c>
      <c r="AC146" s="33">
        <v>4394.8405968805528</v>
      </c>
      <c r="AD146" s="33">
        <v>3699.9493698936831</v>
      </c>
      <c r="AE146" s="33">
        <v>3084.3612983838498</v>
      </c>
      <c r="AF146" s="33">
        <v>2549.9948551459756</v>
      </c>
      <c r="AG146" s="33">
        <v>2091.7975921139073</v>
      </c>
      <c r="AH146" s="33">
        <v>1703.2390275522521</v>
      </c>
      <c r="AI146" s="33">
        <v>1372.4088352476747</v>
      </c>
      <c r="AJ146" s="33">
        <v>1101.297448954369</v>
      </c>
      <c r="AK146" s="33">
        <v>876.90603056304326</v>
      </c>
      <c r="AL146" s="33">
        <v>694.32128831552723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16872.304847959163</v>
      </c>
      <c r="M147" s="34">
        <v>15968.532109398737</v>
      </c>
      <c r="N147" s="34">
        <v>14920.759345962502</v>
      </c>
      <c r="O147" s="34">
        <v>13728.155733670812</v>
      </c>
      <c r="P147" s="34">
        <v>12609.660783901536</v>
      </c>
      <c r="Q147" s="34">
        <v>11356.267227385237</v>
      </c>
      <c r="R147" s="34">
        <v>10250.469681056744</v>
      </c>
      <c r="S147" s="34">
        <v>9196.1018423628157</v>
      </c>
      <c r="T147" s="34">
        <v>8189.6423330796424</v>
      </c>
      <c r="U147" s="34">
        <v>7183.7160585818829</v>
      </c>
      <c r="V147" s="34">
        <v>6284.5139981187995</v>
      </c>
      <c r="W147" s="34">
        <v>5397.6917397113339</v>
      </c>
      <c r="X147" s="34">
        <v>4605.4693251048357</v>
      </c>
      <c r="Y147" s="34">
        <v>3899.1958415967879</v>
      </c>
      <c r="Z147" s="34">
        <v>3278.4761572885172</v>
      </c>
      <c r="AA147" s="34">
        <v>2736.0001144215585</v>
      </c>
      <c r="AB147" s="34">
        <v>2268.5848406313385</v>
      </c>
      <c r="AC147" s="34">
        <v>1865.7943613265033</v>
      </c>
      <c r="AD147" s="34">
        <v>1520.4494184282939</v>
      </c>
      <c r="AE147" s="34">
        <v>1228.6859769639152</v>
      </c>
      <c r="AF147" s="34">
        <v>986.74431600211619</v>
      </c>
      <c r="AG147" s="34">
        <v>788.58422563697081</v>
      </c>
      <c r="AH147" s="34">
        <v>625.81912447982313</v>
      </c>
      <c r="AI147" s="34">
        <v>492.88242384608873</v>
      </c>
      <c r="AJ147" s="34">
        <v>385.54371694983661</v>
      </c>
      <c r="AK147" s="34">
        <v>299.62503812729256</v>
      </c>
      <c r="AL147" s="34">
        <v>230.72645273316596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38613.530324405248</v>
      </c>
      <c r="M148" s="33">
        <v>36855.983391377173</v>
      </c>
      <c r="N148" s="33">
        <v>34951.782808494012</v>
      </c>
      <c r="O148" s="33">
        <v>32918.133725639418</v>
      </c>
      <c r="P148" s="33">
        <v>30862.486376214438</v>
      </c>
      <c r="Q148" s="33">
        <v>28703.76627290302</v>
      </c>
      <c r="R148" s="33">
        <v>26569.909544970727</v>
      </c>
      <c r="S148" s="33">
        <v>24409.414807824167</v>
      </c>
      <c r="T148" s="33">
        <v>22242.418896846611</v>
      </c>
      <c r="U148" s="33">
        <v>20047.169058618449</v>
      </c>
      <c r="V148" s="33">
        <v>17897.33089516954</v>
      </c>
      <c r="W148" s="33">
        <v>15701.505471606466</v>
      </c>
      <c r="X148" s="33">
        <v>13700.473254687344</v>
      </c>
      <c r="Y148" s="33">
        <v>11876.977635435072</v>
      </c>
      <c r="Z148" s="33">
        <v>10236.398769159769</v>
      </c>
      <c r="AA148" s="33">
        <v>8761.7305105748037</v>
      </c>
      <c r="AB148" s="33">
        <v>7440.1704876208523</v>
      </c>
      <c r="AC148" s="33">
        <v>6260.6349582070561</v>
      </c>
      <c r="AD148" s="33">
        <v>5220.398788321977</v>
      </c>
      <c r="AE148" s="33">
        <v>4313.0472753477652</v>
      </c>
      <c r="AF148" s="33">
        <v>3536.7391711480923</v>
      </c>
      <c r="AG148" s="33">
        <v>2880.3818177508783</v>
      </c>
      <c r="AH148" s="33">
        <v>2329.0581520320752</v>
      </c>
      <c r="AI148" s="33">
        <v>1865.2912590937631</v>
      </c>
      <c r="AJ148" s="33">
        <v>1486.8411659042058</v>
      </c>
      <c r="AK148" s="33">
        <v>1176.5310686903358</v>
      </c>
      <c r="AL148" s="33">
        <v>925.04774104869318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46.404062960340525</v>
      </c>
      <c r="M160" s="33">
        <v>43.665625904486568</v>
      </c>
      <c r="N160" s="33">
        <v>40.904466967864728</v>
      </c>
      <c r="O160" s="33">
        <v>38.106424387178421</v>
      </c>
      <c r="P160" s="33">
        <v>35.203671881682169</v>
      </c>
      <c r="Q160" s="33">
        <v>32.397522253634214</v>
      </c>
      <c r="R160" s="33">
        <v>29.555611509970653</v>
      </c>
      <c r="S160" s="33">
        <v>26.820247485968288</v>
      </c>
      <c r="T160" s="33">
        <v>24.177109624466166</v>
      </c>
      <c r="U160" s="33">
        <v>21.640575552384874</v>
      </c>
      <c r="V160" s="33">
        <v>19.15347022066987</v>
      </c>
      <c r="W160" s="33">
        <v>16.710818699495906</v>
      </c>
      <c r="X160" s="33">
        <v>14.503593000552524</v>
      </c>
      <c r="Y160" s="33">
        <v>12.505288726673783</v>
      </c>
      <c r="Z160" s="33">
        <v>10.732876622443388</v>
      </c>
      <c r="AA160" s="33">
        <v>9.1574566834363083</v>
      </c>
      <c r="AB160" s="33">
        <v>7.7478329114573459</v>
      </c>
      <c r="AC160" s="33">
        <v>6.4934703243249245</v>
      </c>
      <c r="AD160" s="33">
        <v>5.3989012546492461</v>
      </c>
      <c r="AE160" s="33">
        <v>4.4526656480427658</v>
      </c>
      <c r="AF160" s="33">
        <v>3.6527108971616267</v>
      </c>
      <c r="AG160" s="33">
        <v>2.9840580293020778</v>
      </c>
      <c r="AH160" s="33">
        <v>2.4275525133564502</v>
      </c>
      <c r="AI160" s="33">
        <v>1.9550620930507452</v>
      </c>
      <c r="AJ160" s="33">
        <v>1.5733173406161869</v>
      </c>
      <c r="AK160" s="33">
        <v>1.2560110006750269</v>
      </c>
      <c r="AL160" s="33">
        <v>0.99756826672751053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42.00433528025281</v>
      </c>
      <c r="M161" s="33">
        <v>39.222170557227912</v>
      </c>
      <c r="N161" s="33">
        <v>36.061700388614696</v>
      </c>
      <c r="O161" s="33">
        <v>32.569738929369429</v>
      </c>
      <c r="P161" s="33">
        <v>29.173882572526789</v>
      </c>
      <c r="Q161" s="33">
        <v>25.896828960465438</v>
      </c>
      <c r="R161" s="33">
        <v>23.018812458215091</v>
      </c>
      <c r="S161" s="33">
        <v>20.275135938049363</v>
      </c>
      <c r="T161" s="33">
        <v>17.663564992336166</v>
      </c>
      <c r="U161" s="33">
        <v>15.196611605558603</v>
      </c>
      <c r="V161" s="33">
        <v>13.014982756383018</v>
      </c>
      <c r="W161" s="33">
        <v>10.989769368816862</v>
      </c>
      <c r="X161" s="33">
        <v>9.2094297292048797</v>
      </c>
      <c r="Y161" s="33">
        <v>7.6550070393522418</v>
      </c>
      <c r="Z161" s="33">
        <v>6.3146674364469293</v>
      </c>
      <c r="AA161" s="33">
        <v>5.1698323742649004</v>
      </c>
      <c r="AB161" s="33">
        <v>4.2073102512041078</v>
      </c>
      <c r="AC161" s="33">
        <v>3.397977623910402</v>
      </c>
      <c r="AD161" s="33">
        <v>2.7202454266057541</v>
      </c>
      <c r="AE161" s="33">
        <v>2.1608299548113767</v>
      </c>
      <c r="AF161" s="33">
        <v>1.7096938508640509</v>
      </c>
      <c r="AG161" s="33">
        <v>1.3501704859674064</v>
      </c>
      <c r="AH161" s="33">
        <v>1.0629187617790059</v>
      </c>
      <c r="AI161" s="33">
        <v>0.83253071863274608</v>
      </c>
      <c r="AJ161" s="33">
        <v>0.64917458498547009</v>
      </c>
      <c r="AK161" s="33">
        <v>0.50283253888450985</v>
      </c>
      <c r="AL161" s="33">
        <v>0.38751319514896465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2.4483987761230486</v>
      </c>
      <c r="M163" s="33">
        <v>2.8136117007366757</v>
      </c>
      <c r="N163" s="33">
        <v>3.0937751866344474</v>
      </c>
      <c r="O163" s="33">
        <v>3.3021531116913949</v>
      </c>
      <c r="P163" s="33">
        <v>3.3689119237109089</v>
      </c>
      <c r="Q163" s="33">
        <v>3.3431555623592661</v>
      </c>
      <c r="R163" s="33">
        <v>3.2375859050973319</v>
      </c>
      <c r="S163" s="33">
        <v>3.128207646327569</v>
      </c>
      <c r="T163" s="33">
        <v>2.9451081311257523</v>
      </c>
      <c r="U163" s="33">
        <v>2.722373796420348</v>
      </c>
      <c r="V163" s="33">
        <v>2.4941023596393666</v>
      </c>
      <c r="W163" s="33">
        <v>2.2633421744667657</v>
      </c>
      <c r="X163" s="33">
        <v>2.0288735226529289</v>
      </c>
      <c r="Y163" s="33">
        <v>1.7953275235698654</v>
      </c>
      <c r="Z163" s="33">
        <v>1.5684656993365829</v>
      </c>
      <c r="AA163" s="33">
        <v>1.3520186796819029</v>
      </c>
      <c r="AB163" s="33">
        <v>1.1495191255529236</v>
      </c>
      <c r="AC163" s="33">
        <v>0.96424052157439977</v>
      </c>
      <c r="AD163" s="33">
        <v>0.79847768649848738</v>
      </c>
      <c r="AE163" s="33">
        <v>0.65344053213340325</v>
      </c>
      <c r="AF163" s="33">
        <v>0.52902118308059576</v>
      </c>
      <c r="AG163" s="33">
        <v>0.42357144555804616</v>
      </c>
      <c r="AH163" s="33">
        <v>0.33576189555512448</v>
      </c>
      <c r="AI163" s="33">
        <v>0.26326728767089225</v>
      </c>
      <c r="AJ163" s="33">
        <v>0.20505378861813134</v>
      </c>
      <c r="AK163" s="33">
        <v>0.15853046600083642</v>
      </c>
      <c r="AL163" s="33">
        <v>0.12254731344140529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2.6742426427136454</v>
      </c>
      <c r="M164" s="33">
        <v>3.024021933065649</v>
      </c>
      <c r="N164" s="33">
        <v>3.4752834517004954</v>
      </c>
      <c r="O164" s="33">
        <v>4.0716703420957803</v>
      </c>
      <c r="P164" s="33">
        <v>4.6866128483885063</v>
      </c>
      <c r="Q164" s="33">
        <v>5.3728949218836846</v>
      </c>
      <c r="R164" s="33">
        <v>5.8838750624081584</v>
      </c>
      <c r="S164" s="33">
        <v>6.1070965958475414</v>
      </c>
      <c r="T164" s="33">
        <v>6.1828627005358054</v>
      </c>
      <c r="U164" s="33">
        <v>6.1234342612814423</v>
      </c>
      <c r="V164" s="33">
        <v>5.8748034657010262</v>
      </c>
      <c r="W164" s="33">
        <v>5.4458776706287892</v>
      </c>
      <c r="X164" s="33">
        <v>5.0226927899050837</v>
      </c>
      <c r="Y164" s="33">
        <v>4.6067266011530918</v>
      </c>
      <c r="Z164" s="33">
        <v>4.1889342683548954</v>
      </c>
      <c r="AA164" s="33">
        <v>3.7715056757649861</v>
      </c>
      <c r="AB164" s="33">
        <v>3.3593059463548767</v>
      </c>
      <c r="AC164" s="33">
        <v>2.9580613687075892</v>
      </c>
      <c r="AD164" s="33">
        <v>2.571501065500299</v>
      </c>
      <c r="AE164" s="33">
        <v>2.2038300969935563</v>
      </c>
      <c r="AF164" s="33">
        <v>1.8617557264537397</v>
      </c>
      <c r="AG164" s="33">
        <v>1.5499308184498377</v>
      </c>
      <c r="AH164" s="33">
        <v>1.2733620863872623</v>
      </c>
      <c r="AI164" s="33">
        <v>1.0342795588153519</v>
      </c>
      <c r="AJ164" s="33">
        <v>0.83170382478753679</v>
      </c>
      <c r="AK164" s="33">
        <v>0.66372582575854899</v>
      </c>
      <c r="AL164" s="33">
        <v>0.52542587313888356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2.0645156566933638</v>
      </c>
      <c r="M165" s="33">
        <v>2.2440166833221267</v>
      </c>
      <c r="N165" s="33">
        <v>2.3175821654309363</v>
      </c>
      <c r="O165" s="33">
        <v>2.2357007226976751</v>
      </c>
      <c r="P165" s="33">
        <v>2.1561033394239071</v>
      </c>
      <c r="Q165" s="33">
        <v>2.0095806417090039</v>
      </c>
      <c r="R165" s="33">
        <v>1.8673294903045803</v>
      </c>
      <c r="S165" s="33">
        <v>1.7272585330083376</v>
      </c>
      <c r="T165" s="33">
        <v>1.5858142876326398</v>
      </c>
      <c r="U165" s="33">
        <v>1.4398174377016857</v>
      </c>
      <c r="V165" s="33">
        <v>1.2920478876677244</v>
      </c>
      <c r="W165" s="33">
        <v>1.1436085047543181</v>
      </c>
      <c r="X165" s="33">
        <v>0.99781316809557596</v>
      </c>
      <c r="Y165" s="33">
        <v>0.85551024593002445</v>
      </c>
      <c r="Z165" s="33">
        <v>0.72254290469806226</v>
      </c>
      <c r="AA165" s="33">
        <v>0.60080315812480567</v>
      </c>
      <c r="AB165" s="33">
        <v>0.49272166820815849</v>
      </c>
      <c r="AC165" s="33">
        <v>0.39859091220667808</v>
      </c>
      <c r="AD165" s="33">
        <v>0.31767002949149542</v>
      </c>
      <c r="AE165" s="33">
        <v>0.25046161548846058</v>
      </c>
      <c r="AF165" s="33">
        <v>0.19546142626816354</v>
      </c>
      <c r="AG165" s="33">
        <v>0.15112909476796457</v>
      </c>
      <c r="AH165" s="33">
        <v>0.11478548741050887</v>
      </c>
      <c r="AI165" s="33">
        <v>8.5368289123240057E-2</v>
      </c>
      <c r="AJ165" s="33">
        <v>6.2575227444885403E-2</v>
      </c>
      <c r="AK165" s="33">
        <v>4.5827888024356056E-2</v>
      </c>
      <c r="AL165" s="33">
        <v>3.3690423010839722E-2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0.64275691014558656</v>
      </c>
      <c r="M166" s="33">
        <v>0.85042284935661683</v>
      </c>
      <c r="N166" s="33">
        <v>1.1607297127549998</v>
      </c>
      <c r="O166" s="33">
        <v>1.5741730421605507</v>
      </c>
      <c r="P166" s="33">
        <v>2.0856151653883663</v>
      </c>
      <c r="Q166" s="33">
        <v>2.1876985503964241</v>
      </c>
      <c r="R166" s="33">
        <v>2.2776027062806956</v>
      </c>
      <c r="S166" s="33">
        <v>2.3672754112037682</v>
      </c>
      <c r="T166" s="33">
        <v>2.4531729026922449</v>
      </c>
      <c r="U166" s="33">
        <v>2.4004185119817043</v>
      </c>
      <c r="V166" s="33">
        <v>2.3469314509640773</v>
      </c>
      <c r="W166" s="33">
        <v>2.1705052366638515</v>
      </c>
      <c r="X166" s="33">
        <v>1.9972508142273586</v>
      </c>
      <c r="Y166" s="33">
        <v>1.8223516949492231</v>
      </c>
      <c r="Z166" s="33">
        <v>1.6507514756695782</v>
      </c>
      <c r="AA166" s="33">
        <v>1.4797647708274233</v>
      </c>
      <c r="AB166" s="33">
        <v>1.3117179082607819</v>
      </c>
      <c r="AC166" s="33">
        <v>1.1477865213981535</v>
      </c>
      <c r="AD166" s="33">
        <v>0.99127550273772957</v>
      </c>
      <c r="AE166" s="33">
        <v>0.8447262686545377</v>
      </c>
      <c r="AF166" s="33">
        <v>0.70971716027339304</v>
      </c>
      <c r="AG166" s="33">
        <v>0.58844861720260211</v>
      </c>
      <c r="AH166" s="33">
        <v>0.48071643068201642</v>
      </c>
      <c r="AI166" s="33">
        <v>0.38823941543614893</v>
      </c>
      <c r="AJ166" s="33">
        <v>0.30994103748671126</v>
      </c>
      <c r="AK166" s="33">
        <v>0.24534592412845926</v>
      </c>
      <c r="AL166" s="33">
        <v>0.19022148158308541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51.526704379177218</v>
      </c>
      <c r="M172" s="33">
        <v>49.503259538288894</v>
      </c>
      <c r="N172" s="33">
        <v>47.473525606199672</v>
      </c>
      <c r="O172" s="33">
        <v>45.480247840965596</v>
      </c>
      <c r="P172" s="33">
        <v>43.259196653781586</v>
      </c>
      <c r="Q172" s="33">
        <v>41.113572737877163</v>
      </c>
      <c r="R172" s="33">
        <v>38.677072477476145</v>
      </c>
      <c r="S172" s="33">
        <v>36.055551728143399</v>
      </c>
      <c r="T172" s="33">
        <v>33.305080456127726</v>
      </c>
      <c r="U172" s="33">
        <v>30.486383610086666</v>
      </c>
      <c r="V172" s="33">
        <v>27.522376046010265</v>
      </c>
      <c r="W172" s="33">
        <v>24.42003854459146</v>
      </c>
      <c r="X172" s="33">
        <v>21.555159313110536</v>
      </c>
      <c r="Y172" s="33">
        <v>18.907342851396741</v>
      </c>
      <c r="Z172" s="33">
        <v>16.490276590134869</v>
      </c>
      <c r="AA172" s="33">
        <v>14.280981038883198</v>
      </c>
      <c r="AB172" s="33">
        <v>12.256657983365146</v>
      </c>
      <c r="AC172" s="33">
        <v>10.415772214606914</v>
      </c>
      <c r="AD172" s="33">
        <v>8.7688800066480326</v>
      </c>
      <c r="AE172" s="33">
        <v>7.3099362771697249</v>
      </c>
      <c r="AF172" s="33">
        <v>6.0434878066959614</v>
      </c>
      <c r="AG172" s="33">
        <v>4.9575602933099612</v>
      </c>
      <c r="AH172" s="33">
        <v>4.0366764952988365</v>
      </c>
      <c r="AI172" s="33">
        <v>3.2526089395369895</v>
      </c>
      <c r="AJ172" s="33">
        <v>2.6100749540218553</v>
      </c>
      <c r="AK172" s="33">
        <v>2.0782672924344121</v>
      </c>
      <c r="AL172" s="33">
        <v>1.6455414533077994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44.711607847091763</v>
      </c>
      <c r="M173" s="34">
        <v>42.316610089906661</v>
      </c>
      <c r="N173" s="34">
        <v>39.54001226680063</v>
      </c>
      <c r="O173" s="34">
        <v>36.379612694227653</v>
      </c>
      <c r="P173" s="34">
        <v>33.415601077339062</v>
      </c>
      <c r="Q173" s="34">
        <v>30.094108152570865</v>
      </c>
      <c r="R173" s="34">
        <v>27.163744654800368</v>
      </c>
      <c r="S173" s="34">
        <v>24.369669882261469</v>
      </c>
      <c r="T173" s="34">
        <v>21.702552182661051</v>
      </c>
      <c r="U173" s="34">
        <v>19.036847555241994</v>
      </c>
      <c r="V173" s="34">
        <v>16.653962095014819</v>
      </c>
      <c r="W173" s="34">
        <v>14.303883110235033</v>
      </c>
      <c r="X173" s="34">
        <v>12.204493711527814</v>
      </c>
      <c r="Y173" s="34">
        <v>10.332868980231488</v>
      </c>
      <c r="Z173" s="34">
        <v>8.6879618168145694</v>
      </c>
      <c r="AA173" s="34">
        <v>7.2504003032171296</v>
      </c>
      <c r="AB173" s="34">
        <v>6.0117498276730483</v>
      </c>
      <c r="AC173" s="34">
        <v>4.9443550575152333</v>
      </c>
      <c r="AD173" s="34">
        <v>4.0291909588349792</v>
      </c>
      <c r="AE173" s="34">
        <v>3.2560178389543752</v>
      </c>
      <c r="AF173" s="34">
        <v>2.6148724374056074</v>
      </c>
      <c r="AG173" s="34">
        <v>2.0897481979379733</v>
      </c>
      <c r="AH173" s="34">
        <v>1.6584206798715311</v>
      </c>
      <c r="AI173" s="34">
        <v>1.3061384231921349</v>
      </c>
      <c r="AJ173" s="34">
        <v>1.0216908499170667</v>
      </c>
      <c r="AK173" s="34">
        <v>0.7940063510373252</v>
      </c>
      <c r="AL173" s="34">
        <v>0.61142509974288983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96.238312226268974</v>
      </c>
      <c r="M174" s="33">
        <v>91.819869628195562</v>
      </c>
      <c r="N174" s="33">
        <v>87.013537873000288</v>
      </c>
      <c r="O174" s="33">
        <v>81.859860535193249</v>
      </c>
      <c r="P174" s="33">
        <v>76.674797731120648</v>
      </c>
      <c r="Q174" s="33">
        <v>71.207680890448032</v>
      </c>
      <c r="R174" s="33">
        <v>65.840817132276499</v>
      </c>
      <c r="S174" s="33">
        <v>60.425221610404876</v>
      </c>
      <c r="T174" s="33">
        <v>55.00763263878877</v>
      </c>
      <c r="U174" s="33">
        <v>49.523231165328653</v>
      </c>
      <c r="V174" s="33">
        <v>44.176338141025084</v>
      </c>
      <c r="W174" s="33">
        <v>38.723921654826491</v>
      </c>
      <c r="X174" s="33">
        <v>33.759653024638354</v>
      </c>
      <c r="Y174" s="33">
        <v>29.24021183162823</v>
      </c>
      <c r="Z174" s="33">
        <v>25.178238406949436</v>
      </c>
      <c r="AA174" s="33">
        <v>21.531381342100325</v>
      </c>
      <c r="AB174" s="33">
        <v>18.268407811038195</v>
      </c>
      <c r="AC174" s="33">
        <v>15.360127272122147</v>
      </c>
      <c r="AD174" s="33">
        <v>12.79807096548301</v>
      </c>
      <c r="AE174" s="33">
        <v>10.5659541161241</v>
      </c>
      <c r="AF174" s="33">
        <v>8.6583602441015692</v>
      </c>
      <c r="AG174" s="33">
        <v>7.0473084912479349</v>
      </c>
      <c r="AH174" s="33">
        <v>5.6950971751703676</v>
      </c>
      <c r="AI174" s="33">
        <v>4.5587473627291244</v>
      </c>
      <c r="AJ174" s="33">
        <v>3.6317658039389213</v>
      </c>
      <c r="AK174" s="33">
        <v>2.8722736434717375</v>
      </c>
      <c r="AL174" s="33">
        <v>2.2569665530506895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2.3700000000000006</v>
      </c>
      <c r="M175" s="30">
        <v>2.37</v>
      </c>
      <c r="N175" s="30">
        <v>2.3699999999999997</v>
      </c>
      <c r="O175" s="30">
        <v>2.37</v>
      </c>
      <c r="P175" s="30">
        <v>2.37</v>
      </c>
      <c r="Q175" s="30">
        <v>2.3700000000000006</v>
      </c>
      <c r="R175" s="30">
        <v>2.37</v>
      </c>
      <c r="S175" s="30">
        <v>2.37</v>
      </c>
      <c r="T175" s="30">
        <v>2.370000000000001</v>
      </c>
      <c r="U175" s="30">
        <v>2.3699999999999997</v>
      </c>
      <c r="V175" s="30">
        <v>2.3700000000000006</v>
      </c>
      <c r="W175" s="30">
        <v>2.3699999999999992</v>
      </c>
      <c r="X175" s="30">
        <v>2.3699999999999992</v>
      </c>
      <c r="Y175" s="30">
        <v>2.3700000000000006</v>
      </c>
      <c r="Z175" s="30">
        <v>2.37</v>
      </c>
      <c r="AA175" s="30">
        <v>2.3700000000000006</v>
      </c>
      <c r="AB175" s="30">
        <v>2.3699999999999997</v>
      </c>
      <c r="AC175" s="30">
        <v>2.3700000000000006</v>
      </c>
      <c r="AD175" s="30">
        <v>2.3700000000000006</v>
      </c>
      <c r="AE175" s="30">
        <v>2.37</v>
      </c>
      <c r="AF175" s="30">
        <v>2.3699999999999997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36940.886654990725</v>
      </c>
      <c r="M182" s="33">
        <v>51499.33930324197</v>
      </c>
      <c r="N182" s="33">
        <v>68759.76491017353</v>
      </c>
      <c r="O182" s="33">
        <v>88548.534189323575</v>
      </c>
      <c r="P182" s="33">
        <v>110758.42425694142</v>
      </c>
      <c r="Q182" s="33">
        <v>135199.57620148052</v>
      </c>
      <c r="R182" s="33">
        <v>161697.39830006842</v>
      </c>
      <c r="S182" s="33">
        <v>190084.2389822008</v>
      </c>
      <c r="T182" s="33">
        <v>220206.43091039584</v>
      </c>
      <c r="U182" s="33">
        <v>251862.39484541197</v>
      </c>
      <c r="V182" s="33">
        <v>284873.10917906906</v>
      </c>
      <c r="W182" s="33">
        <v>318992.18996175186</v>
      </c>
      <c r="X182" s="33">
        <v>350534.67839535</v>
      </c>
      <c r="Y182" s="33">
        <v>379519.81062324636</v>
      </c>
      <c r="Z182" s="33">
        <v>406053.86571357935</v>
      </c>
      <c r="AA182" s="33">
        <v>430219.60187592835</v>
      </c>
      <c r="AB182" s="33">
        <v>452030.40551968163</v>
      </c>
      <c r="AC182" s="33">
        <v>471577.1022057113</v>
      </c>
      <c r="AD182" s="33">
        <v>488928.58649769705</v>
      </c>
      <c r="AE182" s="33">
        <v>504156.76419785595</v>
      </c>
      <c r="AF182" s="33">
        <v>517340.55976798688</v>
      </c>
      <c r="AG182" s="33">
        <v>528629.1479083118</v>
      </c>
      <c r="AH182" s="33">
        <v>538164.51765360567</v>
      </c>
      <c r="AI182" s="33">
        <v>546112.33010377258</v>
      </c>
      <c r="AJ182" s="33">
        <v>552632.39020150923</v>
      </c>
      <c r="AK182" s="33">
        <v>557921.69581545843</v>
      </c>
      <c r="AL182" s="33">
        <v>562168.32241947728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1662.1934882001005</v>
      </c>
      <c r="M184" s="33">
        <v>1892.8565239781599</v>
      </c>
      <c r="N184" s="33">
        <v>2192.5093473270313</v>
      </c>
      <c r="O184" s="33">
        <v>2591.1197625168161</v>
      </c>
      <c r="P184" s="33">
        <v>3006.3557275694602</v>
      </c>
      <c r="Q184" s="33">
        <v>3474.2293295833451</v>
      </c>
      <c r="R184" s="33">
        <v>3829.6892636184575</v>
      </c>
      <c r="S184" s="33">
        <v>3994.5353608173946</v>
      </c>
      <c r="T184" s="33">
        <v>4061.7882627791369</v>
      </c>
      <c r="U184" s="33">
        <v>4038.2939347791403</v>
      </c>
      <c r="V184" s="33">
        <v>3884.9516605695931</v>
      </c>
      <c r="W184" s="33">
        <v>3605.6716745560425</v>
      </c>
      <c r="X184" s="33">
        <v>3329.9022804213146</v>
      </c>
      <c r="Y184" s="33">
        <v>3058.5896957797704</v>
      </c>
      <c r="Z184" s="33">
        <v>2785.4452987145942</v>
      </c>
      <c r="AA184" s="33">
        <v>2511.7464804141719</v>
      </c>
      <c r="AB184" s="33">
        <v>2240.679540199731</v>
      </c>
      <c r="AC184" s="33">
        <v>1975.9272952711538</v>
      </c>
      <c r="AD184" s="33">
        <v>1720.0390766983519</v>
      </c>
      <c r="AE184" s="33">
        <v>1476.0203096978164</v>
      </c>
      <c r="AF184" s="33">
        <v>1248.5336106803577</v>
      </c>
      <c r="AG184" s="33">
        <v>1040.6943928259898</v>
      </c>
      <c r="AH184" s="33">
        <v>855.88407082721164</v>
      </c>
      <c r="AI184" s="33">
        <v>695.74402468501228</v>
      </c>
      <c r="AJ184" s="33">
        <v>559.81061768614018</v>
      </c>
      <c r="AK184" s="33">
        <v>446.93544798936574</v>
      </c>
      <c r="AL184" s="33">
        <v>353.8764369256798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396.76455606904324</v>
      </c>
      <c r="M186" s="33">
        <v>526.97518005024699</v>
      </c>
      <c r="N186" s="33">
        <v>721.9302730980412</v>
      </c>
      <c r="O186" s="33">
        <v>982.21203147781262</v>
      </c>
      <c r="P186" s="33">
        <v>1304.9086575292804</v>
      </c>
      <c r="Q186" s="33">
        <v>1370.1667296448097</v>
      </c>
      <c r="R186" s="33">
        <v>1428.0780067866287</v>
      </c>
      <c r="S186" s="33">
        <v>1486.1371524024316</v>
      </c>
      <c r="T186" s="33">
        <v>1542.1054506666819</v>
      </c>
      <c r="U186" s="33">
        <v>1510.1521288193901</v>
      </c>
      <c r="V186" s="33">
        <v>1477.863779569074</v>
      </c>
      <c r="W186" s="33">
        <v>1367.0333499580765</v>
      </c>
      <c r="X186" s="33">
        <v>1258.1918322416825</v>
      </c>
      <c r="Y186" s="33">
        <v>1148.32584107918</v>
      </c>
      <c r="Z186" s="33">
        <v>1040.5289717883795</v>
      </c>
      <c r="AA186" s="33">
        <v>933.06405514365758</v>
      </c>
      <c r="AB186" s="33">
        <v>827.39574879471093</v>
      </c>
      <c r="AC186" s="33">
        <v>724.24352258129477</v>
      </c>
      <c r="AD186" s="33">
        <v>625.71277171210966</v>
      </c>
      <c r="AE186" s="33">
        <v>533.4020139430512</v>
      </c>
      <c r="AF186" s="33">
        <v>448.31854021780975</v>
      </c>
      <c r="AG186" s="33">
        <v>371.8399859214245</v>
      </c>
      <c r="AH186" s="33">
        <v>303.8592154684282</v>
      </c>
      <c r="AI186" s="33">
        <v>245.47266341327546</v>
      </c>
      <c r="AJ186" s="33">
        <v>196.01513734102014</v>
      </c>
      <c r="AK186" s="33">
        <v>155.19449593654292</v>
      </c>
      <c r="AL186" s="33">
        <v>120.34836242544145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2058.958044269144</v>
      </c>
      <c r="M192" s="33">
        <v>2419.8317040284069</v>
      </c>
      <c r="N192" s="33">
        <v>2914.4396204250725</v>
      </c>
      <c r="O192" s="33">
        <v>3573.3317939946287</v>
      </c>
      <c r="P192" s="33">
        <v>4311.2643850987406</v>
      </c>
      <c r="Q192" s="33">
        <v>4844.3960592281546</v>
      </c>
      <c r="R192" s="33">
        <v>5257.7672704050865</v>
      </c>
      <c r="S192" s="33">
        <v>5480.6725132198262</v>
      </c>
      <c r="T192" s="33">
        <v>5603.8937134458192</v>
      </c>
      <c r="U192" s="33">
        <v>5548.4460635985306</v>
      </c>
      <c r="V192" s="33">
        <v>5362.8154401386673</v>
      </c>
      <c r="W192" s="33">
        <v>4972.705024514119</v>
      </c>
      <c r="X192" s="33">
        <v>4588.0941126629968</v>
      </c>
      <c r="Y192" s="33">
        <v>4206.9155368589509</v>
      </c>
      <c r="Z192" s="33">
        <v>3825.9742705029739</v>
      </c>
      <c r="AA192" s="33">
        <v>3444.8105355578296</v>
      </c>
      <c r="AB192" s="33">
        <v>3068.075288994442</v>
      </c>
      <c r="AC192" s="33">
        <v>2700.1708178524486</v>
      </c>
      <c r="AD192" s="33">
        <v>2345.7518484104617</v>
      </c>
      <c r="AE192" s="33">
        <v>2009.4223236408675</v>
      </c>
      <c r="AF192" s="33">
        <v>1696.8521508981676</v>
      </c>
      <c r="AG192" s="33">
        <v>1412.5343787474144</v>
      </c>
      <c r="AH192" s="33">
        <v>1159.7432862956398</v>
      </c>
      <c r="AI192" s="33">
        <v>941.2166880982877</v>
      </c>
      <c r="AJ192" s="33">
        <v>755.82575502716031</v>
      </c>
      <c r="AK192" s="33">
        <v>602.12994392590872</v>
      </c>
      <c r="AL192" s="33">
        <v>474.22479935112125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36940.886654990725</v>
      </c>
      <c r="M193" s="34">
        <v>51499.33930324197</v>
      </c>
      <c r="N193" s="34">
        <v>68759.76491017353</v>
      </c>
      <c r="O193" s="34">
        <v>88548.534189323575</v>
      </c>
      <c r="P193" s="34">
        <v>110758.42425694142</v>
      </c>
      <c r="Q193" s="34">
        <v>135199.57620148052</v>
      </c>
      <c r="R193" s="34">
        <v>161697.39830006842</v>
      </c>
      <c r="S193" s="34">
        <v>190084.2389822008</v>
      </c>
      <c r="T193" s="34">
        <v>220206.43091039584</v>
      </c>
      <c r="U193" s="34">
        <v>251862.39484541197</v>
      </c>
      <c r="V193" s="34">
        <v>284873.10917906906</v>
      </c>
      <c r="W193" s="34">
        <v>318992.18996175186</v>
      </c>
      <c r="X193" s="34">
        <v>350534.67839535</v>
      </c>
      <c r="Y193" s="34">
        <v>379519.81062324636</v>
      </c>
      <c r="Z193" s="34">
        <v>406053.86571357935</v>
      </c>
      <c r="AA193" s="34">
        <v>430219.60187592835</v>
      </c>
      <c r="AB193" s="34">
        <v>452030.40551968163</v>
      </c>
      <c r="AC193" s="34">
        <v>471577.1022057113</v>
      </c>
      <c r="AD193" s="34">
        <v>488928.58649769705</v>
      </c>
      <c r="AE193" s="34">
        <v>504156.76419785595</v>
      </c>
      <c r="AF193" s="34">
        <v>517340.55976798688</v>
      </c>
      <c r="AG193" s="34">
        <v>528629.1479083118</v>
      </c>
      <c r="AH193" s="34">
        <v>538164.51765360567</v>
      </c>
      <c r="AI193" s="34">
        <v>546112.33010377258</v>
      </c>
      <c r="AJ193" s="34">
        <v>552632.39020150923</v>
      </c>
      <c r="AK193" s="34">
        <v>557921.69581545843</v>
      </c>
      <c r="AL193" s="34">
        <v>562168.32241947728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38999.844699259869</v>
      </c>
      <c r="M194" s="33">
        <v>53919.171007270379</v>
      </c>
      <c r="N194" s="33">
        <v>71674.204530598596</v>
      </c>
      <c r="O194" s="33">
        <v>92121.865983318203</v>
      </c>
      <c r="P194" s="33">
        <v>115069.68864204016</v>
      </c>
      <c r="Q194" s="33">
        <v>140043.97226070869</v>
      </c>
      <c r="R194" s="33">
        <v>166955.1655704735</v>
      </c>
      <c r="S194" s="33">
        <v>195564.91149542062</v>
      </c>
      <c r="T194" s="33">
        <v>225810.32462384165</v>
      </c>
      <c r="U194" s="33">
        <v>257410.8409090105</v>
      </c>
      <c r="V194" s="33">
        <v>290235.92461920774</v>
      </c>
      <c r="W194" s="33">
        <v>323964.89498626598</v>
      </c>
      <c r="X194" s="33">
        <v>355122.77250801295</v>
      </c>
      <c r="Y194" s="33">
        <v>383726.72616010532</v>
      </c>
      <c r="Z194" s="33">
        <v>409879.83998408233</v>
      </c>
      <c r="AA194" s="33">
        <v>433664.41241148621</v>
      </c>
      <c r="AB194" s="33">
        <v>455098.4808086761</v>
      </c>
      <c r="AC194" s="33">
        <v>474277.27302356373</v>
      </c>
      <c r="AD194" s="33">
        <v>491274.33834610751</v>
      </c>
      <c r="AE194" s="33">
        <v>506166.18652149686</v>
      </c>
      <c r="AF194" s="33">
        <v>519037.41191888507</v>
      </c>
      <c r="AG194" s="33">
        <v>530041.68228705914</v>
      </c>
      <c r="AH194" s="33">
        <v>539324.26093990123</v>
      </c>
      <c r="AI194" s="33">
        <v>547053.54679187085</v>
      </c>
      <c r="AJ194" s="33">
        <v>553388.21595653635</v>
      </c>
      <c r="AK194" s="33">
        <v>558523.82575938432</v>
      </c>
      <c r="AL194" s="33">
        <v>562642.54721882846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6.2594668305556151</v>
      </c>
      <c r="M202" s="33">
        <v>8.689786023814202</v>
      </c>
      <c r="N202" s="33">
        <v>11.563964405919394</v>
      </c>
      <c r="O202" s="33">
        <v>14.851235157310025</v>
      </c>
      <c r="P202" s="33">
        <v>18.53147057419012</v>
      </c>
      <c r="Q202" s="33">
        <v>22.570590527255671</v>
      </c>
      <c r="R202" s="33">
        <v>26.937144370206887</v>
      </c>
      <c r="S202" s="33">
        <v>31.601681688763861</v>
      </c>
      <c r="T202" s="33">
        <v>36.536672933268072</v>
      </c>
      <c r="U202" s="33">
        <v>41.706967510486656</v>
      </c>
      <c r="V202" s="33">
        <v>47.081100107021221</v>
      </c>
      <c r="W202" s="33">
        <v>52.617202360956725</v>
      </c>
      <c r="X202" s="33">
        <v>57.657538116714541</v>
      </c>
      <c r="Y202" s="33">
        <v>62.26332806861155</v>
      </c>
      <c r="Z202" s="33">
        <v>66.454425533823027</v>
      </c>
      <c r="AA202" s="33">
        <v>70.244607236763997</v>
      </c>
      <c r="AB202" s="33">
        <v>73.636273593783045</v>
      </c>
      <c r="AC202" s="33">
        <v>76.646314074404245</v>
      </c>
      <c r="AD202" s="33">
        <v>79.286948474498232</v>
      </c>
      <c r="AE202" s="33">
        <v>81.570857033598372</v>
      </c>
      <c r="AF202" s="33">
        <v>83.51213726548194</v>
      </c>
      <c r="AG202" s="33">
        <v>85.137319570813474</v>
      </c>
      <c r="AH202" s="33">
        <v>86.470835166589424</v>
      </c>
      <c r="AI202" s="33">
        <v>87.541134817738055</v>
      </c>
      <c r="AJ202" s="33">
        <v>88.375349979899781</v>
      </c>
      <c r="AK202" s="33">
        <v>89.006919700666188</v>
      </c>
      <c r="AL202" s="33">
        <v>89.467420975137458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0.28436293464725587</v>
      </c>
      <c r="M204" s="33">
        <v>0.32262379573980965</v>
      </c>
      <c r="N204" s="33">
        <v>0.37224498050548921</v>
      </c>
      <c r="O204" s="33">
        <v>0.43818213195105354</v>
      </c>
      <c r="P204" s="33">
        <v>0.50667310044993941</v>
      </c>
      <c r="Q204" s="33">
        <v>0.58364250007565854</v>
      </c>
      <c r="R204" s="33">
        <v>0.64172670768063367</v>
      </c>
      <c r="S204" s="33">
        <v>0.66812498290981359</v>
      </c>
      <c r="T204" s="33">
        <v>0.67828810924546745</v>
      </c>
      <c r="U204" s="33">
        <v>0.67342358764447086</v>
      </c>
      <c r="V204" s="33">
        <v>0.64719040535118211</v>
      </c>
      <c r="W204" s="33">
        <v>0.60034970114467956</v>
      </c>
      <c r="X204" s="33">
        <v>0.55412784760575662</v>
      </c>
      <c r="Y204" s="33">
        <v>0.50867763022919943</v>
      </c>
      <c r="Z204" s="33">
        <v>0.46297570327044574</v>
      </c>
      <c r="AA204" s="33">
        <v>0.41723699344410442</v>
      </c>
      <c r="AB204" s="33">
        <v>0.37200109218971494</v>
      </c>
      <c r="AC204" s="33">
        <v>0.32788016753418914</v>
      </c>
      <c r="AD204" s="33">
        <v>0.2852879441952148</v>
      </c>
      <c r="AE204" s="33">
        <v>0.2447040592774522</v>
      </c>
      <c r="AF204" s="33">
        <v>0.20689521403742603</v>
      </c>
      <c r="AG204" s="33">
        <v>0.17238007598769825</v>
      </c>
      <c r="AH204" s="33">
        <v>0.14172078789300119</v>
      </c>
      <c r="AI204" s="33">
        <v>0.11517554532228015</v>
      </c>
      <c r="AJ204" s="33">
        <v>9.2658966001357687E-2</v>
      </c>
      <c r="AK204" s="33">
        <v>7.396878096957242E-2</v>
      </c>
      <c r="AL204" s="33">
        <v>5.8568663218691017E-2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6.7234575717611059E-2</v>
      </c>
      <c r="M206" s="33">
        <v>8.8957144691144657E-2</v>
      </c>
      <c r="N206" s="33">
        <v>0.12141630611521609</v>
      </c>
      <c r="O206" s="33">
        <v>0.16466389536254517</v>
      </c>
      <c r="P206" s="33">
        <v>0.21816249431428211</v>
      </c>
      <c r="Q206" s="33">
        <v>0.22884076625581545</v>
      </c>
      <c r="R206" s="33">
        <v>0.23824504908921176</v>
      </c>
      <c r="S206" s="33">
        <v>0.24762512135881626</v>
      </c>
      <c r="T206" s="33">
        <v>0.25661029336439872</v>
      </c>
      <c r="U206" s="33">
        <v>0.25109200329131209</v>
      </c>
      <c r="V206" s="33">
        <v>0.24549707339302809</v>
      </c>
      <c r="W206" s="33">
        <v>0.22704228671286117</v>
      </c>
      <c r="X206" s="33">
        <v>0.20891928033230145</v>
      </c>
      <c r="Y206" s="33">
        <v>0.19062423302524759</v>
      </c>
      <c r="Z206" s="33">
        <v>0.1726742619643333</v>
      </c>
      <c r="AA206" s="33">
        <v>0.15478846661627432</v>
      </c>
      <c r="AB206" s="33">
        <v>0.13721018884593553</v>
      </c>
      <c r="AC206" s="33">
        <v>0.12006240393917833</v>
      </c>
      <c r="AD206" s="33">
        <v>0.10369081497814915</v>
      </c>
      <c r="AE206" s="33">
        <v>8.8361262825854894E-2</v>
      </c>
      <c r="AF206" s="33">
        <v>7.4238847373389066E-2</v>
      </c>
      <c r="AG206" s="33">
        <v>6.1553742145332165E-2</v>
      </c>
      <c r="AH206" s="33">
        <v>5.0284586205489402E-2</v>
      </c>
      <c r="AI206" s="33">
        <v>4.0611173464926834E-2</v>
      </c>
      <c r="AJ206" s="33">
        <v>3.2420894779917914E-2</v>
      </c>
      <c r="AK206" s="33">
        <v>2.5664024536252463E-2</v>
      </c>
      <c r="AL206" s="33">
        <v>1.9897818918379669E-2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0.35159751036486692</v>
      </c>
      <c r="M212" s="33">
        <v>0.41158094043095428</v>
      </c>
      <c r="N212" s="33">
        <v>0.4936612866207053</v>
      </c>
      <c r="O212" s="33">
        <v>0.60284602731359871</v>
      </c>
      <c r="P212" s="33">
        <v>0.72483559476422155</v>
      </c>
      <c r="Q212" s="33">
        <v>0.81248326633147405</v>
      </c>
      <c r="R212" s="33">
        <v>0.8799717567698454</v>
      </c>
      <c r="S212" s="33">
        <v>0.91575010426862979</v>
      </c>
      <c r="T212" s="33">
        <v>0.93489840260986612</v>
      </c>
      <c r="U212" s="33">
        <v>0.92451559093578295</v>
      </c>
      <c r="V212" s="33">
        <v>0.89268747874421017</v>
      </c>
      <c r="W212" s="33">
        <v>0.82739198785754076</v>
      </c>
      <c r="X212" s="33">
        <v>0.76304712793805807</v>
      </c>
      <c r="Y212" s="33">
        <v>0.69930186325444699</v>
      </c>
      <c r="Z212" s="33">
        <v>0.63564996523477901</v>
      </c>
      <c r="AA212" s="33">
        <v>0.57202546006037869</v>
      </c>
      <c r="AB212" s="33">
        <v>0.5092112810356505</v>
      </c>
      <c r="AC212" s="33">
        <v>0.44794257147336747</v>
      </c>
      <c r="AD212" s="33">
        <v>0.38897875917336394</v>
      </c>
      <c r="AE212" s="33">
        <v>0.33306532210330708</v>
      </c>
      <c r="AF212" s="33">
        <v>0.28113406141081509</v>
      </c>
      <c r="AG212" s="33">
        <v>0.23393381813303041</v>
      </c>
      <c r="AH212" s="33">
        <v>0.19200537409849058</v>
      </c>
      <c r="AI212" s="33">
        <v>0.15578671878720698</v>
      </c>
      <c r="AJ212" s="33">
        <v>0.12507986078127559</v>
      </c>
      <c r="AK212" s="33">
        <v>9.9632805505824887E-2</v>
      </c>
      <c r="AL212" s="33">
        <v>7.8466482137070692E-2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6.2594668305556151</v>
      </c>
      <c r="M213" s="34">
        <v>8.689786023814202</v>
      </c>
      <c r="N213" s="34">
        <v>11.563964405919394</v>
      </c>
      <c r="O213" s="34">
        <v>14.851235157310025</v>
      </c>
      <c r="P213" s="34">
        <v>18.53147057419012</v>
      </c>
      <c r="Q213" s="34">
        <v>22.570590527255671</v>
      </c>
      <c r="R213" s="34">
        <v>26.937144370206887</v>
      </c>
      <c r="S213" s="34">
        <v>31.601681688763861</v>
      </c>
      <c r="T213" s="34">
        <v>36.536672933268072</v>
      </c>
      <c r="U213" s="34">
        <v>41.706967510486656</v>
      </c>
      <c r="V213" s="34">
        <v>47.081100107021221</v>
      </c>
      <c r="W213" s="34">
        <v>52.617202360956725</v>
      </c>
      <c r="X213" s="34">
        <v>57.657538116714541</v>
      </c>
      <c r="Y213" s="34">
        <v>62.26332806861155</v>
      </c>
      <c r="Z213" s="34">
        <v>66.454425533823027</v>
      </c>
      <c r="AA213" s="34">
        <v>70.244607236763997</v>
      </c>
      <c r="AB213" s="34">
        <v>73.636273593783045</v>
      </c>
      <c r="AC213" s="34">
        <v>76.646314074404245</v>
      </c>
      <c r="AD213" s="34">
        <v>79.286948474498232</v>
      </c>
      <c r="AE213" s="34">
        <v>81.570857033598372</v>
      </c>
      <c r="AF213" s="34">
        <v>83.51213726548194</v>
      </c>
      <c r="AG213" s="34">
        <v>85.137319570813474</v>
      </c>
      <c r="AH213" s="34">
        <v>86.470835166589424</v>
      </c>
      <c r="AI213" s="34">
        <v>87.541134817738055</v>
      </c>
      <c r="AJ213" s="34">
        <v>88.375349979899781</v>
      </c>
      <c r="AK213" s="34">
        <v>89.006919700666188</v>
      </c>
      <c r="AL213" s="34">
        <v>89.467420975137458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6.6110643409204828</v>
      </c>
      <c r="M214" s="33">
        <v>9.1013669642451571</v>
      </c>
      <c r="N214" s="33">
        <v>12.0576256925401</v>
      </c>
      <c r="O214" s="33">
        <v>15.454081184623625</v>
      </c>
      <c r="P214" s="33">
        <v>19.256306168954342</v>
      </c>
      <c r="Q214" s="33">
        <v>23.383073793587144</v>
      </c>
      <c r="R214" s="33">
        <v>27.817116126976732</v>
      </c>
      <c r="S214" s="33">
        <v>32.517431793032493</v>
      </c>
      <c r="T214" s="33">
        <v>37.471571335877933</v>
      </c>
      <c r="U214" s="33">
        <v>42.63148310142244</v>
      </c>
      <c r="V214" s="33">
        <v>47.973787585765429</v>
      </c>
      <c r="W214" s="33">
        <v>53.444594348814263</v>
      </c>
      <c r="X214" s="33">
        <v>58.420585244652599</v>
      </c>
      <c r="Y214" s="33">
        <v>62.962629931865997</v>
      </c>
      <c r="Z214" s="33">
        <v>67.090075499057804</v>
      </c>
      <c r="AA214" s="33">
        <v>70.816632696824371</v>
      </c>
      <c r="AB214" s="33">
        <v>74.145484874818706</v>
      </c>
      <c r="AC214" s="33">
        <v>77.094256645877607</v>
      </c>
      <c r="AD214" s="33">
        <v>79.675927233671601</v>
      </c>
      <c r="AE214" s="33">
        <v>81.903922355701681</v>
      </c>
      <c r="AF214" s="33">
        <v>83.793271326892764</v>
      </c>
      <c r="AG214" s="33">
        <v>85.371253388946513</v>
      </c>
      <c r="AH214" s="33">
        <v>86.662840540687924</v>
      </c>
      <c r="AI214" s="33">
        <v>87.696921536525252</v>
      </c>
      <c r="AJ214" s="33">
        <v>88.500429840681051</v>
      </c>
      <c r="AK214" s="33">
        <v>89.106552506172022</v>
      </c>
      <c r="AL214" s="33">
        <v>89.545887457274532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0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0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0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0</v>
      </c>
      <c r="C233" s="34">
        <v>0</v>
      </c>
      <c r="D233" s="34">
        <v>0</v>
      </c>
      <c r="E233" s="34">
        <v>0</v>
      </c>
      <c r="F233" s="34">
        <v>0</v>
      </c>
      <c r="G233" s="34">
        <v>0</v>
      </c>
      <c r="H233" s="34">
        <v>0</v>
      </c>
      <c r="I233" s="34">
        <v>0</v>
      </c>
      <c r="J233" s="34">
        <v>0</v>
      </c>
      <c r="K233" s="34">
        <v>0</v>
      </c>
      <c r="L233" s="34">
        <v>0</v>
      </c>
      <c r="M233" s="34">
        <v>0</v>
      </c>
      <c r="N233" s="34">
        <v>0</v>
      </c>
      <c r="O233" s="34">
        <v>0</v>
      </c>
      <c r="P233" s="34">
        <v>0</v>
      </c>
      <c r="Q233" s="34">
        <v>0</v>
      </c>
      <c r="R233" s="34">
        <v>0</v>
      </c>
      <c r="S233" s="34">
        <v>0</v>
      </c>
      <c r="T233" s="34">
        <v>0</v>
      </c>
      <c r="U233" s="34">
        <v>0</v>
      </c>
      <c r="V233" s="34">
        <v>0</v>
      </c>
      <c r="W233" s="34">
        <v>0</v>
      </c>
      <c r="X233" s="34">
        <v>0</v>
      </c>
      <c r="Y233" s="34">
        <v>0</v>
      </c>
      <c r="Z233" s="34">
        <v>0</v>
      </c>
      <c r="AA233" s="34">
        <v>0</v>
      </c>
      <c r="AB233" s="34">
        <v>0</v>
      </c>
      <c r="AC233" s="34">
        <v>0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0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246633.79850191611</v>
      </c>
      <c r="M241" s="33">
        <v>233945.86606729508</v>
      </c>
      <c r="N241" s="33">
        <v>220818.74749924892</v>
      </c>
      <c r="O241" s="33">
        <v>207216.18085989761</v>
      </c>
      <c r="P241" s="33">
        <v>192765.8097913907</v>
      </c>
      <c r="Q241" s="33">
        <v>178568.13620696432</v>
      </c>
      <c r="R241" s="33">
        <v>163796.26575359947</v>
      </c>
      <c r="S241" s="33">
        <v>149411.39686547185</v>
      </c>
      <c r="T241" s="33">
        <v>135407.20701016713</v>
      </c>
      <c r="U241" s="33">
        <v>121860.36226261059</v>
      </c>
      <c r="V241" s="33">
        <v>108411.78378383933</v>
      </c>
      <c r="W241" s="33">
        <v>95000.861899985568</v>
      </c>
      <c r="X241" s="33">
        <v>82689.305658645724</v>
      </c>
      <c r="Y241" s="33">
        <v>71499.936041551686</v>
      </c>
      <c r="Z241" s="33">
        <v>61515.362651652802</v>
      </c>
      <c r="AA241" s="33">
        <v>52592.462524938863</v>
      </c>
      <c r="AB241" s="33">
        <v>44574.967550007183</v>
      </c>
      <c r="AC241" s="33">
        <v>37410.040090187089</v>
      </c>
      <c r="AD241" s="33">
        <v>31124.573974703813</v>
      </c>
      <c r="AE241" s="33">
        <v>25665.487887775376</v>
      </c>
      <c r="AF241" s="33">
        <v>21029.815695566871</v>
      </c>
      <c r="AG241" s="33">
        <v>17134.84770045488</v>
      </c>
      <c r="AH241" s="33">
        <v>13878.296816605221</v>
      </c>
      <c r="AI241" s="33">
        <v>11107.971365868612</v>
      </c>
      <c r="AJ241" s="33">
        <v>8860.5074757739712</v>
      </c>
      <c r="AK241" s="33">
        <v>6993.5223788952062</v>
      </c>
      <c r="AL241" s="33">
        <v>5470.2027455990392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230664.69186804129</v>
      </c>
      <c r="M242" s="33">
        <v>215589.33553093887</v>
      </c>
      <c r="N242" s="33">
        <v>198360.16519177731</v>
      </c>
      <c r="O242" s="33">
        <v>179210.78523464641</v>
      </c>
      <c r="P242" s="33">
        <v>160582.71518847923</v>
      </c>
      <c r="Q242" s="33">
        <v>142590.54583388712</v>
      </c>
      <c r="R242" s="33">
        <v>126835.35954586935</v>
      </c>
      <c r="S242" s="33">
        <v>111798.81420996357</v>
      </c>
      <c r="T242" s="33">
        <v>97475.649814356933</v>
      </c>
      <c r="U242" s="33">
        <v>83925.743428345406</v>
      </c>
      <c r="V242" s="33">
        <v>71953.847318527784</v>
      </c>
      <c r="W242" s="33">
        <v>60815.078763787562</v>
      </c>
      <c r="X242" s="33">
        <v>51003.456284100699</v>
      </c>
      <c r="Y242" s="33">
        <v>42432.107329938815</v>
      </c>
      <c r="Z242" s="33">
        <v>35033.572004077738</v>
      </c>
      <c r="AA242" s="33">
        <v>28705.886245195503</v>
      </c>
      <c r="AB242" s="33">
        <v>23379.840516179291</v>
      </c>
      <c r="AC242" s="33">
        <v>18898.884761516052</v>
      </c>
      <c r="AD242" s="33">
        <v>15141.79839471501</v>
      </c>
      <c r="AE242" s="33">
        <v>12036.420488301112</v>
      </c>
      <c r="AF242" s="33">
        <v>9529.1494626499189</v>
      </c>
      <c r="AG242" s="33">
        <v>7527.9938729140795</v>
      </c>
      <c r="AH242" s="33">
        <v>5923.3257601717314</v>
      </c>
      <c r="AI242" s="33">
        <v>4633.0200750426429</v>
      </c>
      <c r="AJ242" s="33">
        <v>3604.8967613254872</v>
      </c>
      <c r="AK242" s="33">
        <v>2784.0559426668965</v>
      </c>
      <c r="AL242" s="33">
        <v>2136.8778732976034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36940.886654990725</v>
      </c>
      <c r="M243" s="33">
        <v>51499.33930324197</v>
      </c>
      <c r="N243" s="33">
        <v>68759.76491017353</v>
      </c>
      <c r="O243" s="33">
        <v>88548.534189323575</v>
      </c>
      <c r="P243" s="33">
        <v>110758.42425694142</v>
      </c>
      <c r="Q243" s="33">
        <v>135199.57620148052</v>
      </c>
      <c r="R243" s="33">
        <v>161697.39830006842</v>
      </c>
      <c r="S243" s="33">
        <v>190084.2389822008</v>
      </c>
      <c r="T243" s="33">
        <v>220206.43091039584</v>
      </c>
      <c r="U243" s="33">
        <v>251862.39484541197</v>
      </c>
      <c r="V243" s="33">
        <v>284873.10917906906</v>
      </c>
      <c r="W243" s="33">
        <v>318992.18996175186</v>
      </c>
      <c r="X243" s="33">
        <v>350534.67839535</v>
      </c>
      <c r="Y243" s="33">
        <v>379519.81062324636</v>
      </c>
      <c r="Z243" s="33">
        <v>406053.86571357935</v>
      </c>
      <c r="AA243" s="33">
        <v>430219.60187592835</v>
      </c>
      <c r="AB243" s="33">
        <v>452030.40551968163</v>
      </c>
      <c r="AC243" s="33">
        <v>471577.1022057113</v>
      </c>
      <c r="AD243" s="33">
        <v>488928.58649769705</v>
      </c>
      <c r="AE243" s="33">
        <v>504156.76419785595</v>
      </c>
      <c r="AF243" s="33">
        <v>517340.55976798688</v>
      </c>
      <c r="AG243" s="33">
        <v>528629.1479083118</v>
      </c>
      <c r="AH243" s="33">
        <v>538164.51765360567</v>
      </c>
      <c r="AI243" s="33">
        <v>546112.33010377258</v>
      </c>
      <c r="AJ243" s="33">
        <v>552632.39020150923</v>
      </c>
      <c r="AK243" s="33">
        <v>557921.69581545843</v>
      </c>
      <c r="AL243" s="33">
        <v>562168.32241947728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22533.554515315165</v>
      </c>
      <c r="M244" s="33">
        <v>26104.976110303825</v>
      </c>
      <c r="N244" s="33">
        <v>29060.93210969993</v>
      </c>
      <c r="O244" s="33">
        <v>31481.83463161391</v>
      </c>
      <c r="P244" s="33">
        <v>32539.128968502959</v>
      </c>
      <c r="Q244" s="33">
        <v>32667.917250457846</v>
      </c>
      <c r="R244" s="33">
        <v>31922.681107633456</v>
      </c>
      <c r="S244" s="33">
        <v>31132.995319642756</v>
      </c>
      <c r="T244" s="33">
        <v>29441.746004219898</v>
      </c>
      <c r="U244" s="33">
        <v>27275.096118317648</v>
      </c>
      <c r="V244" s="33">
        <v>25059.910512288876</v>
      </c>
      <c r="W244" s="33">
        <v>22821.961422404147</v>
      </c>
      <c r="X244" s="33">
        <v>20540.701005436065</v>
      </c>
      <c r="Y244" s="33">
        <v>18258.267743166794</v>
      </c>
      <c r="Z244" s="33">
        <v>16028.77539230298</v>
      </c>
      <c r="AA244" s="33">
        <v>13887.51418227115</v>
      </c>
      <c r="AB244" s="33">
        <v>11866.91345175354</v>
      </c>
      <c r="AC244" s="33">
        <v>10003.803159542249</v>
      </c>
      <c r="AD244" s="33">
        <v>8323.6075842487462</v>
      </c>
      <c r="AE244" s="33">
        <v>6842.2359631995841</v>
      </c>
      <c r="AF244" s="33">
        <v>5561.3799397883349</v>
      </c>
      <c r="AG244" s="33">
        <v>4468.138810682387</v>
      </c>
      <c r="AH244" s="33">
        <v>3553.203847478544</v>
      </c>
      <c r="AI244" s="33">
        <v>2794.6465987100478</v>
      </c>
      <c r="AJ244" s="33">
        <v>2182.9561085012929</v>
      </c>
      <c r="AK244" s="33">
        <v>1691.7313064953964</v>
      </c>
      <c r="AL244" s="33">
        <v>1308.9272850022392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16621.934882001005</v>
      </c>
      <c r="M245" s="33">
        <v>18928.565239781601</v>
      </c>
      <c r="N245" s="33">
        <v>21925.09347327031</v>
      </c>
      <c r="O245" s="33">
        <v>25911.197625168166</v>
      </c>
      <c r="P245" s="33">
        <v>30063.557275694599</v>
      </c>
      <c r="Q245" s="33">
        <v>34742.29329583345</v>
      </c>
      <c r="R245" s="33">
        <v>38296.892636184573</v>
      </c>
      <c r="S245" s="33">
        <v>39945.353608173944</v>
      </c>
      <c r="T245" s="33">
        <v>40617.882627791376</v>
      </c>
      <c r="U245" s="33">
        <v>40382.939347791398</v>
      </c>
      <c r="V245" s="33">
        <v>38849.516605695913</v>
      </c>
      <c r="W245" s="33">
        <v>36056.716745560429</v>
      </c>
      <c r="X245" s="33">
        <v>33299.022804213149</v>
      </c>
      <c r="Y245" s="33">
        <v>30585.896957797708</v>
      </c>
      <c r="Z245" s="33">
        <v>27854.452987145945</v>
      </c>
      <c r="AA245" s="33">
        <v>25117.464804141713</v>
      </c>
      <c r="AB245" s="33">
        <v>22406.795401997308</v>
      </c>
      <c r="AC245" s="33">
        <v>19759.272952711537</v>
      </c>
      <c r="AD245" s="33">
        <v>17200.390766983521</v>
      </c>
      <c r="AE245" s="33">
        <v>14760.203096978164</v>
      </c>
      <c r="AF245" s="33">
        <v>12485.336106803576</v>
      </c>
      <c r="AG245" s="33">
        <v>10406.943928259898</v>
      </c>
      <c r="AH245" s="33">
        <v>8558.8407082721169</v>
      </c>
      <c r="AI245" s="33">
        <v>6957.4402468501239</v>
      </c>
      <c r="AJ245" s="33">
        <v>5598.1061768614018</v>
      </c>
      <c r="AK245" s="33">
        <v>4469.3544798936573</v>
      </c>
      <c r="AL245" s="33">
        <v>3538.7643692567976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19202.287905878504</v>
      </c>
      <c r="M246" s="33">
        <v>20991.505366903039</v>
      </c>
      <c r="N246" s="33">
        <v>21859.293306060608</v>
      </c>
      <c r="O246" s="33">
        <v>21175.738929362327</v>
      </c>
      <c r="P246" s="33">
        <v>20542.655266435533</v>
      </c>
      <c r="Q246" s="33">
        <v>19149.100907512322</v>
      </c>
      <c r="R246" s="33">
        <v>17798.850704210643</v>
      </c>
      <c r="S246" s="33">
        <v>16472.827616907362</v>
      </c>
      <c r="T246" s="33">
        <v>15137.598402033458</v>
      </c>
      <c r="U246" s="33">
        <v>13758.853265994474</v>
      </c>
      <c r="V246" s="33">
        <v>12363.663341412845</v>
      </c>
      <c r="W246" s="33">
        <v>10959.869703809574</v>
      </c>
      <c r="X246" s="33">
        <v>9578.9174492111597</v>
      </c>
      <c r="Y246" s="33">
        <v>8227.0650685687851</v>
      </c>
      <c r="Z246" s="33">
        <v>6961.3419315112124</v>
      </c>
      <c r="AA246" s="33">
        <v>5798.7823053911416</v>
      </c>
      <c r="AB246" s="33">
        <v>4763.5565055483366</v>
      </c>
      <c r="AC246" s="33">
        <v>3859.3497510439852</v>
      </c>
      <c r="AD246" s="33">
        <v>3080.140434621816</v>
      </c>
      <c r="AE246" s="33">
        <v>2432.1822107587527</v>
      </c>
      <c r="AF246" s="33">
        <v>1900.4963178573944</v>
      </c>
      <c r="AG246" s="33">
        <v>1471.5930559689805</v>
      </c>
      <c r="AH246" s="33">
        <v>1119.4822746178061</v>
      </c>
      <c r="AI246" s="33">
        <v>834.45511828050803</v>
      </c>
      <c r="AJ246" s="33">
        <v>612.85686529746579</v>
      </c>
      <c r="AK246" s="33">
        <v>449.21795996189871</v>
      </c>
      <c r="AL246" s="33">
        <v>329.75766228143186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3967.6455606904319</v>
      </c>
      <c r="M247" s="33">
        <v>5269.7518005024695</v>
      </c>
      <c r="N247" s="33">
        <v>7219.3027309804129</v>
      </c>
      <c r="O247" s="33">
        <v>9822.1203147781271</v>
      </c>
      <c r="P247" s="33">
        <v>13049.086575292804</v>
      </c>
      <c r="Q247" s="33">
        <v>13701.667296448099</v>
      </c>
      <c r="R247" s="33">
        <v>14280.780067866286</v>
      </c>
      <c r="S247" s="33">
        <v>14861.371524024318</v>
      </c>
      <c r="T247" s="33">
        <v>15421.054506666818</v>
      </c>
      <c r="U247" s="33">
        <v>15101.521288193902</v>
      </c>
      <c r="V247" s="33">
        <v>14778.637795690738</v>
      </c>
      <c r="W247" s="33">
        <v>13670.333499580764</v>
      </c>
      <c r="X247" s="33">
        <v>12581.918322416823</v>
      </c>
      <c r="Y247" s="33">
        <v>11483.258410791797</v>
      </c>
      <c r="Z247" s="33">
        <v>10405.289717883794</v>
      </c>
      <c r="AA247" s="33">
        <v>9330.6405514365742</v>
      </c>
      <c r="AB247" s="33">
        <v>8273.9574879471074</v>
      </c>
      <c r="AC247" s="33">
        <v>7242.4352258129484</v>
      </c>
      <c r="AD247" s="33">
        <v>6257.1277171210968</v>
      </c>
      <c r="AE247" s="33">
        <v>5334.0201394305122</v>
      </c>
      <c r="AF247" s="33">
        <v>4483.1854021780973</v>
      </c>
      <c r="AG247" s="33">
        <v>3718.3998592142448</v>
      </c>
      <c r="AH247" s="33">
        <v>3038.5921546842819</v>
      </c>
      <c r="AI247" s="33">
        <v>2454.7266341327545</v>
      </c>
      <c r="AJ247" s="33">
        <v>1960.1513734102016</v>
      </c>
      <c r="AK247" s="33">
        <v>1551.944959365429</v>
      </c>
      <c r="AL247" s="33">
        <v>1203.4836242544143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576564.79988883319</v>
      </c>
      <c r="M253" s="33">
        <v>572329.33941896691</v>
      </c>
      <c r="N253" s="33">
        <v>568003.299221211</v>
      </c>
      <c r="O253" s="33">
        <v>563366.39178479009</v>
      </c>
      <c r="P253" s="33">
        <v>560301.37732273724</v>
      </c>
      <c r="Q253" s="33">
        <v>556619.23699258361</v>
      </c>
      <c r="R253" s="33">
        <v>554628.2281154322</v>
      </c>
      <c r="S253" s="33">
        <v>553706.99812638457</v>
      </c>
      <c r="T253" s="33">
        <v>553707.56927563145</v>
      </c>
      <c r="U253" s="33">
        <v>554166.91055666539</v>
      </c>
      <c r="V253" s="33">
        <v>556290.46853652457</v>
      </c>
      <c r="W253" s="33">
        <v>558317.01199687994</v>
      </c>
      <c r="X253" s="33">
        <v>560227.99991937354</v>
      </c>
      <c r="Y253" s="33">
        <v>562006.34217506193</v>
      </c>
      <c r="Z253" s="33">
        <v>563852.66039815382</v>
      </c>
      <c r="AA253" s="33">
        <v>565652.35248930333</v>
      </c>
      <c r="AB253" s="33">
        <v>567296.43643311446</v>
      </c>
      <c r="AC253" s="33">
        <v>568750.88814652513</v>
      </c>
      <c r="AD253" s="33">
        <v>570056.22537009104</v>
      </c>
      <c r="AE253" s="33">
        <v>571227.31398429954</v>
      </c>
      <c r="AF253" s="33">
        <v>572329.92269283114</v>
      </c>
      <c r="AG253" s="33">
        <v>573357.06513580622</v>
      </c>
      <c r="AH253" s="33">
        <v>574236.25921543525</v>
      </c>
      <c r="AI253" s="33">
        <v>574894.59014265728</v>
      </c>
      <c r="AJ253" s="33">
        <v>575451.86496267898</v>
      </c>
      <c r="AK253" s="33">
        <v>575861.52284273691</v>
      </c>
      <c r="AL253" s="33">
        <v>576156.33597916889</v>
      </c>
    </row>
    <row r="254" spans="1:38">
      <c r="A254" s="10"/>
      <c r="AL254">
        <v>0.93393011200549947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9812.5248388532</v>
      </c>
      <c r="M259" s="33">
        <v>9791.2051312469503</v>
      </c>
      <c r="N259" s="33">
        <v>9760.696591973865</v>
      </c>
      <c r="O259" s="33">
        <v>9722.6087410170894</v>
      </c>
      <c r="P259" s="33">
        <v>9666.5026609105353</v>
      </c>
      <c r="Q259" s="33">
        <v>9602.9279963235804</v>
      </c>
      <c r="R259" s="33">
        <v>9517.0158741749456</v>
      </c>
      <c r="S259" s="33">
        <v>9421.2868562688564</v>
      </c>
      <c r="T259" s="33">
        <v>9314.778169094614</v>
      </c>
      <c r="U259" s="33">
        <v>9197.7456806432783</v>
      </c>
      <c r="V259" s="33">
        <v>9055.1784464605898</v>
      </c>
      <c r="W259" s="33">
        <v>8874.4731086273823</v>
      </c>
      <c r="X259" s="33">
        <v>8664.8010650853394</v>
      </c>
      <c r="Y259" s="33">
        <v>8451.4461668463155</v>
      </c>
      <c r="Z259" s="33">
        <v>8213.4628766955466</v>
      </c>
      <c r="AA259" s="33">
        <v>7951.3571064007565</v>
      </c>
      <c r="AB259" s="33">
        <v>7670.9284678313261</v>
      </c>
      <c r="AC259" s="33">
        <v>7360.9570788753135</v>
      </c>
      <c r="AD259" s="33">
        <v>7010.8365872027816</v>
      </c>
      <c r="AE259" s="33">
        <v>6624.1466105675581</v>
      </c>
      <c r="AF259" s="33">
        <v>6203.6336843348972</v>
      </c>
      <c r="AG259" s="33">
        <v>5756.9190148525058</v>
      </c>
      <c r="AH259" s="33">
        <v>5289.5898222377637</v>
      </c>
      <c r="AI259" s="33">
        <v>4801.7610101311939</v>
      </c>
      <c r="AJ259" s="33">
        <v>4314.5378332005475</v>
      </c>
      <c r="AK259" s="33">
        <v>3817.0810919841861</v>
      </c>
      <c r="AL259" s="33">
        <v>3323.7953940095149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18058.821257870924</v>
      </c>
      <c r="M260" s="33">
        <v>17851.674520296467</v>
      </c>
      <c r="N260" s="33">
        <v>17599.201949412301</v>
      </c>
      <c r="O260" s="33">
        <v>17286.47141408778</v>
      </c>
      <c r="P260" s="33">
        <v>16974.357208142734</v>
      </c>
      <c r="Q260" s="33">
        <v>16655.41582592361</v>
      </c>
      <c r="R260" s="33">
        <v>16392.870410273517</v>
      </c>
      <c r="S260" s="33">
        <v>16110.230625147498</v>
      </c>
      <c r="T260" s="33">
        <v>15798.980575747957</v>
      </c>
      <c r="U260" s="33">
        <v>15441.25886741654</v>
      </c>
      <c r="V260" s="33">
        <v>15094.527664834188</v>
      </c>
      <c r="W260" s="33">
        <v>14689.919963117047</v>
      </c>
      <c r="X260" s="33">
        <v>14257.807377244601</v>
      </c>
      <c r="Y260" s="33">
        <v>13799.050319296966</v>
      </c>
      <c r="Z260" s="33">
        <v>13310.799609143027</v>
      </c>
      <c r="AA260" s="33">
        <v>12792.170410778648</v>
      </c>
      <c r="AB260" s="33">
        <v>12233.529369136599</v>
      </c>
      <c r="AC260" s="33">
        <v>11628.136558998156</v>
      </c>
      <c r="AD260" s="33">
        <v>10996.430139359936</v>
      </c>
      <c r="AE260" s="33">
        <v>10347.528009220216</v>
      </c>
      <c r="AF260" s="33">
        <v>9674.9215049652303</v>
      </c>
      <c r="AG260" s="33">
        <v>8986.6750145807728</v>
      </c>
      <c r="AH260" s="33">
        <v>8292.9081686487498</v>
      </c>
      <c r="AI260" s="33">
        <v>7619.5473930219569</v>
      </c>
      <c r="AJ260" s="33">
        <v>6934.414071061</v>
      </c>
      <c r="AK260" s="33">
        <v>6229.6928014636269</v>
      </c>
      <c r="AL260" s="33">
        <v>5543.5646698773016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15965.027598864204</v>
      </c>
      <c r="M261" s="33">
        <v>15859.252808122124</v>
      </c>
      <c r="N261" s="33">
        <v>15746.055494312079</v>
      </c>
      <c r="O261" s="33">
        <v>15629.454567895982</v>
      </c>
      <c r="P261" s="33">
        <v>15512.26703004507</v>
      </c>
      <c r="Q261" s="33">
        <v>15397.641488651439</v>
      </c>
      <c r="R261" s="33">
        <v>15287.363887570968</v>
      </c>
      <c r="S261" s="33">
        <v>15182.369593494155</v>
      </c>
      <c r="T261" s="33">
        <v>15082.976269965326</v>
      </c>
      <c r="U261" s="33">
        <v>14989.778458907113</v>
      </c>
      <c r="V261" s="33">
        <v>14902.808933503658</v>
      </c>
      <c r="W261" s="33">
        <v>14821.532299685892</v>
      </c>
      <c r="X261" s="33">
        <v>14726.540427342929</v>
      </c>
      <c r="Y261" s="33">
        <v>14626.648957715712</v>
      </c>
      <c r="Z261" s="33">
        <v>14527.225532897935</v>
      </c>
      <c r="AA261" s="33">
        <v>14431.116775520532</v>
      </c>
      <c r="AB261" s="33">
        <v>14339.868749528327</v>
      </c>
      <c r="AC261" s="33">
        <v>14254.162553757556</v>
      </c>
      <c r="AD261" s="33">
        <v>14174.446665687463</v>
      </c>
      <c r="AE261" s="33">
        <v>14100.919617050173</v>
      </c>
      <c r="AF261" s="33">
        <v>14033.602098413407</v>
      </c>
      <c r="AG261" s="33">
        <v>13972.099575674711</v>
      </c>
      <c r="AH261" s="33">
        <v>13916.015412307772</v>
      </c>
      <c r="AI261" s="33">
        <v>13864.84083717001</v>
      </c>
      <c r="AJ261" s="33">
        <v>13818.518530132602</v>
      </c>
      <c r="AK261" s="33">
        <v>13776.560722279988</v>
      </c>
      <c r="AL261" s="33">
        <v>13738.495375972772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12104.401866843127</v>
      </c>
      <c r="M262" s="33">
        <v>11979.111727886382</v>
      </c>
      <c r="N262" s="33">
        <v>11846.992040715464</v>
      </c>
      <c r="O262" s="33">
        <v>11714.223331086096</v>
      </c>
      <c r="P262" s="33">
        <v>11553.471910713828</v>
      </c>
      <c r="Q262" s="33">
        <v>11385.028882755947</v>
      </c>
      <c r="R262" s="33">
        <v>11206.500736728138</v>
      </c>
      <c r="S262" s="33">
        <v>11054.451809692382</v>
      </c>
      <c r="T262" s="33">
        <v>10878.89778034868</v>
      </c>
      <c r="U262" s="33">
        <v>10696.116124830449</v>
      </c>
      <c r="V262" s="33">
        <v>10528.856569777399</v>
      </c>
      <c r="W262" s="33">
        <v>10373.340634230331</v>
      </c>
      <c r="X262" s="33">
        <v>10224.346057631719</v>
      </c>
      <c r="Y262" s="33">
        <v>10077.791674141165</v>
      </c>
      <c r="Z262" s="33">
        <v>9929.5557205257555</v>
      </c>
      <c r="AA262" s="33">
        <v>9775.4992853747062</v>
      </c>
      <c r="AB262" s="33">
        <v>9610.54102043483</v>
      </c>
      <c r="AC262" s="33">
        <v>9430.9840502954066</v>
      </c>
      <c r="AD262" s="33">
        <v>9231.9072420747543</v>
      </c>
      <c r="AE262" s="33">
        <v>9008.0861481419433</v>
      </c>
      <c r="AF262" s="33">
        <v>8755.1694472991421</v>
      </c>
      <c r="AG262" s="33">
        <v>8467.6443144271198</v>
      </c>
      <c r="AH262" s="33">
        <v>8143.4985182537384</v>
      </c>
      <c r="AI262" s="33">
        <v>7777.8363433981549</v>
      </c>
      <c r="AJ262" s="33">
        <v>7376.446625288213</v>
      </c>
      <c r="AK262" s="33">
        <v>6943.3701481873213</v>
      </c>
      <c r="AL262" s="33">
        <v>6472.5644201923542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11865.293119288712</v>
      </c>
      <c r="M263" s="33">
        <v>11782.508924561702</v>
      </c>
      <c r="N263" s="33">
        <v>11738.741683609633</v>
      </c>
      <c r="O263" s="33">
        <v>11731.695541105973</v>
      </c>
      <c r="P263" s="33">
        <v>11707.074767539103</v>
      </c>
      <c r="Q263" s="33">
        <v>11686.181580589118</v>
      </c>
      <c r="R263" s="33">
        <v>11617.990305679436</v>
      </c>
      <c r="S263" s="33">
        <v>11498.775175581517</v>
      </c>
      <c r="T263" s="33">
        <v>11369.013883345198</v>
      </c>
      <c r="U263" s="33">
        <v>11230.73854329496</v>
      </c>
      <c r="V263" s="33">
        <v>11065.451494750585</v>
      </c>
      <c r="W263" s="33">
        <v>10865.915991998518</v>
      </c>
      <c r="X263" s="33">
        <v>10684.845814181275</v>
      </c>
      <c r="Y263" s="33">
        <v>10518.982090156127</v>
      </c>
      <c r="Z263" s="33">
        <v>10363.79590907435</v>
      </c>
      <c r="AA263" s="33">
        <v>10214.516245502418</v>
      </c>
      <c r="AB263" s="33">
        <v>10068.220897173667</v>
      </c>
      <c r="AC263" s="33">
        <v>9919.7619132950458</v>
      </c>
      <c r="AD263" s="33">
        <v>9764.5939139483598</v>
      </c>
      <c r="AE263" s="33">
        <v>9598.9833392154469</v>
      </c>
      <c r="AF263" s="33">
        <v>9421.4801752820331</v>
      </c>
      <c r="AG263" s="33">
        <v>9226.2104231472094</v>
      </c>
      <c r="AH263" s="33">
        <v>9005.817439425693</v>
      </c>
      <c r="AI263" s="33">
        <v>8750.6606247077307</v>
      </c>
      <c r="AJ263" s="33">
        <v>8464.3578018812368</v>
      </c>
      <c r="AK263" s="33">
        <v>8146.8364562407178</v>
      </c>
      <c r="AL263" s="33">
        <v>7808.5839887040456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22895.190562914337</v>
      </c>
      <c r="M264" s="33">
        <v>22299.268252860282</v>
      </c>
      <c r="N264" s="33">
        <v>21701.092342881006</v>
      </c>
      <c r="O264" s="33">
        <v>20972.806057945647</v>
      </c>
      <c r="P264" s="33">
        <v>20356.212714186298</v>
      </c>
      <c r="Q264" s="33">
        <v>19675.317267840721</v>
      </c>
      <c r="R264" s="33">
        <v>19078.748550736822</v>
      </c>
      <c r="S264" s="33">
        <v>18555.266636224165</v>
      </c>
      <c r="T264" s="33">
        <v>18093.777934798825</v>
      </c>
      <c r="U264" s="33">
        <v>17678.130055575723</v>
      </c>
      <c r="V264" s="33">
        <v>17297.860851419366</v>
      </c>
      <c r="W264" s="33">
        <v>16940.122606846264</v>
      </c>
      <c r="X264" s="33">
        <v>16594.571072309154</v>
      </c>
      <c r="Y264" s="33">
        <v>16248.970633913774</v>
      </c>
      <c r="Z264" s="33">
        <v>15893.547302753008</v>
      </c>
      <c r="AA264" s="33">
        <v>15514.804513592062</v>
      </c>
      <c r="AB264" s="33">
        <v>15099.057981940103</v>
      </c>
      <c r="AC264" s="33">
        <v>14633.049537214343</v>
      </c>
      <c r="AD264" s="33">
        <v>14103.982062301116</v>
      </c>
      <c r="AE264" s="33">
        <v>13510.246969913916</v>
      </c>
      <c r="AF264" s="33">
        <v>12833.127277166337</v>
      </c>
      <c r="AG264" s="33">
        <v>12064.908266329274</v>
      </c>
      <c r="AH264" s="33">
        <v>11183.862560868409</v>
      </c>
      <c r="AI264" s="33">
        <v>10213.64893856191</v>
      </c>
      <c r="AJ264" s="33">
        <v>9152.8550030984461</v>
      </c>
      <c r="AK264" s="33">
        <v>8073.9415500538962</v>
      </c>
      <c r="AL264" s="33">
        <v>7018.8085284030449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23532.89181904171</v>
      </c>
      <c r="M265" s="33">
        <v>23143.398333344176</v>
      </c>
      <c r="N265" s="33">
        <v>22957.631545243661</v>
      </c>
      <c r="O265" s="33">
        <v>22822.502299830674</v>
      </c>
      <c r="P265" s="33">
        <v>22677.93269707774</v>
      </c>
      <c r="Q265" s="33">
        <v>22036.233607838316</v>
      </c>
      <c r="R265" s="33">
        <v>21500.204854845841</v>
      </c>
      <c r="S265" s="33">
        <v>21055.857371808892</v>
      </c>
      <c r="T265" s="33">
        <v>20682.384168015873</v>
      </c>
      <c r="U265" s="33">
        <v>20179.190920270699</v>
      </c>
      <c r="V265" s="33">
        <v>19755.952457945536</v>
      </c>
      <c r="W265" s="33">
        <v>19164.699540143618</v>
      </c>
      <c r="X265" s="33">
        <v>18639.961840447915</v>
      </c>
      <c r="Y265" s="33">
        <v>18175.809624101435</v>
      </c>
      <c r="Z265" s="33">
        <v>17759.528037910623</v>
      </c>
      <c r="AA265" s="33">
        <v>17374.135638249103</v>
      </c>
      <c r="AB265" s="33">
        <v>17012.841919880713</v>
      </c>
      <c r="AC265" s="33">
        <v>16661.648133701456</v>
      </c>
      <c r="AD265" s="33">
        <v>16314.359099224574</v>
      </c>
      <c r="AE265" s="33">
        <v>15958.509645469052</v>
      </c>
      <c r="AF265" s="33">
        <v>15586.206976053574</v>
      </c>
      <c r="AG265" s="33">
        <v>15178.505250325519</v>
      </c>
      <c r="AH265" s="33">
        <v>14726.070701820199</v>
      </c>
      <c r="AI265" s="33">
        <v>14215.795096786782</v>
      </c>
      <c r="AJ265" s="33">
        <v>13653.5020855521</v>
      </c>
      <c r="AK265" s="33">
        <v>13012.031184417112</v>
      </c>
      <c r="AL265" s="33">
        <v>12293.365723713845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12883.371862661244</v>
      </c>
      <c r="M271" s="33">
        <v>12889.380762628623</v>
      </c>
      <c r="N271" s="33">
        <v>12877.693102124409</v>
      </c>
      <c r="O271" s="33">
        <v>12844.192965503693</v>
      </c>
      <c r="P271" s="33">
        <v>12830.476465722328</v>
      </c>
      <c r="Q271" s="33">
        <v>12791.722947212769</v>
      </c>
      <c r="R271" s="33">
        <v>12782.369232726111</v>
      </c>
      <c r="S271" s="33">
        <v>12784.8170043256</v>
      </c>
      <c r="T271" s="33">
        <v>12799.272979694775</v>
      </c>
      <c r="U271" s="33">
        <v>12816.113692808445</v>
      </c>
      <c r="V271" s="33">
        <v>12853.753904288345</v>
      </c>
      <c r="W271" s="33">
        <v>12892.367574489368</v>
      </c>
      <c r="X271" s="33">
        <v>12922.684983807972</v>
      </c>
      <c r="Y271" s="33">
        <v>12954.45011285024</v>
      </c>
      <c r="Z271" s="33">
        <v>12981.374788402491</v>
      </c>
      <c r="AA271" s="33">
        <v>13005.910691952346</v>
      </c>
      <c r="AB271" s="33">
        <v>13031.383352470066</v>
      </c>
      <c r="AC271" s="33">
        <v>13055.396667816347</v>
      </c>
      <c r="AD271" s="33">
        <v>13076.330306127096</v>
      </c>
      <c r="AE271" s="33">
        <v>13095.653257628692</v>
      </c>
      <c r="AF271" s="33">
        <v>13111.724533309121</v>
      </c>
      <c r="AG271" s="33">
        <v>13124.981317953161</v>
      </c>
      <c r="AH271" s="33">
        <v>13135.926065726206</v>
      </c>
      <c r="AI271" s="33">
        <v>13146.821954970654</v>
      </c>
      <c r="AJ271" s="33">
        <v>13155.251535908164</v>
      </c>
      <c r="AK271" s="33">
        <v>13161.60536883874</v>
      </c>
      <c r="AL271" s="33">
        <v>13166.509019460394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174.04243023100057</v>
      </c>
      <c r="M276" s="33">
        <v>163.77168646783525</v>
      </c>
      <c r="N276" s="33">
        <v>153.41572233610779</v>
      </c>
      <c r="O276" s="33">
        <v>142.921422924251</v>
      </c>
      <c r="P276" s="33">
        <v>132.0343999312974</v>
      </c>
      <c r="Q276" s="33">
        <v>121.50969434086906</v>
      </c>
      <c r="R276" s="33">
        <v>110.85086360982899</v>
      </c>
      <c r="S276" s="33">
        <v>100.59164551699311</v>
      </c>
      <c r="T276" s="33">
        <v>90.678329580745071</v>
      </c>
      <c r="U276" s="33">
        <v>81.1648403277445</v>
      </c>
      <c r="V276" s="33">
        <v>71.836737817796035</v>
      </c>
      <c r="W276" s="33">
        <v>62.67536314860164</v>
      </c>
      <c r="X276" s="33">
        <v>54.396973279146849</v>
      </c>
      <c r="Y276" s="33">
        <v>46.902161187712252</v>
      </c>
      <c r="Z276" s="33">
        <v>40.254577111836433</v>
      </c>
      <c r="AA276" s="33">
        <v>34.34582909868282</v>
      </c>
      <c r="AB276" s="33">
        <v>29.058913873257747</v>
      </c>
      <c r="AC276" s="33">
        <v>24.354319078574491</v>
      </c>
      <c r="AD276" s="33">
        <v>20.24904361799998</v>
      </c>
      <c r="AE276" s="33">
        <v>16.700105571655943</v>
      </c>
      <c r="AF276" s="33">
        <v>13.69980645911534</v>
      </c>
      <c r="AG276" s="33">
        <v>11.1919663546257</v>
      </c>
      <c r="AH276" s="33">
        <v>9.1047445414212866</v>
      </c>
      <c r="AI276" s="33">
        <v>7.3326285721546931</v>
      </c>
      <c r="AJ276" s="33">
        <v>5.900862037003983</v>
      </c>
      <c r="AK276" s="33">
        <v>4.7107773114862708</v>
      </c>
      <c r="AL276" s="33">
        <v>3.7414656042288259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158.50692558585973</v>
      </c>
      <c r="M277" s="33">
        <v>148.00819078199211</v>
      </c>
      <c r="N277" s="33">
        <v>136.08188825892336</v>
      </c>
      <c r="O277" s="33">
        <v>122.90467520516765</v>
      </c>
      <c r="P277" s="33">
        <v>110.09012291519547</v>
      </c>
      <c r="Q277" s="33">
        <v>97.723882869680921</v>
      </c>
      <c r="R277" s="33">
        <v>86.863443238547532</v>
      </c>
      <c r="S277" s="33">
        <v>76.509946936035305</v>
      </c>
      <c r="T277" s="33">
        <v>66.65496223523084</v>
      </c>
      <c r="U277" s="33">
        <v>57.345704171919245</v>
      </c>
      <c r="V277" s="33">
        <v>49.113142476917048</v>
      </c>
      <c r="W277" s="33">
        <v>41.470827806856086</v>
      </c>
      <c r="X277" s="33">
        <v>34.752565015867475</v>
      </c>
      <c r="Y277" s="33">
        <v>28.886819016423551</v>
      </c>
      <c r="Z277" s="33">
        <v>23.828933722441242</v>
      </c>
      <c r="AA277" s="33">
        <v>19.508801412320377</v>
      </c>
      <c r="AB277" s="33">
        <v>15.87664245737399</v>
      </c>
      <c r="AC277" s="33">
        <v>12.822557071360006</v>
      </c>
      <c r="AD277" s="33">
        <v>10.265077081531146</v>
      </c>
      <c r="AE277" s="33">
        <v>8.1540753011750073</v>
      </c>
      <c r="AF277" s="33">
        <v>6.4516749089209471</v>
      </c>
      <c r="AG277" s="33">
        <v>5.094982965914741</v>
      </c>
      <c r="AH277" s="33">
        <v>4.0110141953924749</v>
      </c>
      <c r="AI277" s="33">
        <v>3.1416253533311176</v>
      </c>
      <c r="AJ277" s="33">
        <v>2.4497154150395102</v>
      </c>
      <c r="AK277" s="33">
        <v>1.8974812788094713</v>
      </c>
      <c r="AL277" s="33">
        <v>1.462313943958357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6.2594668305556151</v>
      </c>
      <c r="M278" s="33">
        <v>8.689786023814202</v>
      </c>
      <c r="N278" s="33">
        <v>11.563964405919394</v>
      </c>
      <c r="O278" s="33">
        <v>14.851235157310025</v>
      </c>
      <c r="P278" s="33">
        <v>18.53147057419012</v>
      </c>
      <c r="Q278" s="33">
        <v>22.570590527255671</v>
      </c>
      <c r="R278" s="33">
        <v>26.937144370206887</v>
      </c>
      <c r="S278" s="33">
        <v>31.601681688763861</v>
      </c>
      <c r="T278" s="33">
        <v>36.536672933268072</v>
      </c>
      <c r="U278" s="33">
        <v>41.706967510486656</v>
      </c>
      <c r="V278" s="33">
        <v>47.081100107021221</v>
      </c>
      <c r="W278" s="33">
        <v>52.617202360956725</v>
      </c>
      <c r="X278" s="33">
        <v>57.657538116714541</v>
      </c>
      <c r="Y278" s="33">
        <v>62.26332806861155</v>
      </c>
      <c r="Z278" s="33">
        <v>66.454425533823027</v>
      </c>
      <c r="AA278" s="33">
        <v>70.244607236763997</v>
      </c>
      <c r="AB278" s="33">
        <v>73.636273593783045</v>
      </c>
      <c r="AC278" s="33">
        <v>76.646314074404245</v>
      </c>
      <c r="AD278" s="33">
        <v>79.286948474498232</v>
      </c>
      <c r="AE278" s="33">
        <v>81.570857033598372</v>
      </c>
      <c r="AF278" s="33">
        <v>83.51213726548194</v>
      </c>
      <c r="AG278" s="33">
        <v>85.137319570813474</v>
      </c>
      <c r="AH278" s="33">
        <v>86.470835166589424</v>
      </c>
      <c r="AI278" s="33">
        <v>87.541134817738055</v>
      </c>
      <c r="AJ278" s="33">
        <v>88.375349979899781</v>
      </c>
      <c r="AK278" s="33">
        <v>89.006919700666188</v>
      </c>
      <c r="AL278" s="33">
        <v>89.467420975137458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9.1829302433119508</v>
      </c>
      <c r="M279" s="33">
        <v>10.552692736002532</v>
      </c>
      <c r="N279" s="33">
        <v>11.603469992065437</v>
      </c>
      <c r="O279" s="33">
        <v>12.385009326550003</v>
      </c>
      <c r="P279" s="33">
        <v>12.635393994227506</v>
      </c>
      <c r="Q279" s="33">
        <v>12.53879254518243</v>
      </c>
      <c r="R279" s="33">
        <v>12.142844463562428</v>
      </c>
      <c r="S279" s="33">
        <v>11.732611894336877</v>
      </c>
      <c r="T279" s="33">
        <v>11.04588141069199</v>
      </c>
      <c r="U279" s="33">
        <v>10.21049712675236</v>
      </c>
      <c r="V279" s="33">
        <v>9.3543454651265492</v>
      </c>
      <c r="W279" s="33">
        <v>8.4888595385532675</v>
      </c>
      <c r="X279" s="33">
        <v>7.6094646888061108</v>
      </c>
      <c r="Y279" s="33">
        <v>6.7335303275006657</v>
      </c>
      <c r="Z279" s="33">
        <v>5.8826655390026543</v>
      </c>
      <c r="AA279" s="33">
        <v>5.0708623710526126</v>
      </c>
      <c r="AB279" s="33">
        <v>4.3113703724441574</v>
      </c>
      <c r="AC279" s="33">
        <v>3.6164670288772602</v>
      </c>
      <c r="AD279" s="33">
        <v>2.9947592555029994</v>
      </c>
      <c r="AE279" s="33">
        <v>2.4507849306456753</v>
      </c>
      <c r="AF279" s="33">
        <v>1.9841394583426006</v>
      </c>
      <c r="AG279" s="33">
        <v>1.5886411460217389</v>
      </c>
      <c r="AH279" s="33">
        <v>1.2593038745621172</v>
      </c>
      <c r="AI279" s="33">
        <v>0.98740661104882232</v>
      </c>
      <c r="AJ279" s="33">
        <v>0.76907187479842987</v>
      </c>
      <c r="AK279" s="33">
        <v>0.59458215096422462</v>
      </c>
      <c r="AL279" s="33">
        <v>0.4596242416930344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10.314340028744379</v>
      </c>
      <c r="M280" s="33">
        <v>11.664478209488141</v>
      </c>
      <c r="N280" s="33">
        <v>13.406594541501251</v>
      </c>
      <c r="O280" s="33">
        <v>15.709332031982107</v>
      </c>
      <c r="P280" s="33">
        <v>18.084217773261962</v>
      </c>
      <c r="Q280" s="33">
        <v>20.735147129737861</v>
      </c>
      <c r="R280" s="33">
        <v>22.709706313524638</v>
      </c>
      <c r="S280" s="33">
        <v>23.573316153458496</v>
      </c>
      <c r="T280" s="33">
        <v>23.867646573514786</v>
      </c>
      <c r="U280" s="33">
        <v>23.639890577917114</v>
      </c>
      <c r="V280" s="33">
        <v>22.681146207324087</v>
      </c>
      <c r="W280" s="33">
        <v>21.025582408613186</v>
      </c>
      <c r="X280" s="33">
        <v>19.39216925371953</v>
      </c>
      <c r="Y280" s="33">
        <v>17.786602060245485</v>
      </c>
      <c r="Z280" s="33">
        <v>16.173934046842483</v>
      </c>
      <c r="AA280" s="33">
        <v>14.562593489515313</v>
      </c>
      <c r="AB280" s="33">
        <v>12.971367041950153</v>
      </c>
      <c r="AC280" s="33">
        <v>11.422343810131803</v>
      </c>
      <c r="AD280" s="33">
        <v>9.9299239141916456</v>
      </c>
      <c r="AE280" s="33">
        <v>8.5103584314989487</v>
      </c>
      <c r="AF280" s="33">
        <v>7.189570231210384</v>
      </c>
      <c r="AG280" s="33">
        <v>5.9855289496861062</v>
      </c>
      <c r="AH280" s="33">
        <v>4.9175748390407259</v>
      </c>
      <c r="AI280" s="33">
        <v>3.994330008764762</v>
      </c>
      <c r="AJ280" s="33">
        <v>3.2120357115711151</v>
      </c>
      <c r="AK280" s="33">
        <v>2.5633295901905724</v>
      </c>
      <c r="AL280" s="33">
        <v>2.0292236023237398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7.7906251195975988</v>
      </c>
      <c r="M281" s="33">
        <v>8.46798748423444</v>
      </c>
      <c r="N281" s="33">
        <v>8.7455930770978743</v>
      </c>
      <c r="O281" s="33">
        <v>8.4366065007459454</v>
      </c>
      <c r="P281" s="33">
        <v>8.1362390166939882</v>
      </c>
      <c r="Q281" s="33">
        <v>7.583323176260393</v>
      </c>
      <c r="R281" s="33">
        <v>7.0465263785078509</v>
      </c>
      <c r="S281" s="33">
        <v>6.517956728333349</v>
      </c>
      <c r="T281" s="33">
        <v>5.9842048589910926</v>
      </c>
      <c r="U281" s="33">
        <v>5.4332733498176831</v>
      </c>
      <c r="V281" s="33">
        <v>4.8756524062932982</v>
      </c>
      <c r="W281" s="33">
        <v>4.3155037915257299</v>
      </c>
      <c r="X281" s="33">
        <v>3.7653327097946256</v>
      </c>
      <c r="Y281" s="33">
        <v>3.2283405506793375</v>
      </c>
      <c r="Z281" s="33">
        <v>2.726576998860613</v>
      </c>
      <c r="AA281" s="33">
        <v>2.2671817287728513</v>
      </c>
      <c r="AB281" s="33">
        <v>1.8593270498421075</v>
      </c>
      <c r="AC281" s="33">
        <v>1.5041166498365213</v>
      </c>
      <c r="AD281" s="33">
        <v>1.1987548282697937</v>
      </c>
      <c r="AE281" s="33">
        <v>0.94513817165456837</v>
      </c>
      <c r="AF281" s="33">
        <v>0.73759028780439073</v>
      </c>
      <c r="AG281" s="33">
        <v>0.57029847082250773</v>
      </c>
      <c r="AH281" s="33">
        <v>0.43315278268116547</v>
      </c>
      <c r="AI281" s="33">
        <v>0.32214448725750966</v>
      </c>
      <c r="AJ281" s="33">
        <v>0.23613293375428457</v>
      </c>
      <c r="AK281" s="33">
        <v>0.172935426507004</v>
      </c>
      <c r="AL281" s="33">
        <v>0.12713367173901782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2.4927323498518996</v>
      </c>
      <c r="M282" s="33">
        <v>3.2980999724519631</v>
      </c>
      <c r="N282" s="33">
        <v>4.5015284297189879</v>
      </c>
      <c r="O282" s="33">
        <v>6.104939526157076</v>
      </c>
      <c r="P282" s="33">
        <v>8.0884084014401925</v>
      </c>
      <c r="Q282" s="33">
        <v>8.4843069941668521</v>
      </c>
      <c r="R282" s="33">
        <v>8.8329722426012705</v>
      </c>
      <c r="S282" s="33">
        <v>9.1807398806183187</v>
      </c>
      <c r="T282" s="33">
        <v>9.5138665299389054</v>
      </c>
      <c r="U282" s="33">
        <v>9.3092750673732141</v>
      </c>
      <c r="V282" s="33">
        <v>9.101842171370679</v>
      </c>
      <c r="W282" s="33">
        <v>8.4176280854443739</v>
      </c>
      <c r="X282" s="33">
        <v>7.7457148057185607</v>
      </c>
      <c r="Y282" s="33">
        <v>7.0674230818902393</v>
      </c>
      <c r="Z282" s="33">
        <v>6.401925113547648</v>
      </c>
      <c r="AA282" s="33">
        <v>5.738806469738627</v>
      </c>
      <c r="AB282" s="33">
        <v>5.0870890879432267</v>
      </c>
      <c r="AC282" s="33">
        <v>4.4513322960076822</v>
      </c>
      <c r="AD282" s="33">
        <v>3.8443530894601472</v>
      </c>
      <c r="AE282" s="33">
        <v>3.2760075596354308</v>
      </c>
      <c r="AF282" s="33">
        <v>2.7524168106692124</v>
      </c>
      <c r="AG282" s="33">
        <v>2.2821145617777927</v>
      </c>
      <c r="AH282" s="33">
        <v>1.8643088529300793</v>
      </c>
      <c r="AI282" s="33">
        <v>1.5056655713371869</v>
      </c>
      <c r="AJ282" s="33">
        <v>1.2020097154844884</v>
      </c>
      <c r="AK282" s="33">
        <v>0.95149770049270266</v>
      </c>
      <c r="AL282" s="33">
        <v>0.73771473055266412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368.58945038892176</v>
      </c>
      <c r="M288" s="33">
        <v>354.45292167581857</v>
      </c>
      <c r="N288" s="33">
        <v>339.31876104133403</v>
      </c>
      <c r="O288" s="33">
        <v>323.31322067216382</v>
      </c>
      <c r="P288" s="33">
        <v>307.60025260630664</v>
      </c>
      <c r="Q288" s="33">
        <v>291.14573758315316</v>
      </c>
      <c r="R288" s="33">
        <v>275.3835006167796</v>
      </c>
      <c r="S288" s="33">
        <v>259.7078987985393</v>
      </c>
      <c r="T288" s="33">
        <v>244.28156412238076</v>
      </c>
      <c r="U288" s="33">
        <v>228.81044813201078</v>
      </c>
      <c r="V288" s="33">
        <v>214.04396665184888</v>
      </c>
      <c r="W288" s="33">
        <v>199.01096714055103</v>
      </c>
      <c r="X288" s="33">
        <v>185.31975786976767</v>
      </c>
      <c r="Y288" s="33">
        <v>172.86820429306309</v>
      </c>
      <c r="Z288" s="33">
        <v>161.72303806635409</v>
      </c>
      <c r="AA288" s="33">
        <v>151.73868180684659</v>
      </c>
      <c r="AB288" s="33">
        <v>142.80098347659444</v>
      </c>
      <c r="AC288" s="33">
        <v>134.81745000919199</v>
      </c>
      <c r="AD288" s="33">
        <v>127.76886026145394</v>
      </c>
      <c r="AE288" s="33">
        <v>121.60732699986394</v>
      </c>
      <c r="AF288" s="33">
        <v>116.32733542154483</v>
      </c>
      <c r="AG288" s="33">
        <v>111.85085201966207</v>
      </c>
      <c r="AH288" s="33">
        <v>108.06093425261729</v>
      </c>
      <c r="AI288" s="33">
        <v>104.82493542163215</v>
      </c>
      <c r="AJ288" s="33">
        <v>102.14517766755159</v>
      </c>
      <c r="AK288" s="33">
        <v>99.897523159116446</v>
      </c>
      <c r="AL288" s="33">
        <v>98.024896769633102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19579.77340098756</v>
      </c>
      <c r="M294" s="33">
        <v>18424.314727631463</v>
      </c>
      <c r="N294" s="33">
        <v>17259.268762812124</v>
      </c>
      <c r="O294" s="33">
        <v>16078.660078978237</v>
      </c>
      <c r="P294" s="33">
        <v>14853.869992270957</v>
      </c>
      <c r="Q294" s="33">
        <v>13669.840613347767</v>
      </c>
      <c r="R294" s="33">
        <v>12470.722156105759</v>
      </c>
      <c r="S294" s="33">
        <v>11316.560120661725</v>
      </c>
      <c r="T294" s="33">
        <v>10201.312077833822</v>
      </c>
      <c r="U294" s="33">
        <v>9131.0445368712553</v>
      </c>
      <c r="V294" s="33">
        <v>8081.6330045020532</v>
      </c>
      <c r="W294" s="33">
        <v>7050.9783542176838</v>
      </c>
      <c r="X294" s="33">
        <v>6119.6594939040206</v>
      </c>
      <c r="Y294" s="33">
        <v>5276.4931336176287</v>
      </c>
      <c r="Z294" s="33">
        <v>4528.6399250815984</v>
      </c>
      <c r="AA294" s="33">
        <v>3863.9057736018171</v>
      </c>
      <c r="AB294" s="33">
        <v>3269.1278107414964</v>
      </c>
      <c r="AC294" s="33">
        <v>2739.86089633963</v>
      </c>
      <c r="AD294" s="33">
        <v>2278.0174070249977</v>
      </c>
      <c r="AE294" s="33">
        <v>1878.7618768112934</v>
      </c>
      <c r="AF294" s="33">
        <v>1541.2282266504756</v>
      </c>
      <c r="AG294" s="33">
        <v>1259.0962148953911</v>
      </c>
      <c r="AH294" s="33">
        <v>1024.2837609098947</v>
      </c>
      <c r="AI294" s="33">
        <v>824.92071436740287</v>
      </c>
      <c r="AJ294" s="33">
        <v>663.84697916294806</v>
      </c>
      <c r="AK294" s="33">
        <v>529.9624475422055</v>
      </c>
      <c r="AL294" s="33">
        <v>420.9148804757429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15850.692558585975</v>
      </c>
      <c r="M295" s="33">
        <v>14800.819078199211</v>
      </c>
      <c r="N295" s="33">
        <v>13608.188825892337</v>
      </c>
      <c r="O295" s="33">
        <v>12290.467520516764</v>
      </c>
      <c r="P295" s="33">
        <v>11009.012291519546</v>
      </c>
      <c r="Q295" s="33">
        <v>9772.3882869680929</v>
      </c>
      <c r="R295" s="33">
        <v>8686.3443238547534</v>
      </c>
      <c r="S295" s="33">
        <v>7650.9946936035312</v>
      </c>
      <c r="T295" s="33">
        <v>6665.4962235230832</v>
      </c>
      <c r="U295" s="33">
        <v>5734.5704171919242</v>
      </c>
      <c r="V295" s="33">
        <v>4911.3142476917046</v>
      </c>
      <c r="W295" s="33">
        <v>4147.0827806856087</v>
      </c>
      <c r="X295" s="33">
        <v>3475.2565015867476</v>
      </c>
      <c r="Y295" s="33">
        <v>2888.6819016423551</v>
      </c>
      <c r="Z295" s="33">
        <v>2382.8933722441243</v>
      </c>
      <c r="AA295" s="33">
        <v>1950.8801412320377</v>
      </c>
      <c r="AB295" s="33">
        <v>1587.6642457373989</v>
      </c>
      <c r="AC295" s="33">
        <v>1282.2557071360006</v>
      </c>
      <c r="AD295" s="33">
        <v>1026.5077081531147</v>
      </c>
      <c r="AE295" s="33">
        <v>815.40753011750076</v>
      </c>
      <c r="AF295" s="33">
        <v>645.16749089209475</v>
      </c>
      <c r="AG295" s="33">
        <v>509.49829659147406</v>
      </c>
      <c r="AH295" s="33">
        <v>401.10141953924756</v>
      </c>
      <c r="AI295" s="33">
        <v>314.16253533311175</v>
      </c>
      <c r="AJ295" s="33">
        <v>244.97154150395104</v>
      </c>
      <c r="AK295" s="33">
        <v>189.74812788094712</v>
      </c>
      <c r="AL295" s="33">
        <v>146.23139439583571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1033.0796523725944</v>
      </c>
      <c r="M297" s="33">
        <v>1187.1779328002849</v>
      </c>
      <c r="N297" s="33">
        <v>1305.3903741073616</v>
      </c>
      <c r="O297" s="33">
        <v>1393.3135492368754</v>
      </c>
      <c r="P297" s="33">
        <v>1421.4818243505945</v>
      </c>
      <c r="Q297" s="33">
        <v>1410.6141613330233</v>
      </c>
      <c r="R297" s="33">
        <v>1366.070002150773</v>
      </c>
      <c r="S297" s="33">
        <v>1319.9188381128986</v>
      </c>
      <c r="T297" s="33">
        <v>1242.6616587028489</v>
      </c>
      <c r="U297" s="33">
        <v>1148.6809267596404</v>
      </c>
      <c r="V297" s="33">
        <v>1052.3638648267367</v>
      </c>
      <c r="W297" s="33">
        <v>954.99669808724263</v>
      </c>
      <c r="X297" s="33">
        <v>856.06477749068745</v>
      </c>
      <c r="Y297" s="33">
        <v>757.52216184382485</v>
      </c>
      <c r="Z297" s="33">
        <v>661.79987313779861</v>
      </c>
      <c r="AA297" s="33">
        <v>570.47201674341886</v>
      </c>
      <c r="AB297" s="33">
        <v>485.02916689996772</v>
      </c>
      <c r="AC297" s="33">
        <v>406.85254074869175</v>
      </c>
      <c r="AD297" s="33">
        <v>336.9104162440874</v>
      </c>
      <c r="AE297" s="33">
        <v>275.71330469763842</v>
      </c>
      <c r="AF297" s="33">
        <v>223.21568906354256</v>
      </c>
      <c r="AG297" s="33">
        <v>178.72212892744562</v>
      </c>
      <c r="AH297" s="33">
        <v>141.67168588823819</v>
      </c>
      <c r="AI297" s="33">
        <v>111.08324374299251</v>
      </c>
      <c r="AJ297" s="33">
        <v>86.520585914823357</v>
      </c>
      <c r="AK297" s="33">
        <v>66.890491983475272</v>
      </c>
      <c r="AL297" s="33">
        <v>51.707727190466365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1128.3724230859264</v>
      </c>
      <c r="M298" s="33">
        <v>1275.9586215466873</v>
      </c>
      <c r="N298" s="33">
        <v>1466.3643256120233</v>
      </c>
      <c r="O298" s="33">
        <v>1718.0043637534934</v>
      </c>
      <c r="P298" s="33">
        <v>1977.4737756913523</v>
      </c>
      <c r="Q298" s="33">
        <v>2267.0442708369978</v>
      </c>
      <c r="R298" s="33">
        <v>2482.6477056574504</v>
      </c>
      <c r="S298" s="33">
        <v>2576.8340066867268</v>
      </c>
      <c r="T298" s="33">
        <v>2608.8028272302981</v>
      </c>
      <c r="U298" s="33">
        <v>2583.7275364056723</v>
      </c>
      <c r="V298" s="33">
        <v>2478.8200277219516</v>
      </c>
      <c r="W298" s="33">
        <v>2297.8386795902065</v>
      </c>
      <c r="X298" s="33">
        <v>2119.2796581877997</v>
      </c>
      <c r="Y298" s="33">
        <v>1943.7664983768318</v>
      </c>
      <c r="Z298" s="33">
        <v>1767.4828136518543</v>
      </c>
      <c r="AA298" s="33">
        <v>1591.3526058080108</v>
      </c>
      <c r="AB298" s="33">
        <v>1417.4286693480492</v>
      </c>
      <c r="AC298" s="33">
        <v>1248.1271597922314</v>
      </c>
      <c r="AD298" s="33">
        <v>1085.0215466245984</v>
      </c>
      <c r="AE298" s="33">
        <v>929.88611687491823</v>
      </c>
      <c r="AF298" s="33">
        <v>785.55093943195766</v>
      </c>
      <c r="AG298" s="33">
        <v>653.9792482910708</v>
      </c>
      <c r="AH298" s="33">
        <v>537.28358075411904</v>
      </c>
      <c r="AI298" s="33">
        <v>436.40487713727919</v>
      </c>
      <c r="AJ298" s="33">
        <v>350.92988387659773</v>
      </c>
      <c r="AK298" s="33">
        <v>280.05309103736249</v>
      </c>
      <c r="AL298" s="33">
        <v>221.69868064931796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779.06251195975995</v>
      </c>
      <c r="M299" s="33">
        <v>846.79874842344395</v>
      </c>
      <c r="N299" s="33">
        <v>874.55930770978739</v>
      </c>
      <c r="O299" s="33">
        <v>843.66065007459451</v>
      </c>
      <c r="P299" s="33">
        <v>813.62390166939872</v>
      </c>
      <c r="Q299" s="33">
        <v>758.3323176260393</v>
      </c>
      <c r="R299" s="33">
        <v>704.65263785078503</v>
      </c>
      <c r="S299" s="33">
        <v>651.79567283333495</v>
      </c>
      <c r="T299" s="33">
        <v>598.42048589910928</v>
      </c>
      <c r="U299" s="33">
        <v>543.32733498176833</v>
      </c>
      <c r="V299" s="33">
        <v>487.56524062932988</v>
      </c>
      <c r="W299" s="33">
        <v>431.55037915257299</v>
      </c>
      <c r="X299" s="33">
        <v>376.5332709794626</v>
      </c>
      <c r="Y299" s="33">
        <v>322.83405506793372</v>
      </c>
      <c r="Z299" s="33">
        <v>272.65769988606132</v>
      </c>
      <c r="AA299" s="33">
        <v>226.71817287728513</v>
      </c>
      <c r="AB299" s="33">
        <v>185.93270498421074</v>
      </c>
      <c r="AC299" s="33">
        <v>150.41166498365212</v>
      </c>
      <c r="AD299" s="33">
        <v>119.87548282697938</v>
      </c>
      <c r="AE299" s="33">
        <v>94.513817165456842</v>
      </c>
      <c r="AF299" s="33">
        <v>73.759028780439081</v>
      </c>
      <c r="AG299" s="33">
        <v>57.029847082250775</v>
      </c>
      <c r="AH299" s="33">
        <v>43.31527826811655</v>
      </c>
      <c r="AI299" s="33">
        <v>32.214448725750962</v>
      </c>
      <c r="AJ299" s="33">
        <v>23.613293375428459</v>
      </c>
      <c r="AK299" s="33">
        <v>17.293542650700399</v>
      </c>
      <c r="AL299" s="33">
        <v>12.713367173901784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242.54977741342887</v>
      </c>
      <c r="M300" s="33">
        <v>320.91428277608185</v>
      </c>
      <c r="N300" s="33">
        <v>438.01121236037727</v>
      </c>
      <c r="O300" s="33">
        <v>594.0275630794531</v>
      </c>
      <c r="P300" s="33">
        <v>787.02459071259113</v>
      </c>
      <c r="Q300" s="33">
        <v>825.54662279110357</v>
      </c>
      <c r="R300" s="33">
        <v>859.47271935120591</v>
      </c>
      <c r="S300" s="33">
        <v>893.31147592595028</v>
      </c>
      <c r="T300" s="33">
        <v>925.72562365745068</v>
      </c>
      <c r="U300" s="33">
        <v>905.81830640819021</v>
      </c>
      <c r="V300" s="33">
        <v>885.63450979776496</v>
      </c>
      <c r="W300" s="33">
        <v>819.05857987315142</v>
      </c>
      <c r="X300" s="33">
        <v>753.6795525386259</v>
      </c>
      <c r="Y300" s="33">
        <v>687.67988488649917</v>
      </c>
      <c r="Z300" s="33">
        <v>622.9250851583314</v>
      </c>
      <c r="AA300" s="33">
        <v>558.40180031223531</v>
      </c>
      <c r="AB300" s="33">
        <v>494.98788990972906</v>
      </c>
      <c r="AC300" s="33">
        <v>433.12698920685045</v>
      </c>
      <c r="AD300" s="33">
        <v>374.06622744819981</v>
      </c>
      <c r="AE300" s="33">
        <v>318.76462968095763</v>
      </c>
      <c r="AF300" s="33">
        <v>267.81779632958234</v>
      </c>
      <c r="AG300" s="33">
        <v>222.05608196324607</v>
      </c>
      <c r="AH300" s="33">
        <v>181.40242667245897</v>
      </c>
      <c r="AI300" s="33">
        <v>146.50543978722601</v>
      </c>
      <c r="AJ300" s="33">
        <v>116.95888207045707</v>
      </c>
      <c r="AK300" s="33">
        <v>92.583367595645015</v>
      </c>
      <c r="AL300" s="33">
        <v>71.781691163428448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21741.225476446081</v>
      </c>
      <c r="M304" s="33">
        <v>20887.451281978436</v>
      </c>
      <c r="N304" s="33">
        <v>20031.02346253151</v>
      </c>
      <c r="O304" s="33">
        <v>19189.977991968608</v>
      </c>
      <c r="P304" s="33">
        <v>18252.825592312904</v>
      </c>
      <c r="Q304" s="33">
        <v>17347.49904551779</v>
      </c>
      <c r="R304" s="33">
        <v>16319.439863913984</v>
      </c>
      <c r="S304" s="33">
        <v>15213.312965461351</v>
      </c>
      <c r="T304" s="33">
        <v>14052.776563766969</v>
      </c>
      <c r="U304" s="33">
        <v>12863.453000036567</v>
      </c>
      <c r="V304" s="33">
        <v>11612.816897050741</v>
      </c>
      <c r="W304" s="33">
        <v>10303.813731895132</v>
      </c>
      <c r="X304" s="33">
        <v>9095.0039295825081</v>
      </c>
      <c r="Y304" s="33">
        <v>7977.781793838285</v>
      </c>
      <c r="Z304" s="33">
        <v>6957.9226118712513</v>
      </c>
      <c r="AA304" s="33">
        <v>6025.7303961532461</v>
      </c>
      <c r="AB304" s="33">
        <v>5171.5856469895134</v>
      </c>
      <c r="AC304" s="33">
        <v>4394.8405968805528</v>
      </c>
      <c r="AD304" s="33">
        <v>3699.9493698936831</v>
      </c>
      <c r="AE304" s="33">
        <v>3084.3612983838498</v>
      </c>
      <c r="AF304" s="33">
        <v>2549.9948551459756</v>
      </c>
      <c r="AG304" s="33">
        <v>2091.7975921139073</v>
      </c>
      <c r="AH304" s="33">
        <v>1703.2390275522521</v>
      </c>
      <c r="AI304" s="33">
        <v>1372.4088352476747</v>
      </c>
      <c r="AJ304" s="33">
        <v>1101.297448954369</v>
      </c>
      <c r="AK304" s="33">
        <v>876.90603056304326</v>
      </c>
      <c r="AL304" s="33">
        <v>694.32128831552723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16872.304847959163</v>
      </c>
      <c r="M305" s="34">
        <v>15968.532109398737</v>
      </c>
      <c r="N305" s="34">
        <v>14920.759345962502</v>
      </c>
      <c r="O305" s="34">
        <v>13728.155733670812</v>
      </c>
      <c r="P305" s="34">
        <v>12609.660783901536</v>
      </c>
      <c r="Q305" s="34">
        <v>11356.267227385237</v>
      </c>
      <c r="R305" s="34">
        <v>10250.469681056744</v>
      </c>
      <c r="S305" s="34">
        <v>9196.1018423628157</v>
      </c>
      <c r="T305" s="34">
        <v>8189.6423330796424</v>
      </c>
      <c r="U305" s="34">
        <v>7183.7160585818829</v>
      </c>
      <c r="V305" s="34">
        <v>6284.5139981187995</v>
      </c>
      <c r="W305" s="34">
        <v>5397.6917397113339</v>
      </c>
      <c r="X305" s="34">
        <v>4605.4693251048357</v>
      </c>
      <c r="Y305" s="34">
        <v>3899.1958415967879</v>
      </c>
      <c r="Z305" s="34">
        <v>3278.4761572885172</v>
      </c>
      <c r="AA305" s="34">
        <v>2736.0001144215585</v>
      </c>
      <c r="AB305" s="34">
        <v>2268.5848406313385</v>
      </c>
      <c r="AC305" s="34">
        <v>1865.7943613265033</v>
      </c>
      <c r="AD305" s="34">
        <v>1520.4494184282939</v>
      </c>
      <c r="AE305" s="34">
        <v>1228.6859769639152</v>
      </c>
      <c r="AF305" s="34">
        <v>986.74431600211619</v>
      </c>
      <c r="AG305" s="34">
        <v>788.58422563697081</v>
      </c>
      <c r="AH305" s="34">
        <v>625.81912447982313</v>
      </c>
      <c r="AI305" s="34">
        <v>492.88242384608873</v>
      </c>
      <c r="AJ305" s="34">
        <v>385.54371694983661</v>
      </c>
      <c r="AK305" s="34">
        <v>299.62503812729256</v>
      </c>
      <c r="AL305" s="34">
        <v>230.72645273316596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38613.530324405248</v>
      </c>
      <c r="M306" s="33">
        <v>36855.983391377173</v>
      </c>
      <c r="N306" s="33">
        <v>34951.782808494012</v>
      </c>
      <c r="O306" s="33">
        <v>32918.133725639418</v>
      </c>
      <c r="P306" s="33">
        <v>30862.486376214438</v>
      </c>
      <c r="Q306" s="33">
        <v>28703.76627290302</v>
      </c>
      <c r="R306" s="33">
        <v>26569.909544970727</v>
      </c>
      <c r="S306" s="33">
        <v>24409.414807824167</v>
      </c>
      <c r="T306" s="33">
        <v>22242.418896846611</v>
      </c>
      <c r="U306" s="33">
        <v>20047.169058618449</v>
      </c>
      <c r="V306" s="33">
        <v>17897.33089516954</v>
      </c>
      <c r="W306" s="33">
        <v>15701.505471606466</v>
      </c>
      <c r="X306" s="33">
        <v>13700.473254687344</v>
      </c>
      <c r="Y306" s="33">
        <v>11876.977635435072</v>
      </c>
      <c r="Z306" s="33">
        <v>10236.398769159769</v>
      </c>
      <c r="AA306" s="33">
        <v>8761.7305105748037</v>
      </c>
      <c r="AB306" s="33">
        <v>7440.1704876208523</v>
      </c>
      <c r="AC306" s="33">
        <v>6260.6349582070561</v>
      </c>
      <c r="AD306" s="33">
        <v>5220.398788321977</v>
      </c>
      <c r="AE306" s="33">
        <v>4313.0472753477652</v>
      </c>
      <c r="AF306" s="33">
        <v>3536.7391711480923</v>
      </c>
      <c r="AG306" s="33">
        <v>2880.3818177508783</v>
      </c>
      <c r="AH306" s="33">
        <v>2329.0581520320752</v>
      </c>
      <c r="AI306" s="33">
        <v>1865.2912590937631</v>
      </c>
      <c r="AJ306" s="33">
        <v>1486.8411659042058</v>
      </c>
      <c r="AK306" s="33">
        <v>1176.5310686903358</v>
      </c>
      <c r="AL306" s="33">
        <v>925.04774104869318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46.404062960340525</v>
      </c>
      <c r="M312" s="33">
        <v>43.665625904486568</v>
      </c>
      <c r="N312" s="33">
        <v>40.904466967864728</v>
      </c>
      <c r="O312" s="33">
        <v>38.106424387178421</v>
      </c>
      <c r="P312" s="33">
        <v>35.203671881682169</v>
      </c>
      <c r="Q312" s="33">
        <v>32.397522253634214</v>
      </c>
      <c r="R312" s="33">
        <v>29.555611509970653</v>
      </c>
      <c r="S312" s="33">
        <v>26.820247485968288</v>
      </c>
      <c r="T312" s="33">
        <v>24.177109624466166</v>
      </c>
      <c r="U312" s="33">
        <v>21.640575552384874</v>
      </c>
      <c r="V312" s="33">
        <v>19.15347022066987</v>
      </c>
      <c r="W312" s="33">
        <v>16.710818699495906</v>
      </c>
      <c r="X312" s="33">
        <v>14.503593000552524</v>
      </c>
      <c r="Y312" s="33">
        <v>12.505288726673783</v>
      </c>
      <c r="Z312" s="33">
        <v>10.732876622443388</v>
      </c>
      <c r="AA312" s="33">
        <v>9.1574566834363083</v>
      </c>
      <c r="AB312" s="33">
        <v>7.7478329114573459</v>
      </c>
      <c r="AC312" s="33">
        <v>6.4934703243249245</v>
      </c>
      <c r="AD312" s="33">
        <v>5.3989012546492461</v>
      </c>
      <c r="AE312" s="33">
        <v>4.4526656480427658</v>
      </c>
      <c r="AF312" s="33">
        <v>3.6527108971616267</v>
      </c>
      <c r="AG312" s="33">
        <v>2.9840580293020778</v>
      </c>
      <c r="AH312" s="33">
        <v>2.4275525133564502</v>
      </c>
      <c r="AI312" s="33">
        <v>1.9550620930507452</v>
      </c>
      <c r="AJ312" s="33">
        <v>1.5733173406161869</v>
      </c>
      <c r="AK312" s="33">
        <v>1.2560110006750269</v>
      </c>
      <c r="AL312" s="33">
        <v>0.99756826672751053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42.00433528025281</v>
      </c>
      <c r="M313" s="33">
        <v>39.222170557227912</v>
      </c>
      <c r="N313" s="33">
        <v>36.061700388614696</v>
      </c>
      <c r="O313" s="33">
        <v>32.569738929369429</v>
      </c>
      <c r="P313" s="33">
        <v>29.173882572526789</v>
      </c>
      <c r="Q313" s="33">
        <v>25.896828960465438</v>
      </c>
      <c r="R313" s="33">
        <v>23.018812458215091</v>
      </c>
      <c r="S313" s="33">
        <v>20.275135938049363</v>
      </c>
      <c r="T313" s="33">
        <v>17.663564992336166</v>
      </c>
      <c r="U313" s="33">
        <v>15.196611605558603</v>
      </c>
      <c r="V313" s="33">
        <v>13.014982756383018</v>
      </c>
      <c r="W313" s="33">
        <v>10.989769368816862</v>
      </c>
      <c r="X313" s="33">
        <v>9.2094297292048797</v>
      </c>
      <c r="Y313" s="33">
        <v>7.6550070393522418</v>
      </c>
      <c r="Z313" s="33">
        <v>6.3146674364469293</v>
      </c>
      <c r="AA313" s="33">
        <v>5.1698323742649004</v>
      </c>
      <c r="AB313" s="33">
        <v>4.2073102512041078</v>
      </c>
      <c r="AC313" s="33">
        <v>3.397977623910402</v>
      </c>
      <c r="AD313" s="33">
        <v>2.7202454266057541</v>
      </c>
      <c r="AE313" s="33">
        <v>2.1608299548113767</v>
      </c>
      <c r="AF313" s="33">
        <v>1.7096938508640509</v>
      </c>
      <c r="AG313" s="33">
        <v>1.3501704859674064</v>
      </c>
      <c r="AH313" s="33">
        <v>1.0629187617790059</v>
      </c>
      <c r="AI313" s="33">
        <v>0.83253071863274608</v>
      </c>
      <c r="AJ313" s="33">
        <v>0.64917458498547009</v>
      </c>
      <c r="AK313" s="33">
        <v>0.50283253888450985</v>
      </c>
      <c r="AL313" s="33">
        <v>0.38751319514896465</v>
      </c>
      <c r="AN313" s="33"/>
    </row>
    <row r="314" spans="1:40">
      <c r="A314" s="8" t="s">
        <v>31</v>
      </c>
      <c r="B314" s="33">
        <v>0</v>
      </c>
      <c r="C314" s="33">
        <v>0</v>
      </c>
      <c r="D314" s="33">
        <v>0</v>
      </c>
      <c r="E314" s="33">
        <v>0</v>
      </c>
      <c r="F314" s="33">
        <v>0</v>
      </c>
      <c r="G314" s="33">
        <v>0</v>
      </c>
      <c r="H314" s="33">
        <v>0</v>
      </c>
      <c r="I314" s="33">
        <v>0</v>
      </c>
      <c r="J314" s="33">
        <v>0</v>
      </c>
      <c r="K314" s="33">
        <v>0</v>
      </c>
      <c r="L314" s="33">
        <v>0</v>
      </c>
      <c r="M314" s="33">
        <v>0</v>
      </c>
      <c r="N314" s="33">
        <v>0</v>
      </c>
      <c r="O314" s="33">
        <v>0</v>
      </c>
      <c r="P314" s="33">
        <v>0</v>
      </c>
      <c r="Q314" s="33">
        <v>0</v>
      </c>
      <c r="R314" s="33">
        <v>0</v>
      </c>
      <c r="S314" s="33">
        <v>0</v>
      </c>
      <c r="T314" s="33">
        <v>0</v>
      </c>
      <c r="U314" s="33">
        <v>0</v>
      </c>
      <c r="V314" s="33">
        <v>0</v>
      </c>
      <c r="W314" s="33">
        <v>0</v>
      </c>
      <c r="X314" s="33">
        <v>0</v>
      </c>
      <c r="Y314" s="33">
        <v>0</v>
      </c>
      <c r="Z314" s="33">
        <v>0</v>
      </c>
      <c r="AA314" s="33">
        <v>0</v>
      </c>
      <c r="AB314" s="33">
        <v>0</v>
      </c>
      <c r="AC314" s="33">
        <v>0</v>
      </c>
      <c r="AD314" s="33">
        <v>0</v>
      </c>
      <c r="AE314" s="33">
        <v>0</v>
      </c>
      <c r="AF314" s="33">
        <v>0</v>
      </c>
      <c r="AG314" s="33">
        <v>0</v>
      </c>
      <c r="AH314" s="33">
        <v>0</v>
      </c>
      <c r="AI314" s="33">
        <v>0</v>
      </c>
      <c r="AJ314" s="33">
        <v>0</v>
      </c>
      <c r="AK314" s="33">
        <v>0</v>
      </c>
      <c r="AL314" s="33">
        <v>0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2.4483987761230486</v>
      </c>
      <c r="M315" s="33">
        <v>2.8136117007366757</v>
      </c>
      <c r="N315" s="33">
        <v>3.0937751866344474</v>
      </c>
      <c r="O315" s="33">
        <v>3.3021531116913949</v>
      </c>
      <c r="P315" s="33">
        <v>3.3689119237109089</v>
      </c>
      <c r="Q315" s="33">
        <v>3.3431555623592661</v>
      </c>
      <c r="R315" s="33">
        <v>3.2375859050973319</v>
      </c>
      <c r="S315" s="33">
        <v>3.128207646327569</v>
      </c>
      <c r="T315" s="33">
        <v>2.9451081311257523</v>
      </c>
      <c r="U315" s="33">
        <v>2.722373796420348</v>
      </c>
      <c r="V315" s="33">
        <v>2.4941023596393666</v>
      </c>
      <c r="W315" s="33">
        <v>2.2633421744667657</v>
      </c>
      <c r="X315" s="33">
        <v>2.0288735226529289</v>
      </c>
      <c r="Y315" s="33">
        <v>1.7953275235698654</v>
      </c>
      <c r="Z315" s="33">
        <v>1.5684656993365829</v>
      </c>
      <c r="AA315" s="33">
        <v>1.3520186796819029</v>
      </c>
      <c r="AB315" s="33">
        <v>1.1495191255529236</v>
      </c>
      <c r="AC315" s="33">
        <v>0.96424052157439977</v>
      </c>
      <c r="AD315" s="33">
        <v>0.79847768649848738</v>
      </c>
      <c r="AE315" s="33">
        <v>0.65344053213340325</v>
      </c>
      <c r="AF315" s="33">
        <v>0.52902118308059576</v>
      </c>
      <c r="AG315" s="33">
        <v>0.42357144555804616</v>
      </c>
      <c r="AH315" s="33">
        <v>0.33576189555512448</v>
      </c>
      <c r="AI315" s="33">
        <v>0.26326728767089225</v>
      </c>
      <c r="AJ315" s="33">
        <v>0.20505378861813134</v>
      </c>
      <c r="AK315" s="33">
        <v>0.15853046600083642</v>
      </c>
      <c r="AL315" s="33">
        <v>0.12254731344140529</v>
      </c>
      <c r="AN315" s="33"/>
    </row>
    <row r="316" spans="1:40">
      <c r="A316" s="8" t="s">
        <v>33</v>
      </c>
      <c r="B316" s="33">
        <v>0.19665022253406031</v>
      </c>
      <c r="C316" s="33">
        <v>0.21843754859999767</v>
      </c>
      <c r="D316" s="33">
        <v>0.26631169346518935</v>
      </c>
      <c r="E316" s="33">
        <v>0.36182044857129109</v>
      </c>
      <c r="F316" s="33">
        <v>0.49961104257604555</v>
      </c>
      <c r="G316" s="33">
        <v>0.71184735194829074</v>
      </c>
      <c r="H316" s="33">
        <v>1.0953268840444292</v>
      </c>
      <c r="I316" s="33">
        <v>1.6487651943777919</v>
      </c>
      <c r="J316" s="33">
        <v>2.2366565725860421</v>
      </c>
      <c r="K316" s="33">
        <v>2.4400888524335054</v>
      </c>
      <c r="L316" s="33">
        <v>2.6742426427136454</v>
      </c>
      <c r="M316" s="33">
        <v>3.024021933065649</v>
      </c>
      <c r="N316" s="33">
        <v>3.4752834517004954</v>
      </c>
      <c r="O316" s="33">
        <v>4.0716703420957803</v>
      </c>
      <c r="P316" s="33">
        <v>4.6866128483885063</v>
      </c>
      <c r="Q316" s="33">
        <v>5.3728949218836846</v>
      </c>
      <c r="R316" s="33">
        <v>5.8838750624081584</v>
      </c>
      <c r="S316" s="33">
        <v>6.1070965958475414</v>
      </c>
      <c r="T316" s="33">
        <v>6.1828627005358054</v>
      </c>
      <c r="U316" s="33">
        <v>6.1234342612814423</v>
      </c>
      <c r="V316" s="33">
        <v>5.8748034657010262</v>
      </c>
      <c r="W316" s="33">
        <v>5.4458776706287892</v>
      </c>
      <c r="X316" s="33">
        <v>5.0226927899050837</v>
      </c>
      <c r="Y316" s="33">
        <v>4.6067266011530918</v>
      </c>
      <c r="Z316" s="33">
        <v>4.1889342683548954</v>
      </c>
      <c r="AA316" s="33">
        <v>3.7715056757649861</v>
      </c>
      <c r="AB316" s="33">
        <v>3.3593059463548767</v>
      </c>
      <c r="AC316" s="33">
        <v>2.9580613687075892</v>
      </c>
      <c r="AD316" s="33">
        <v>2.571501065500299</v>
      </c>
      <c r="AE316" s="33">
        <v>2.2038300969935563</v>
      </c>
      <c r="AF316" s="33">
        <v>1.8617557264537397</v>
      </c>
      <c r="AG316" s="33">
        <v>1.5499308184498377</v>
      </c>
      <c r="AH316" s="33">
        <v>1.2733620863872623</v>
      </c>
      <c r="AI316" s="33">
        <v>1.0342795588153519</v>
      </c>
      <c r="AJ316" s="33">
        <v>0.83170382478753679</v>
      </c>
      <c r="AK316" s="33">
        <v>0.66372582575854899</v>
      </c>
      <c r="AL316" s="33">
        <v>0.52542587313888356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2.0645156566933638</v>
      </c>
      <c r="M317" s="33">
        <v>2.2440166833221267</v>
      </c>
      <c r="N317" s="33">
        <v>2.3175821654309363</v>
      </c>
      <c r="O317" s="33">
        <v>2.2357007226976751</v>
      </c>
      <c r="P317" s="33">
        <v>2.1561033394239071</v>
      </c>
      <c r="Q317" s="33">
        <v>2.0095806417090039</v>
      </c>
      <c r="R317" s="33">
        <v>1.8673294903045803</v>
      </c>
      <c r="S317" s="33">
        <v>1.7272585330083376</v>
      </c>
      <c r="T317" s="33">
        <v>1.5858142876326398</v>
      </c>
      <c r="U317" s="33">
        <v>1.4398174377016857</v>
      </c>
      <c r="V317" s="33">
        <v>1.2920478876677244</v>
      </c>
      <c r="W317" s="33">
        <v>1.1436085047543181</v>
      </c>
      <c r="X317" s="33">
        <v>0.99781316809557596</v>
      </c>
      <c r="Y317" s="33">
        <v>0.85551024593002445</v>
      </c>
      <c r="Z317" s="33">
        <v>0.72254290469806226</v>
      </c>
      <c r="AA317" s="33">
        <v>0.60080315812480567</v>
      </c>
      <c r="AB317" s="33">
        <v>0.49272166820815849</v>
      </c>
      <c r="AC317" s="33">
        <v>0.39859091220667808</v>
      </c>
      <c r="AD317" s="33">
        <v>0.31767002949149542</v>
      </c>
      <c r="AE317" s="33">
        <v>0.25046161548846058</v>
      </c>
      <c r="AF317" s="33">
        <v>0.19546142626816354</v>
      </c>
      <c r="AG317" s="33">
        <v>0.15112909476796457</v>
      </c>
      <c r="AH317" s="33">
        <v>0.11478548741050887</v>
      </c>
      <c r="AI317" s="33">
        <v>8.5368289123240057E-2</v>
      </c>
      <c r="AJ317" s="33">
        <v>6.2575227444885403E-2</v>
      </c>
      <c r="AK317" s="33">
        <v>4.5827888024356056E-2</v>
      </c>
      <c r="AL317" s="33">
        <v>3.3690423010839722E-2</v>
      </c>
      <c r="AN317" s="33"/>
    </row>
    <row r="318" spans="1:40">
      <c r="A318" s="8" t="s">
        <v>35</v>
      </c>
      <c r="B318" s="33">
        <v>1.5555585088946921E-3</v>
      </c>
      <c r="C318" s="33">
        <v>2.0726065641359236E-3</v>
      </c>
      <c r="D318" s="33">
        <v>4.7458473579104956E-3</v>
      </c>
      <c r="E318" s="33">
        <v>7.3087106339159522E-3</v>
      </c>
      <c r="F318" s="33">
        <v>6.9670091704510584E-3</v>
      </c>
      <c r="G318" s="33">
        <v>3.6308198361042772E-2</v>
      </c>
      <c r="H318" s="33">
        <v>0.12193215753630526</v>
      </c>
      <c r="I318" s="33">
        <v>0.20632448468003045</v>
      </c>
      <c r="J318" s="33">
        <v>0.25602817266849992</v>
      </c>
      <c r="K318" s="33">
        <v>0.28918389141710954</v>
      </c>
      <c r="L318" s="33">
        <v>0.64275691014558656</v>
      </c>
      <c r="M318" s="33">
        <v>0.85042284935661683</v>
      </c>
      <c r="N318" s="33">
        <v>1.1607297127549998</v>
      </c>
      <c r="O318" s="33">
        <v>1.5741730421605507</v>
      </c>
      <c r="P318" s="33">
        <v>2.0856151653883663</v>
      </c>
      <c r="Q318" s="33">
        <v>2.1876985503964241</v>
      </c>
      <c r="R318" s="33">
        <v>2.2776027062806956</v>
      </c>
      <c r="S318" s="33">
        <v>2.3672754112037682</v>
      </c>
      <c r="T318" s="33">
        <v>2.4531729026922449</v>
      </c>
      <c r="U318" s="33">
        <v>2.4004185119817043</v>
      </c>
      <c r="V318" s="33">
        <v>2.3469314509640773</v>
      </c>
      <c r="W318" s="33">
        <v>2.1705052366638515</v>
      </c>
      <c r="X318" s="33">
        <v>1.9972508142273586</v>
      </c>
      <c r="Y318" s="33">
        <v>1.8223516949492231</v>
      </c>
      <c r="Z318" s="33">
        <v>1.6507514756695782</v>
      </c>
      <c r="AA318" s="33">
        <v>1.4797647708274233</v>
      </c>
      <c r="AB318" s="33">
        <v>1.3117179082607819</v>
      </c>
      <c r="AC318" s="33">
        <v>1.1477865213981535</v>
      </c>
      <c r="AD318" s="33">
        <v>0.99127550273772957</v>
      </c>
      <c r="AE318" s="33">
        <v>0.8447262686545377</v>
      </c>
      <c r="AF318" s="33">
        <v>0.70971716027339304</v>
      </c>
      <c r="AG318" s="33">
        <v>0.58844861720260211</v>
      </c>
      <c r="AH318" s="33">
        <v>0.48071643068201642</v>
      </c>
      <c r="AI318" s="33">
        <v>0.38823941543614893</v>
      </c>
      <c r="AJ318" s="33">
        <v>0.30994103748671126</v>
      </c>
      <c r="AK318" s="33">
        <v>0.24534592412845926</v>
      </c>
      <c r="AL318" s="33">
        <v>0.19022148158308541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111.53527937959518</v>
      </c>
      <c r="C324" s="33">
        <v>113.07667971276513</v>
      </c>
      <c r="D324" s="33">
        <v>114.62107254771426</v>
      </c>
      <c r="E324" s="33">
        <v>115.54103273996411</v>
      </c>
      <c r="F324" s="33">
        <v>116.00079679371275</v>
      </c>
      <c r="G324" s="33">
        <v>116.52572867965515</v>
      </c>
      <c r="H324" s="33">
        <v>115.93028352594212</v>
      </c>
      <c r="I324" s="33">
        <v>110.17878413869659</v>
      </c>
      <c r="J324" s="33">
        <v>104.68408531137925</v>
      </c>
      <c r="K324" s="33">
        <v>100.28076420917648</v>
      </c>
      <c r="L324" s="33">
        <v>96.238312226268974</v>
      </c>
      <c r="M324" s="33">
        <v>91.819869628195562</v>
      </c>
      <c r="N324" s="33">
        <v>87.013537873000288</v>
      </c>
      <c r="O324" s="33">
        <v>81.859860535193249</v>
      </c>
      <c r="P324" s="33">
        <v>76.674797731120648</v>
      </c>
      <c r="Q324" s="33">
        <v>71.207680890448032</v>
      </c>
      <c r="R324" s="33">
        <v>65.840817132276499</v>
      </c>
      <c r="S324" s="33">
        <v>60.425221610404876</v>
      </c>
      <c r="T324" s="33">
        <v>55.00763263878877</v>
      </c>
      <c r="U324" s="33">
        <v>49.523231165328653</v>
      </c>
      <c r="V324" s="33">
        <v>44.176338141025084</v>
      </c>
      <c r="W324" s="33">
        <v>38.723921654826491</v>
      </c>
      <c r="X324" s="33">
        <v>33.759653024638354</v>
      </c>
      <c r="Y324" s="33">
        <v>29.24021183162823</v>
      </c>
      <c r="Z324" s="33">
        <v>25.178238406949436</v>
      </c>
      <c r="AA324" s="33">
        <v>21.531381342100325</v>
      </c>
      <c r="AB324" s="33">
        <v>18.268407811038195</v>
      </c>
      <c r="AC324" s="33">
        <v>15.360127272122147</v>
      </c>
      <c r="AD324" s="33">
        <v>12.79807096548301</v>
      </c>
      <c r="AE324" s="33">
        <v>10.5659541161241</v>
      </c>
      <c r="AF324" s="33">
        <v>8.6583602441015692</v>
      </c>
      <c r="AG324" s="33">
        <v>7.0473084912479349</v>
      </c>
      <c r="AH324" s="33">
        <v>5.6950971751703676</v>
      </c>
      <c r="AI324" s="33">
        <v>4.5587473627291244</v>
      </c>
      <c r="AJ324" s="33">
        <v>3.6317658039389213</v>
      </c>
      <c r="AK324" s="33">
        <v>2.8722736434717375</v>
      </c>
      <c r="AL324" s="33">
        <v>2.2569665530506895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188.14965038127167</v>
      </c>
      <c r="M329" s="33">
        <v>186.64841845047198</v>
      </c>
      <c r="N329" s="33">
        <v>185.24000987734914</v>
      </c>
      <c r="O329" s="33">
        <v>183.89695355375179</v>
      </c>
      <c r="P329" s="33">
        <v>182.6240447918604</v>
      </c>
      <c r="Q329" s="33">
        <v>181.42946967920855</v>
      </c>
      <c r="R329" s="33">
        <v>180.44130233366545</v>
      </c>
      <c r="S329" s="33">
        <v>179.50603534024182</v>
      </c>
      <c r="T329" s="33">
        <v>178.55112854259534</v>
      </c>
      <c r="U329" s="33">
        <v>177.58502560290412</v>
      </c>
      <c r="V329" s="33">
        <v>176.67332417350212</v>
      </c>
      <c r="W329" s="33">
        <v>175.90175883971054</v>
      </c>
      <c r="X329" s="33">
        <v>175.39865506218672</v>
      </c>
      <c r="Y329" s="33">
        <v>174.89929948198028</v>
      </c>
      <c r="Z329" s="33">
        <v>174.47473541237457</v>
      </c>
      <c r="AA329" s="33">
        <v>174.12108587031699</v>
      </c>
      <c r="AB329" s="33">
        <v>173.81578355083059</v>
      </c>
      <c r="AC329" s="33">
        <v>173.57560453478922</v>
      </c>
      <c r="AD329" s="33">
        <v>173.46104910663675</v>
      </c>
      <c r="AE329" s="33">
        <v>173.48844750243757</v>
      </c>
      <c r="AF329" s="33">
        <v>173.69200710264076</v>
      </c>
      <c r="AG329" s="33">
        <v>174.15141829494402</v>
      </c>
      <c r="AH329" s="33">
        <v>174.91717790989395</v>
      </c>
      <c r="AI329" s="33">
        <v>176.00532344349131</v>
      </c>
      <c r="AJ329" s="33">
        <v>177.56515018105736</v>
      </c>
      <c r="AK329" s="33">
        <v>179.59633681381655</v>
      </c>
      <c r="AL329" s="33">
        <v>182.36403898010681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182.10127844049342</v>
      </c>
      <c r="M330" s="33">
        <v>181.93001272829289</v>
      </c>
      <c r="N330" s="33">
        <v>181.79910444090305</v>
      </c>
      <c r="O330" s="33">
        <v>181.7398371795806</v>
      </c>
      <c r="P330" s="33">
        <v>181.67511078813686</v>
      </c>
      <c r="Q330" s="33">
        <v>181.6167320842878</v>
      </c>
      <c r="R330" s="33">
        <v>181.48576659248133</v>
      </c>
      <c r="S330" s="33">
        <v>181.35376552359207</v>
      </c>
      <c r="T330" s="33">
        <v>181.21002553947116</v>
      </c>
      <c r="U330" s="33">
        <v>181.07211190250879</v>
      </c>
      <c r="V330" s="33">
        <v>180.87959492656231</v>
      </c>
      <c r="W330" s="33">
        <v>180.70796901377588</v>
      </c>
      <c r="X330" s="33">
        <v>180.56481658627777</v>
      </c>
      <c r="Y330" s="33">
        <v>180.40600670217242</v>
      </c>
      <c r="Z330" s="33">
        <v>180.24617745835144</v>
      </c>
      <c r="AA330" s="33">
        <v>180.0965951758474</v>
      </c>
      <c r="AB330" s="33">
        <v>179.95461723926516</v>
      </c>
      <c r="AC330" s="33">
        <v>179.79778525501834</v>
      </c>
      <c r="AD330" s="33">
        <v>179.65140967371551</v>
      </c>
      <c r="AE330" s="33">
        <v>179.5242993472695</v>
      </c>
      <c r="AF330" s="33">
        <v>179.41725623732734</v>
      </c>
      <c r="AG330" s="33">
        <v>179.35329235925062</v>
      </c>
      <c r="AH330" s="33">
        <v>179.44627812402967</v>
      </c>
      <c r="AI330" s="33">
        <v>179.69503804169972</v>
      </c>
      <c r="AJ330" s="33">
        <v>180.08132492170861</v>
      </c>
      <c r="AK330" s="33">
        <v>180.61150682296912</v>
      </c>
      <c r="AL330" s="33">
        <v>181.34550410733539</v>
      </c>
    </row>
    <row r="331" spans="1:40">
      <c r="A331" s="8" t="s">
        <v>31</v>
      </c>
      <c r="B331" s="33">
        <v>0</v>
      </c>
      <c r="C331" s="33">
        <v>0</v>
      </c>
      <c r="D331" s="33">
        <v>0</v>
      </c>
      <c r="E331" s="33">
        <v>0</v>
      </c>
      <c r="F331" s="33">
        <v>0</v>
      </c>
      <c r="G331" s="33">
        <v>0</v>
      </c>
      <c r="H331" s="33">
        <v>0</v>
      </c>
      <c r="I331" s="33">
        <v>0</v>
      </c>
      <c r="J331" s="33">
        <v>0</v>
      </c>
      <c r="K331" s="33">
        <v>0</v>
      </c>
      <c r="L331" s="33">
        <v>0</v>
      </c>
      <c r="M331" s="33">
        <v>0</v>
      </c>
      <c r="N331" s="33">
        <v>0</v>
      </c>
      <c r="O331" s="33">
        <v>0</v>
      </c>
      <c r="P331" s="33">
        <v>0</v>
      </c>
      <c r="Q331" s="33">
        <v>0</v>
      </c>
      <c r="R331" s="33">
        <v>0</v>
      </c>
      <c r="S331" s="33">
        <v>0</v>
      </c>
      <c r="T331" s="33">
        <v>0</v>
      </c>
      <c r="U331" s="33">
        <v>0</v>
      </c>
      <c r="V331" s="33">
        <v>0</v>
      </c>
      <c r="W331" s="33">
        <v>0</v>
      </c>
      <c r="X331" s="33">
        <v>0</v>
      </c>
      <c r="Y331" s="33">
        <v>0</v>
      </c>
      <c r="Z331" s="33">
        <v>0</v>
      </c>
      <c r="AA331" s="33">
        <v>0</v>
      </c>
      <c r="AB331" s="33">
        <v>0</v>
      </c>
      <c r="AC331" s="33">
        <v>0</v>
      </c>
      <c r="AD331" s="33">
        <v>0</v>
      </c>
      <c r="AE331" s="33">
        <v>0</v>
      </c>
      <c r="AF331" s="33">
        <v>0</v>
      </c>
      <c r="AG331" s="33">
        <v>0</v>
      </c>
      <c r="AH331" s="33">
        <v>0</v>
      </c>
      <c r="AI331" s="33">
        <v>0</v>
      </c>
      <c r="AJ331" s="33">
        <v>0</v>
      </c>
      <c r="AK331" s="33">
        <v>0</v>
      </c>
      <c r="AL331" s="33">
        <v>0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108.65568388063095</v>
      </c>
      <c r="M332" s="33">
        <v>107.78066560367863</v>
      </c>
      <c r="N332" s="33">
        <v>106.4582228455711</v>
      </c>
      <c r="O332" s="33">
        <v>104.89074573739703</v>
      </c>
      <c r="P332" s="33">
        <v>103.53417655930276</v>
      </c>
      <c r="Q332" s="33">
        <v>102.33757899923697</v>
      </c>
      <c r="R332" s="33">
        <v>101.41961115926287</v>
      </c>
      <c r="S332" s="33">
        <v>100.47885255531089</v>
      </c>
      <c r="T332" s="33">
        <v>100.03170772221283</v>
      </c>
      <c r="U332" s="33">
        <v>99.811703123276331</v>
      </c>
      <c r="V332" s="33">
        <v>99.525589224123891</v>
      </c>
      <c r="W332" s="33">
        <v>99.17386733661111</v>
      </c>
      <c r="X332" s="33">
        <v>98.773334080272662</v>
      </c>
      <c r="Y332" s="33">
        <v>98.329564930483158</v>
      </c>
      <c r="Z332" s="33">
        <v>97.8531210868274</v>
      </c>
      <c r="AA332" s="33">
        <v>97.354981023738191</v>
      </c>
      <c r="AB332" s="33">
        <v>96.867574725849408</v>
      </c>
      <c r="AC332" s="33">
        <v>96.387394493527907</v>
      </c>
      <c r="AD332" s="33">
        <v>95.929280473228189</v>
      </c>
      <c r="AE332" s="33">
        <v>95.501022713610084</v>
      </c>
      <c r="AF332" s="33">
        <v>95.124085893820492</v>
      </c>
      <c r="AG332" s="33">
        <v>94.798184099691625</v>
      </c>
      <c r="AH332" s="33">
        <v>94.495534162328127</v>
      </c>
      <c r="AI332" s="33">
        <v>94.204142946879628</v>
      </c>
      <c r="AJ332" s="33">
        <v>93.933995200165029</v>
      </c>
      <c r="AK332" s="33">
        <v>93.709010049148617</v>
      </c>
      <c r="AL332" s="33">
        <v>93.624233252342705</v>
      </c>
    </row>
    <row r="333" spans="1:40">
      <c r="A333" s="8" t="s">
        <v>33</v>
      </c>
      <c r="B333" s="33">
        <v>168.66198833268342</v>
      </c>
      <c r="C333" s="33">
        <v>168.00251890520798</v>
      </c>
      <c r="D333" s="33">
        <v>167.11135756629932</v>
      </c>
      <c r="E333" s="33">
        <v>166.8707467348116</v>
      </c>
      <c r="F333" s="33">
        <v>166.70723425615003</v>
      </c>
      <c r="G333" s="33">
        <v>165.88004663662855</v>
      </c>
      <c r="H333" s="33">
        <v>165.23568316048818</v>
      </c>
      <c r="I333" s="33">
        <v>164.84423933608346</v>
      </c>
      <c r="J333" s="33">
        <v>162.6744966467555</v>
      </c>
      <c r="K333" s="33">
        <v>161.80671733833313</v>
      </c>
      <c r="L333" s="33">
        <v>160.88636261049479</v>
      </c>
      <c r="M333" s="33">
        <v>159.75970152825701</v>
      </c>
      <c r="N333" s="33">
        <v>158.50712134647645</v>
      </c>
      <c r="O333" s="33">
        <v>157.13941134626944</v>
      </c>
      <c r="P333" s="33">
        <v>155.89016314371682</v>
      </c>
      <c r="Q333" s="33">
        <v>154.64997880632254</v>
      </c>
      <c r="R333" s="33">
        <v>153.63844576906527</v>
      </c>
      <c r="S333" s="33">
        <v>152.88628198794711</v>
      </c>
      <c r="T333" s="33">
        <v>152.22021190010031</v>
      </c>
      <c r="U333" s="33">
        <v>151.63418909516156</v>
      </c>
      <c r="V333" s="33">
        <v>151.21947398541616</v>
      </c>
      <c r="W333" s="33">
        <v>151.03642711172049</v>
      </c>
      <c r="X333" s="33">
        <v>150.8360416291132</v>
      </c>
      <c r="Y333" s="33">
        <v>150.61603743416237</v>
      </c>
      <c r="Z333" s="33">
        <v>150.38652061442284</v>
      </c>
      <c r="AA333" s="33">
        <v>150.15471128053849</v>
      </c>
      <c r="AB333" s="33">
        <v>149.92353373545924</v>
      </c>
      <c r="AC333" s="33">
        <v>149.70497020750244</v>
      </c>
      <c r="AD333" s="33">
        <v>149.50247935275658</v>
      </c>
      <c r="AE333" s="33">
        <v>149.3089276965805</v>
      </c>
      <c r="AF333" s="33">
        <v>149.11538708511193</v>
      </c>
      <c r="AG333" s="33">
        <v>148.93236949619995</v>
      </c>
      <c r="AH333" s="33">
        <v>148.77740219613602</v>
      </c>
      <c r="AI333" s="33">
        <v>148.65805844090522</v>
      </c>
      <c r="AJ333" s="33">
        <v>148.56878353347605</v>
      </c>
      <c r="AK333" s="33">
        <v>148.50597077149752</v>
      </c>
      <c r="AL333" s="33">
        <v>148.47721360132044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107.51404555606845</v>
      </c>
      <c r="M334" s="33">
        <v>106.90117950569808</v>
      </c>
      <c r="N334" s="33">
        <v>106.02273975565231</v>
      </c>
      <c r="O334" s="33">
        <v>105.57840414237671</v>
      </c>
      <c r="P334" s="33">
        <v>104.95738313570133</v>
      </c>
      <c r="Q334" s="33">
        <v>104.94386401821257</v>
      </c>
      <c r="R334" s="33">
        <v>104.91292507233793</v>
      </c>
      <c r="S334" s="33">
        <v>104.85501173068283</v>
      </c>
      <c r="T334" s="33">
        <v>104.75996558473996</v>
      </c>
      <c r="U334" s="33">
        <v>104.64661624528323</v>
      </c>
      <c r="V334" s="33">
        <v>104.50364523756735</v>
      </c>
      <c r="W334" s="33">
        <v>104.3450821643261</v>
      </c>
      <c r="X334" s="33">
        <v>104.16763411796056</v>
      </c>
      <c r="Y334" s="33">
        <v>103.98729544494202</v>
      </c>
      <c r="Z334" s="33">
        <v>103.79362367295869</v>
      </c>
      <c r="AA334" s="33">
        <v>103.60850373124673</v>
      </c>
      <c r="AB334" s="33">
        <v>103.43567198883073</v>
      </c>
      <c r="AC334" s="33">
        <v>103.27929260592566</v>
      </c>
      <c r="AD334" s="33">
        <v>103.13491746050836</v>
      </c>
      <c r="AE334" s="33">
        <v>102.97814628383685</v>
      </c>
      <c r="AF334" s="33">
        <v>102.8475690437145</v>
      </c>
      <c r="AG334" s="33">
        <v>102.69761341626648</v>
      </c>
      <c r="AH334" s="33">
        <v>102.53443936814178</v>
      </c>
      <c r="AI334" s="33">
        <v>102.30423093233745</v>
      </c>
      <c r="AJ334" s="33">
        <v>102.10414696833479</v>
      </c>
      <c r="AK334" s="33">
        <v>102.01704319266986</v>
      </c>
      <c r="AL334" s="33">
        <v>102.1672181254324</v>
      </c>
    </row>
    <row r="335" spans="1:40">
      <c r="A335" s="8" t="s">
        <v>35</v>
      </c>
      <c r="B335" s="33">
        <v>162.17438177922071</v>
      </c>
      <c r="C335" s="33">
        <v>162.18000000000004</v>
      </c>
      <c r="D335" s="33">
        <v>162.17999999999998</v>
      </c>
      <c r="E335" s="33">
        <v>165.02433169250639</v>
      </c>
      <c r="F335" s="33">
        <v>165.21157828277077</v>
      </c>
      <c r="G335" s="33">
        <v>166.63776653759993</v>
      </c>
      <c r="H335" s="33">
        <v>166.8570415427165</v>
      </c>
      <c r="I335" s="33">
        <v>166.89865634205364</v>
      </c>
      <c r="J335" s="33">
        <v>165.36289220326088</v>
      </c>
      <c r="K335" s="33">
        <v>164.47824435992297</v>
      </c>
      <c r="L335" s="33">
        <v>161.99957892250259</v>
      </c>
      <c r="M335" s="33">
        <v>161.37816002558779</v>
      </c>
      <c r="N335" s="33">
        <v>160.78141560318909</v>
      </c>
      <c r="O335" s="33">
        <v>160.26814900567726</v>
      </c>
      <c r="P335" s="33">
        <v>159.82844112148655</v>
      </c>
      <c r="Q335" s="33">
        <v>159.66659407673285</v>
      </c>
      <c r="R335" s="33">
        <v>159.48727558696982</v>
      </c>
      <c r="S335" s="33">
        <v>159.29050743243462</v>
      </c>
      <c r="T335" s="33">
        <v>159.07945216273578</v>
      </c>
      <c r="U335" s="33">
        <v>158.95209933970744</v>
      </c>
      <c r="V335" s="33">
        <v>158.80566824964157</v>
      </c>
      <c r="W335" s="33">
        <v>158.77485627767717</v>
      </c>
      <c r="X335" s="33">
        <v>158.73976948880025</v>
      </c>
      <c r="Y335" s="33">
        <v>158.69639345889874</v>
      </c>
      <c r="Z335" s="33">
        <v>158.64541213421441</v>
      </c>
      <c r="AA335" s="33">
        <v>158.59198119035827</v>
      </c>
      <c r="AB335" s="33">
        <v>158.53573216584641</v>
      </c>
      <c r="AC335" s="33">
        <v>158.48074378453512</v>
      </c>
      <c r="AD335" s="33">
        <v>158.4234088790208</v>
      </c>
      <c r="AE335" s="33">
        <v>158.36578163814826</v>
      </c>
      <c r="AF335" s="33">
        <v>158.30644878719184</v>
      </c>
      <c r="AG335" s="33">
        <v>158.25318402603168</v>
      </c>
      <c r="AH335" s="33">
        <v>158.20367005849926</v>
      </c>
      <c r="AI335" s="33">
        <v>158.15993929332683</v>
      </c>
      <c r="AJ335" s="33">
        <v>158.12097049805234</v>
      </c>
      <c r="AK335" s="33">
        <v>158.08932053155945</v>
      </c>
      <c r="AL335" s="33">
        <v>158.05905269457404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200.53552770690163</v>
      </c>
      <c r="C341" s="33">
        <v>197.10321804279232</v>
      </c>
      <c r="D341" s="33">
        <v>194.3045466799818</v>
      </c>
      <c r="E341" s="33">
        <v>192.39820628657935</v>
      </c>
      <c r="F341" s="33">
        <v>190.684844657615</v>
      </c>
      <c r="G341" s="33">
        <v>188.88430108533504</v>
      </c>
      <c r="H341" s="33">
        <v>186.4985568320993</v>
      </c>
      <c r="I341" s="33">
        <v>182.24581223620413</v>
      </c>
      <c r="J341" s="33">
        <v>177.91491507345376</v>
      </c>
      <c r="K341" s="33">
        <v>172.95148901600362</v>
      </c>
      <c r="L341" s="33">
        <v>166.91673207387024</v>
      </c>
      <c r="M341" s="33">
        <v>160.43187602685509</v>
      </c>
      <c r="N341" s="33">
        <v>153.19195855429805</v>
      </c>
      <c r="O341" s="33">
        <v>145.30483487993422</v>
      </c>
      <c r="P341" s="33">
        <v>136.84563492863853</v>
      </c>
      <c r="Q341" s="33">
        <v>127.92888954967397</v>
      </c>
      <c r="R341" s="33">
        <v>118.7116230199761</v>
      </c>
      <c r="S341" s="33">
        <v>109.12851348252731</v>
      </c>
      <c r="T341" s="33">
        <v>99.344194826071416</v>
      </c>
      <c r="U341" s="33">
        <v>89.365189840696445</v>
      </c>
      <c r="V341" s="33">
        <v>79.412358542189509</v>
      </c>
      <c r="W341" s="33">
        <v>69.358305089659169</v>
      </c>
      <c r="X341" s="33">
        <v>60.260560038942984</v>
      </c>
      <c r="Y341" s="33">
        <v>52.028259536117595</v>
      </c>
      <c r="Z341" s="33">
        <v>44.653932091355756</v>
      </c>
      <c r="AA341" s="33">
        <v>38.064689817598683</v>
      </c>
      <c r="AB341" s="33">
        <v>32.202578119300561</v>
      </c>
      <c r="AC341" s="33">
        <v>27.006775008613218</v>
      </c>
      <c r="AD341" s="33">
        <v>22.450541535923524</v>
      </c>
      <c r="AE341" s="33">
        <v>18.496934333246031</v>
      </c>
      <c r="AF341" s="33">
        <v>15.128267631655003</v>
      </c>
      <c r="AG341" s="33">
        <v>12.291308365719186</v>
      </c>
      <c r="AH341" s="33">
        <v>9.9176899469069344</v>
      </c>
      <c r="AI341" s="33">
        <v>7.9297099692621815</v>
      </c>
      <c r="AJ341" s="33">
        <v>6.3111548073173074</v>
      </c>
      <c r="AK341" s="33">
        <v>4.9877853086845878</v>
      </c>
      <c r="AL341" s="33">
        <v>3.9172814948133983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309.61555801921656</v>
      </c>
      <c r="M346" s="33">
        <v>294.32705099778269</v>
      </c>
      <c r="N346" s="33">
        <v>278.68017984725304</v>
      </c>
      <c r="O346" s="33">
        <v>262.53778024143878</v>
      </c>
      <c r="P346" s="33">
        <v>245.64706824340971</v>
      </c>
      <c r="Q346" s="33">
        <v>229.06104951958611</v>
      </c>
      <c r="R346" s="33">
        <v>212.0089307711259</v>
      </c>
      <c r="S346" s="33">
        <v>195.3549642769155</v>
      </c>
      <c r="T346" s="33">
        <v>179.06892091648189</v>
      </c>
      <c r="U346" s="33">
        <v>163.20445922641045</v>
      </c>
      <c r="V346" s="33">
        <v>147.4790835181079</v>
      </c>
      <c r="W346" s="33">
        <v>131.86693766937668</v>
      </c>
      <c r="X346" s="33">
        <v>117.55516136979551</v>
      </c>
      <c r="Y346" s="33">
        <v>104.21388272973638</v>
      </c>
      <c r="Z346" s="33">
        <v>92.258893816210886</v>
      </c>
      <c r="AA346" s="33">
        <v>81.476656812022668</v>
      </c>
      <c r="AB346" s="33">
        <v>71.580389258438032</v>
      </c>
      <c r="AC346" s="33">
        <v>62.604397634885437</v>
      </c>
      <c r="AD346" s="33">
        <v>54.687053461443703</v>
      </c>
      <c r="AE346" s="33">
        <v>47.727703867947767</v>
      </c>
      <c r="AF346" s="33">
        <v>41.758056171470805</v>
      </c>
      <c r="AG346" s="33">
        <v>36.664104459226408</v>
      </c>
      <c r="AH346" s="33">
        <v>32.319536831731952</v>
      </c>
      <c r="AI346" s="33">
        <v>28.496082779009608</v>
      </c>
      <c r="AJ346" s="33">
        <v>25.297363882729737</v>
      </c>
      <c r="AK346" s="33">
        <v>22.569167282581915</v>
      </c>
      <c r="AL346" s="33">
        <v>20.27309682187731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157.34127864005913</v>
      </c>
      <c r="M347" s="33">
        <v>148.76448632668144</v>
      </c>
      <c r="N347" s="33">
        <v>138.83930771125893</v>
      </c>
      <c r="O347" s="33">
        <v>127.70524759793052</v>
      </c>
      <c r="P347" s="33">
        <v>116.53500862281351</v>
      </c>
      <c r="Q347" s="33">
        <v>105.45962059620597</v>
      </c>
      <c r="R347" s="33">
        <v>95.309522049765945</v>
      </c>
      <c r="S347" s="33">
        <v>85.484306479428426</v>
      </c>
      <c r="T347" s="33">
        <v>76.000776053215077</v>
      </c>
      <c r="U347" s="33">
        <v>66.951983247105204</v>
      </c>
      <c r="V347" s="33">
        <v>58.719918699186991</v>
      </c>
      <c r="W347" s="33">
        <v>50.996784922394681</v>
      </c>
      <c r="X347" s="33">
        <v>44.065410199556538</v>
      </c>
      <c r="Y347" s="33">
        <v>37.878812515397883</v>
      </c>
      <c r="Z347" s="33">
        <v>32.421359940872136</v>
      </c>
      <c r="AA347" s="33">
        <v>27.642522788864252</v>
      </c>
      <c r="AB347" s="33">
        <v>23.541857600394184</v>
      </c>
      <c r="AC347" s="33">
        <v>20.020596205962061</v>
      </c>
      <c r="AD347" s="33">
        <v>16.9619857107662</v>
      </c>
      <c r="AE347" s="33">
        <v>14.328861788617886</v>
      </c>
      <c r="AF347" s="33">
        <v>12.132705099778271</v>
      </c>
      <c r="AG347" s="33">
        <v>10.318847006651884</v>
      </c>
      <c r="AH347" s="33">
        <v>8.7985218033998525</v>
      </c>
      <c r="AI347" s="33">
        <v>7.490071446169007</v>
      </c>
      <c r="AJ347" s="33">
        <v>6.4037447647203747</v>
      </c>
      <c r="AK347" s="33">
        <v>5.5050628233555061</v>
      </c>
      <c r="AL347" s="33">
        <v>4.7483370288248334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28.502870165065286</v>
      </c>
      <c r="M348" s="33">
        <v>40.000911554570088</v>
      </c>
      <c r="N348" s="33">
        <v>53.791488051244151</v>
      </c>
      <c r="O348" s="33">
        <v>69.789246119733932</v>
      </c>
      <c r="P348" s="33">
        <v>87.953362897265336</v>
      </c>
      <c r="Q348" s="33">
        <v>108.16134515890613</v>
      </c>
      <c r="R348" s="33">
        <v>130.2930894308943</v>
      </c>
      <c r="S348" s="33">
        <v>154.22596698694261</v>
      </c>
      <c r="T348" s="33">
        <v>179.84315102241931</v>
      </c>
      <c r="U348" s="33">
        <v>206.97556048287757</v>
      </c>
      <c r="V348" s="33">
        <v>235.46929046563193</v>
      </c>
      <c r="W348" s="33">
        <v>265.11719635378171</v>
      </c>
      <c r="X348" s="33">
        <v>293.21164079822614</v>
      </c>
      <c r="Y348" s="33">
        <v>319.62487065779749</v>
      </c>
      <c r="Z348" s="33">
        <v>344.3118132544962</v>
      </c>
      <c r="AA348" s="33">
        <v>367.23258191672824</v>
      </c>
      <c r="AB348" s="33">
        <v>388.30539541759055</v>
      </c>
      <c r="AC348" s="33">
        <v>407.53222468588325</v>
      </c>
      <c r="AD348" s="33">
        <v>424.90346144370534</v>
      </c>
      <c r="AE348" s="33">
        <v>440.42211135747721</v>
      </c>
      <c r="AF348" s="33">
        <v>454.10713229859573</v>
      </c>
      <c r="AG348" s="33">
        <v>466.05845035723087</v>
      </c>
      <c r="AH348" s="33">
        <v>476.37735895540771</v>
      </c>
      <c r="AI348" s="33">
        <v>485.19693274205468</v>
      </c>
      <c r="AJ348" s="33">
        <v>492.63561221975857</v>
      </c>
      <c r="AK348" s="33">
        <v>498.86541019955655</v>
      </c>
      <c r="AL348" s="33">
        <v>504.05525991623551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22.931756590293176</v>
      </c>
      <c r="M349" s="33">
        <v>26.844148805124416</v>
      </c>
      <c r="N349" s="33">
        <v>30.217073170731709</v>
      </c>
      <c r="O349" s="33">
        <v>33.105296871150529</v>
      </c>
      <c r="P349" s="33">
        <v>34.693200295639322</v>
      </c>
      <c r="Q349" s="33">
        <v>35.345836412909584</v>
      </c>
      <c r="R349" s="33">
        <v>35.089751170238976</v>
      </c>
      <c r="S349" s="33">
        <v>34.692424242424245</v>
      </c>
      <c r="T349" s="33">
        <v>33.33723823601872</v>
      </c>
      <c r="U349" s="33">
        <v>31.411677753141166</v>
      </c>
      <c r="V349" s="33">
        <v>29.319007144616901</v>
      </c>
      <c r="W349" s="33">
        <v>27.1009977827051</v>
      </c>
      <c r="X349" s="33">
        <v>24.747462429169747</v>
      </c>
      <c r="Y349" s="33">
        <v>22.317479674796747</v>
      </c>
      <c r="Z349" s="33">
        <v>19.884811529933483</v>
      </c>
      <c r="AA349" s="33">
        <v>17.499938408474993</v>
      </c>
      <c r="AB349" s="33">
        <v>15.210408967726041</v>
      </c>
      <c r="AC349" s="33">
        <v>13.06649421039665</v>
      </c>
      <c r="AD349" s="33">
        <v>11.106343927075635</v>
      </c>
      <c r="AE349" s="33">
        <v>9.3565656565656568</v>
      </c>
      <c r="AF349" s="33">
        <v>7.8247228381374727</v>
      </c>
      <c r="AG349" s="33">
        <v>6.5000246366100027</v>
      </c>
      <c r="AH349" s="33">
        <v>5.3747721113574771</v>
      </c>
      <c r="AI349" s="33">
        <v>4.4260778516876078</v>
      </c>
      <c r="AJ349" s="33">
        <v>3.6454299088445432</v>
      </c>
      <c r="AK349" s="33">
        <v>3.0013180586351318</v>
      </c>
      <c r="AL349" s="33">
        <v>2.4910938654841095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17.256553338260655</v>
      </c>
      <c r="M350" s="33">
        <v>19.789320029563932</v>
      </c>
      <c r="N350" s="33">
        <v>23.007575757575758</v>
      </c>
      <c r="O350" s="33">
        <v>27.20681202266568</v>
      </c>
      <c r="P350" s="33">
        <v>31.633185513673318</v>
      </c>
      <c r="Q350" s="33">
        <v>36.621557033752154</v>
      </c>
      <c r="R350" s="33">
        <v>40.605370780980536</v>
      </c>
      <c r="S350" s="33">
        <v>42.792301059374232</v>
      </c>
      <c r="T350" s="33">
        <v>44.009398866715941</v>
      </c>
      <c r="U350" s="33">
        <v>44.293557526484356</v>
      </c>
      <c r="V350" s="33">
        <v>43.248139935944813</v>
      </c>
      <c r="W350" s="33">
        <v>40.876225671347619</v>
      </c>
      <c r="X350" s="33">
        <v>38.389652623798966</v>
      </c>
      <c r="Y350" s="33">
        <v>35.817762995811776</v>
      </c>
      <c r="Z350" s="33">
        <v>33.107526484355752</v>
      </c>
      <c r="AA350" s="33">
        <v>30.290675043114067</v>
      </c>
      <c r="AB350" s="33">
        <v>27.414350825326434</v>
      </c>
      <c r="AC350" s="33">
        <v>24.536954915003694</v>
      </c>
      <c r="AD350" s="33">
        <v>21.698768169499878</v>
      </c>
      <c r="AE350" s="33">
        <v>18.941660507514165</v>
      </c>
      <c r="AF350" s="33">
        <v>16.324205469327421</v>
      </c>
      <c r="AG350" s="33">
        <v>13.894752402069475</v>
      </c>
      <c r="AH350" s="33">
        <v>11.706922887410693</v>
      </c>
      <c r="AI350" s="33">
        <v>9.7939886671593985</v>
      </c>
      <c r="AJ350" s="33">
        <v>8.1470066518847002</v>
      </c>
      <c r="AK350" s="33">
        <v>6.7578221236757825</v>
      </c>
      <c r="AL350" s="33">
        <v>5.5825203252032525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10.331411677753142</v>
      </c>
      <c r="M351" s="33">
        <v>11.595885686129588</v>
      </c>
      <c r="N351" s="33">
        <v>12.408105444690811</v>
      </c>
      <c r="O351" s="33">
        <v>12.437496920423749</v>
      </c>
      <c r="P351" s="33">
        <v>12.431128356738112</v>
      </c>
      <c r="Q351" s="33">
        <v>11.988851933973885</v>
      </c>
      <c r="R351" s="33">
        <v>11.491931510224193</v>
      </c>
      <c r="S351" s="33">
        <v>10.935833949248583</v>
      </c>
      <c r="T351" s="33">
        <v>10.305728011825574</v>
      </c>
      <c r="U351" s="33">
        <v>9.5873121458487311</v>
      </c>
      <c r="V351" s="33">
        <v>8.8045208179354528</v>
      </c>
      <c r="W351" s="33">
        <v>7.9696600147819661</v>
      </c>
      <c r="X351" s="33">
        <v>7.1105198324710521</v>
      </c>
      <c r="Y351" s="33">
        <v>6.2369179600886921</v>
      </c>
      <c r="Z351" s="33">
        <v>5.3953929539295391</v>
      </c>
      <c r="AA351" s="33">
        <v>4.6040650406504069</v>
      </c>
      <c r="AB351" s="33">
        <v>3.8862650899236266</v>
      </c>
      <c r="AC351" s="33">
        <v>3.2488543976348856</v>
      </c>
      <c r="AD351" s="33">
        <v>2.6901699926090168</v>
      </c>
      <c r="AE351" s="33">
        <v>2.2176028578467601</v>
      </c>
      <c r="AF351" s="33">
        <v>1.8242547425474254</v>
      </c>
      <c r="AG351" s="33">
        <v>1.5025006159152501</v>
      </c>
      <c r="AH351" s="33">
        <v>1.2330376940133039</v>
      </c>
      <c r="AI351" s="33">
        <v>1.0064055186006406</v>
      </c>
      <c r="AJ351" s="33">
        <v>0.82480906627248096</v>
      </c>
      <c r="AK351" s="33">
        <v>0.68536585365853664</v>
      </c>
      <c r="AL351" s="33">
        <v>0.57873860556787382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2.0768662232076864</v>
      </c>
      <c r="M352" s="33">
        <v>2.8048780487804876</v>
      </c>
      <c r="N352" s="33">
        <v>3.8736388272973641</v>
      </c>
      <c r="O352" s="33">
        <v>5.3014289233801426</v>
      </c>
      <c r="P352" s="33">
        <v>7.0880635624538062</v>
      </c>
      <c r="Q352" s="33">
        <v>7.6592633653609266</v>
      </c>
      <c r="R352" s="33">
        <v>8.1820152746982018</v>
      </c>
      <c r="S352" s="33">
        <v>8.6943458980044355</v>
      </c>
      <c r="T352" s="33">
        <v>9.184688346883469</v>
      </c>
      <c r="U352" s="33">
        <v>9.2186622320768663</v>
      </c>
      <c r="V352" s="33">
        <v>9.2148312392214837</v>
      </c>
      <c r="W352" s="33">
        <v>8.7867455038186737</v>
      </c>
      <c r="X352" s="33">
        <v>8.3148189209164816</v>
      </c>
      <c r="Y352" s="33">
        <v>7.7825572801182554</v>
      </c>
      <c r="Z352" s="33">
        <v>7.2172825819167281</v>
      </c>
      <c r="AA352" s="33">
        <v>6.6154471544715445</v>
      </c>
      <c r="AB352" s="33">
        <v>5.9908351810790839</v>
      </c>
      <c r="AC352" s="33">
        <v>5.3544838630204481</v>
      </c>
      <c r="AD352" s="33">
        <v>4.7245011086474502</v>
      </c>
      <c r="AE352" s="33">
        <v>4.1173072185267303</v>
      </c>
      <c r="AF352" s="33">
        <v>3.5432126139443212</v>
      </c>
      <c r="AG352" s="33">
        <v>3.0177137225917714</v>
      </c>
      <c r="AH352" s="33">
        <v>2.541771372259177</v>
      </c>
      <c r="AI352" s="33">
        <v>2.1270756343927077</v>
      </c>
      <c r="AJ352" s="33">
        <v>1.7684651391968464</v>
      </c>
      <c r="AK352" s="33">
        <v>1.4692042374969205</v>
      </c>
      <c r="AL352" s="33">
        <v>1.2059251047055926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551.27657058388786</v>
      </c>
      <c r="M358" s="33">
        <v>546.97176644493709</v>
      </c>
      <c r="N358" s="33">
        <v>543.3300689825079</v>
      </c>
      <c r="O358" s="33">
        <v>540.30012318305012</v>
      </c>
      <c r="P358" s="33">
        <v>537.93507021433845</v>
      </c>
      <c r="Q358" s="33">
        <v>536.01892091648187</v>
      </c>
      <c r="R358" s="33">
        <v>534.49243656072906</v>
      </c>
      <c r="S358" s="33">
        <v>533.50248829761028</v>
      </c>
      <c r="T358" s="33">
        <v>532.90048041389502</v>
      </c>
      <c r="U358" s="33">
        <v>532.6417344173442</v>
      </c>
      <c r="V358" s="33">
        <v>533.11707317073149</v>
      </c>
      <c r="W358" s="33">
        <v>533.4566518847007</v>
      </c>
      <c r="X358" s="33">
        <v>534.02674304015773</v>
      </c>
      <c r="Y358" s="33">
        <v>534.40829021926584</v>
      </c>
      <c r="Z358" s="33">
        <v>535.05188470066514</v>
      </c>
      <c r="AA358" s="33">
        <v>535.74704360679971</v>
      </c>
      <c r="AB358" s="33">
        <v>536.25392953929543</v>
      </c>
      <c r="AC358" s="33">
        <v>536.63991130820386</v>
      </c>
      <c r="AD358" s="33">
        <v>537.01048287755611</v>
      </c>
      <c r="AE358" s="33">
        <v>537.31968465139198</v>
      </c>
      <c r="AF358" s="33">
        <v>537.69696969696975</v>
      </c>
      <c r="AG358" s="33">
        <v>538.1178861788618</v>
      </c>
      <c r="AH358" s="33">
        <v>538.49400098546437</v>
      </c>
      <c r="AI358" s="33">
        <v>538.66454791820649</v>
      </c>
      <c r="AJ358" s="33">
        <v>538.84120473022904</v>
      </c>
      <c r="AK358" s="33">
        <v>538.96448632668137</v>
      </c>
      <c r="AL358" s="33">
        <v>539.03957871396892</v>
      </c>
    </row>
    <row r="360" spans="1:38" ht="20.25">
      <c r="A360" s="6" t="s">
        <v>284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8" t="s">
        <v>28</v>
      </c>
      <c r="B362" s="8">
        <v>2014</v>
      </c>
      <c r="C362" s="8">
        <v>2015</v>
      </c>
      <c r="D362" s="8">
        <v>2016</v>
      </c>
      <c r="E362" s="8">
        <v>2017</v>
      </c>
      <c r="F362" s="8">
        <v>2018</v>
      </c>
      <c r="G362" s="8">
        <v>2019</v>
      </c>
      <c r="H362" s="8">
        <v>2020</v>
      </c>
      <c r="I362" s="8">
        <v>2021</v>
      </c>
      <c r="J362" s="8">
        <v>2022</v>
      </c>
      <c r="K362" s="8">
        <v>2023</v>
      </c>
      <c r="L362" s="8">
        <v>2024</v>
      </c>
      <c r="M362" s="8">
        <v>2025</v>
      </c>
      <c r="N362" s="8">
        <v>2026</v>
      </c>
      <c r="O362" s="8">
        <v>2027</v>
      </c>
      <c r="P362" s="8">
        <v>2028</v>
      </c>
      <c r="Q362" s="8">
        <v>2029</v>
      </c>
      <c r="R362" s="8">
        <v>2030</v>
      </c>
      <c r="S362" s="8">
        <v>2031</v>
      </c>
      <c r="T362" s="8">
        <v>2032</v>
      </c>
      <c r="U362" s="8">
        <v>2033</v>
      </c>
      <c r="V362" s="8">
        <v>2034</v>
      </c>
      <c r="W362" s="8">
        <v>2035</v>
      </c>
      <c r="X362" s="8">
        <v>2036</v>
      </c>
      <c r="Y362" s="8">
        <v>2037</v>
      </c>
      <c r="Z362" s="8">
        <v>2038</v>
      </c>
      <c r="AA362" s="8">
        <v>2039</v>
      </c>
      <c r="AB362" s="8">
        <v>2040</v>
      </c>
      <c r="AC362" s="8">
        <v>2041</v>
      </c>
      <c r="AD362" s="8">
        <v>2042</v>
      </c>
      <c r="AE362" s="8">
        <v>2043</v>
      </c>
      <c r="AF362" s="8">
        <v>2044</v>
      </c>
      <c r="AG362" s="8">
        <v>2045</v>
      </c>
      <c r="AH362" s="8">
        <v>2046</v>
      </c>
      <c r="AI362" s="8">
        <v>2047</v>
      </c>
      <c r="AJ362" s="8">
        <v>2048</v>
      </c>
      <c r="AK362" s="8">
        <v>2049</v>
      </c>
      <c r="AL362" s="8">
        <v>2050</v>
      </c>
    </row>
    <row r="363" spans="1:38">
      <c r="A363" s="8" t="s">
        <v>288</v>
      </c>
      <c r="C363" s="33">
        <f t="shared" ref="C363:AL363" si="0">B18-C371</f>
        <v>2081211</v>
      </c>
      <c r="D363" s="33">
        <f t="shared" si="0"/>
        <v>2157558</v>
      </c>
      <c r="E363" s="33">
        <f t="shared" si="0"/>
        <v>2360686</v>
      </c>
      <c r="F363" s="33">
        <f t="shared" si="0"/>
        <v>2483066</v>
      </c>
      <c r="G363" s="33">
        <f t="shared" si="0"/>
        <v>2453810</v>
      </c>
      <c r="H363" s="33">
        <f t="shared" si="0"/>
        <v>2716242</v>
      </c>
      <c r="I363" s="33">
        <f t="shared" si="0"/>
        <v>4039018</v>
      </c>
      <c r="J363" s="33">
        <f t="shared" si="0"/>
        <v>3694796</v>
      </c>
      <c r="K363" s="33">
        <f t="shared" si="0"/>
        <v>3263778</v>
      </c>
      <c r="L363" s="33">
        <f t="shared" si="0"/>
        <v>3265130</v>
      </c>
      <c r="M363" s="33">
        <f t="shared" si="0"/>
        <v>3458100.0000000005</v>
      </c>
      <c r="N363" s="33">
        <f t="shared" si="0"/>
        <v>3404268.9999999995</v>
      </c>
      <c r="O363" s="33">
        <f t="shared" si="0"/>
        <v>3354607.0000000005</v>
      </c>
      <c r="P363" s="33">
        <f t="shared" si="0"/>
        <v>3300631</v>
      </c>
      <c r="Q363" s="33">
        <f t="shared" si="0"/>
        <v>3264189</v>
      </c>
      <c r="R363" s="33">
        <f t="shared" si="0"/>
        <v>3232555.9999999995</v>
      </c>
      <c r="S363" s="33">
        <f t="shared" si="0"/>
        <v>3189000.0000000005</v>
      </c>
      <c r="T363" s="33">
        <f t="shared" si="0"/>
        <v>3157507.0000000005</v>
      </c>
      <c r="U363" s="33">
        <f t="shared" si="0"/>
        <v>3129641</v>
      </c>
      <c r="V363" s="33">
        <f t="shared" si="0"/>
        <v>3070048</v>
      </c>
      <c r="W363" s="33">
        <f t="shared" si="0"/>
        <v>3112155.36</v>
      </c>
      <c r="X363" s="33">
        <f t="shared" si="0"/>
        <v>3062356</v>
      </c>
      <c r="Y363" s="33">
        <f t="shared" si="0"/>
        <v>3077662</v>
      </c>
      <c r="Z363" s="33">
        <f t="shared" si="0"/>
        <v>3056389</v>
      </c>
      <c r="AA363" s="33">
        <f t="shared" si="0"/>
        <v>3052203</v>
      </c>
      <c r="AB363" s="33">
        <f t="shared" si="0"/>
        <v>3067487</v>
      </c>
      <c r="AC363" s="33">
        <f t="shared" si="0"/>
        <v>3077302</v>
      </c>
      <c r="AD363" s="33">
        <f t="shared" si="0"/>
        <v>3078553</v>
      </c>
      <c r="AE363" s="33">
        <f t="shared" si="0"/>
        <v>3083535</v>
      </c>
      <c r="AF363" s="33">
        <f t="shared" si="0"/>
        <v>3078008</v>
      </c>
      <c r="AG363" s="33">
        <f t="shared" si="0"/>
        <v>3074466</v>
      </c>
      <c r="AH363" s="33">
        <f t="shared" si="0"/>
        <v>3078103</v>
      </c>
      <c r="AI363" s="33">
        <f t="shared" si="0"/>
        <v>3094791</v>
      </c>
      <c r="AJ363" s="33">
        <f t="shared" si="0"/>
        <v>3094295</v>
      </c>
      <c r="AK363" s="33">
        <f t="shared" si="0"/>
        <v>3098628</v>
      </c>
      <c r="AL363" s="33">
        <f t="shared" si="0"/>
        <v>3102540</v>
      </c>
    </row>
    <row r="364" spans="1:38">
      <c r="A364" s="8" t="s">
        <v>289</v>
      </c>
      <c r="C364" s="33">
        <f t="shared" ref="C364:AL364" si="1">C363+B18</f>
        <v>4838465</v>
      </c>
      <c r="D364" s="33">
        <f t="shared" si="1"/>
        <v>5065335</v>
      </c>
      <c r="E364" s="33">
        <f t="shared" si="1"/>
        <v>5418935</v>
      </c>
      <c r="F364" s="33">
        <f t="shared" si="1"/>
        <v>5633675</v>
      </c>
      <c r="G364" s="33">
        <f t="shared" si="1"/>
        <v>5602277</v>
      </c>
      <c r="H364" s="33">
        <f t="shared" si="1"/>
        <v>5994322</v>
      </c>
      <c r="I364" s="33">
        <f t="shared" si="1"/>
        <v>6770127</v>
      </c>
      <c r="J364" s="33">
        <f t="shared" si="1"/>
        <v>6167864</v>
      </c>
      <c r="K364" s="33">
        <f t="shared" si="1"/>
        <v>5752373</v>
      </c>
      <c r="L364" s="33">
        <f t="shared" si="1"/>
        <v>6109633</v>
      </c>
      <c r="M364" s="33">
        <f t="shared" si="1"/>
        <v>6566736.0000000009</v>
      </c>
      <c r="N364" s="33">
        <f t="shared" si="1"/>
        <v>6512904.9999999991</v>
      </c>
      <c r="O364" s="33">
        <f t="shared" si="1"/>
        <v>6463243.0000000009</v>
      </c>
      <c r="P364" s="33">
        <f t="shared" si="1"/>
        <v>6409267</v>
      </c>
      <c r="Q364" s="33">
        <f t="shared" si="1"/>
        <v>6372825</v>
      </c>
      <c r="R364" s="33">
        <f t="shared" si="1"/>
        <v>6341191.9999999991</v>
      </c>
      <c r="S364" s="33">
        <f t="shared" si="1"/>
        <v>6297636.0000000009</v>
      </c>
      <c r="T364" s="33">
        <f t="shared" si="1"/>
        <v>6266143.0000000009</v>
      </c>
      <c r="U364" s="33">
        <f t="shared" si="1"/>
        <v>6238277</v>
      </c>
      <c r="V364" s="33">
        <f t="shared" si="1"/>
        <v>6178684</v>
      </c>
      <c r="W364" s="33">
        <f t="shared" si="1"/>
        <v>6251877.7199999997</v>
      </c>
      <c r="X364" s="33">
        <f t="shared" si="1"/>
        <v>6170992</v>
      </c>
      <c r="Y364" s="33">
        <f t="shared" si="1"/>
        <v>6186298</v>
      </c>
      <c r="Z364" s="33">
        <f t="shared" si="1"/>
        <v>6165025</v>
      </c>
      <c r="AA364" s="33">
        <f t="shared" si="1"/>
        <v>6160839</v>
      </c>
      <c r="AB364" s="33">
        <f t="shared" si="1"/>
        <v>6176123</v>
      </c>
      <c r="AC364" s="33">
        <f t="shared" si="1"/>
        <v>6185938</v>
      </c>
      <c r="AD364" s="33">
        <f t="shared" si="1"/>
        <v>6187189</v>
      </c>
      <c r="AE364" s="33">
        <f t="shared" si="1"/>
        <v>6192171</v>
      </c>
      <c r="AF364" s="33">
        <f t="shared" si="1"/>
        <v>6186644</v>
      </c>
      <c r="AG364" s="33">
        <f t="shared" si="1"/>
        <v>6183102</v>
      </c>
      <c r="AH364" s="33">
        <f t="shared" si="1"/>
        <v>6186739</v>
      </c>
      <c r="AI364" s="33">
        <f t="shared" si="1"/>
        <v>6203427</v>
      </c>
      <c r="AJ364" s="33">
        <f t="shared" si="1"/>
        <v>6202931</v>
      </c>
      <c r="AK364" s="33">
        <f t="shared" si="1"/>
        <v>6207264</v>
      </c>
      <c r="AL364" s="33">
        <f t="shared" si="1"/>
        <v>6211176</v>
      </c>
    </row>
    <row r="365" spans="1:38">
      <c r="A365" s="8"/>
    </row>
    <row r="366" spans="1:38">
      <c r="A366" s="8"/>
    </row>
    <row r="367" spans="1:38">
      <c r="A367" s="8" t="s">
        <v>287</v>
      </c>
      <c r="C367" s="105">
        <f t="shared" ref="C367:AL367" si="2">C364/C36</f>
        <v>0.10726815096769608</v>
      </c>
      <c r="D367" s="105">
        <f t="shared" si="2"/>
        <v>0.11046062019852462</v>
      </c>
      <c r="E367" s="105">
        <f t="shared" si="2"/>
        <v>0.11640095861925284</v>
      </c>
      <c r="F367" s="105">
        <f t="shared" si="2"/>
        <v>0.11930296535584237</v>
      </c>
      <c r="G367" s="105">
        <f t="shared" si="2"/>
        <v>0.11691812385700288</v>
      </c>
      <c r="H367" s="105">
        <f t="shared" si="2"/>
        <v>0.12365015536197299</v>
      </c>
      <c r="I367" s="105">
        <f t="shared" si="2"/>
        <v>0.14352560103132975</v>
      </c>
      <c r="J367" s="105">
        <f t="shared" si="2"/>
        <v>0.13423445347722562</v>
      </c>
      <c r="K367" s="105">
        <f t="shared" si="2"/>
        <v>0.12734022577383669</v>
      </c>
      <c r="L367" s="105">
        <f t="shared" si="2"/>
        <v>0.13652008221549963</v>
      </c>
      <c r="M367" s="105">
        <f t="shared" si="2"/>
        <v>0.14788890738606761</v>
      </c>
      <c r="N367" s="105">
        <f t="shared" si="2"/>
        <v>0.14765969125229961</v>
      </c>
      <c r="O367" s="105">
        <f t="shared" si="2"/>
        <v>0.14735550697644983</v>
      </c>
      <c r="P367" s="105">
        <f t="shared" si="2"/>
        <v>0.14676735188295539</v>
      </c>
      <c r="Q367" s="105">
        <f t="shared" si="2"/>
        <v>0.1464545354765692</v>
      </c>
      <c r="R367" s="105">
        <f t="shared" si="2"/>
        <v>0.14614376515783692</v>
      </c>
      <c r="S367" s="105">
        <f t="shared" si="2"/>
        <v>0.14540925813163658</v>
      </c>
      <c r="T367" s="105">
        <f t="shared" si="2"/>
        <v>0.14484554526087681</v>
      </c>
      <c r="U367" s="105">
        <f t="shared" si="2"/>
        <v>0.14427145640818045</v>
      </c>
      <c r="V367" s="105">
        <f t="shared" si="2"/>
        <v>0.1427658535967698</v>
      </c>
      <c r="W367" s="105">
        <f t="shared" si="2"/>
        <v>0.14436512566350199</v>
      </c>
      <c r="X367" s="105">
        <f t="shared" si="2"/>
        <v>0.14234523384242831</v>
      </c>
      <c r="Y367" s="105">
        <f t="shared" si="2"/>
        <v>0.14259641361709405</v>
      </c>
      <c r="Z367" s="105">
        <f t="shared" si="2"/>
        <v>0.14193512902530078</v>
      </c>
      <c r="AA367" s="105">
        <f t="shared" si="2"/>
        <v>0.14165471330380833</v>
      </c>
      <c r="AB367" s="105">
        <f t="shared" si="2"/>
        <v>0.1418719055438605</v>
      </c>
      <c r="AC367" s="105">
        <f t="shared" si="2"/>
        <v>0.14199516174067522</v>
      </c>
      <c r="AD367" s="105">
        <f t="shared" si="2"/>
        <v>0.14192587227323183</v>
      </c>
      <c r="AE367" s="105">
        <f t="shared" si="2"/>
        <v>0.14195841540268631</v>
      </c>
      <c r="AF367" s="105">
        <f t="shared" si="2"/>
        <v>0.14173218749770905</v>
      </c>
      <c r="AG367" s="105">
        <f t="shared" si="2"/>
        <v>0.14154024284636099</v>
      </c>
      <c r="AH367" s="105">
        <f t="shared" si="2"/>
        <v>0.14152458119412395</v>
      </c>
      <c r="AI367" s="105">
        <f t="shared" si="2"/>
        <v>0.14186139803371636</v>
      </c>
      <c r="AJ367" s="105">
        <f t="shared" si="2"/>
        <v>0.1418035504501747</v>
      </c>
      <c r="AK367" s="105">
        <f t="shared" si="2"/>
        <v>0.14187014750508062</v>
      </c>
      <c r="AL367" s="105">
        <f t="shared" si="2"/>
        <v>0.14193978217122774</v>
      </c>
    </row>
    <row r="368" spans="1:38">
      <c r="A368" s="8" t="s">
        <v>292</v>
      </c>
      <c r="B368" s="30">
        <f t="shared" ref="B368:AL368" si="3">B86</f>
        <v>9.3948905402575598</v>
      </c>
      <c r="C368" s="30">
        <f t="shared" si="3"/>
        <v>9.5483598628740189</v>
      </c>
      <c r="D368" s="30">
        <f t="shared" si="3"/>
        <v>9.6826293331991167</v>
      </c>
      <c r="E368" s="30">
        <f t="shared" si="3"/>
        <v>9.7938536850109301</v>
      </c>
      <c r="F368" s="30">
        <f t="shared" si="3"/>
        <v>9.8896229529276312</v>
      </c>
      <c r="G368" s="30">
        <f t="shared" si="3"/>
        <v>9.9728317169120189</v>
      </c>
      <c r="H368" s="30">
        <f t="shared" si="3"/>
        <v>10.183861575868136</v>
      </c>
      <c r="I368" s="30">
        <f t="shared" si="3"/>
        <v>10.319113322727134</v>
      </c>
      <c r="J368" s="30">
        <f t="shared" si="3"/>
        <v>10.416823441207312</v>
      </c>
      <c r="K368" s="30">
        <f t="shared" si="3"/>
        <v>10.412702808629625</v>
      </c>
      <c r="L368" s="30">
        <f t="shared" si="3"/>
        <v>10.34832068316978</v>
      </c>
      <c r="M368" s="30">
        <f t="shared" si="3"/>
        <v>10.288034042208812</v>
      </c>
      <c r="N368" s="30">
        <f t="shared" si="3"/>
        <v>10.225510597867922</v>
      </c>
      <c r="O368" s="30">
        <f t="shared" si="3"/>
        <v>10.168214793976714</v>
      </c>
      <c r="P368" s="30">
        <f t="shared" si="3"/>
        <v>10.121908313294902</v>
      </c>
      <c r="Q368" s="30">
        <f t="shared" si="3"/>
        <v>10.077789106519132</v>
      </c>
      <c r="R368" s="30">
        <f t="shared" si="3"/>
        <v>10.033732710903305</v>
      </c>
      <c r="S368" s="30">
        <f t="shared" si="3"/>
        <v>9.998904894866282</v>
      </c>
      <c r="T368" s="30">
        <f t="shared" si="3"/>
        <v>9.971183856147162</v>
      </c>
      <c r="U368" s="30">
        <f t="shared" si="3"/>
        <v>9.9490415390424882</v>
      </c>
      <c r="V368" s="30">
        <f t="shared" si="3"/>
        <v>9.9271297404195309</v>
      </c>
      <c r="W368" s="30">
        <f t="shared" si="3"/>
        <v>9.9207746393292133</v>
      </c>
      <c r="X368" s="30">
        <f t="shared" si="3"/>
        <v>9.9237875110897349</v>
      </c>
      <c r="Y368" s="30">
        <f t="shared" si="3"/>
        <v>9.9231156503016873</v>
      </c>
      <c r="Z368" s="30">
        <f t="shared" si="3"/>
        <v>9.934865389677249</v>
      </c>
      <c r="AA368" s="30">
        <f t="shared" si="3"/>
        <v>9.9537028620551649</v>
      </c>
      <c r="AB368" s="30">
        <f t="shared" si="3"/>
        <v>9.9704758648327267</v>
      </c>
      <c r="AC368" s="30">
        <f t="shared" si="3"/>
        <v>9.9885093347276026</v>
      </c>
      <c r="AD368" s="30">
        <f t="shared" si="3"/>
        <v>10.011558660168813</v>
      </c>
      <c r="AE368" s="30">
        <f t="shared" si="3"/>
        <v>10.035391942528822</v>
      </c>
      <c r="AF368" s="30">
        <f t="shared" si="3"/>
        <v>10.063048427158868</v>
      </c>
      <c r="AG368" s="30">
        <f t="shared" si="3"/>
        <v>10.094732637475975</v>
      </c>
      <c r="AH368" s="30">
        <f t="shared" si="3"/>
        <v>10.126976532882196</v>
      </c>
      <c r="AI368" s="30">
        <f t="shared" si="3"/>
        <v>10.152706329852375</v>
      </c>
      <c r="AJ368" s="30">
        <f t="shared" si="3"/>
        <v>10.180431784353313</v>
      </c>
      <c r="AK368" s="30">
        <f t="shared" si="3"/>
        <v>10.206997254227531</v>
      </c>
      <c r="AL368" s="30">
        <f t="shared" si="3"/>
        <v>10.23213651942706</v>
      </c>
    </row>
    <row r="369" spans="1:38">
      <c r="A369" s="8" t="s">
        <v>291</v>
      </c>
      <c r="B369" s="3">
        <f t="shared" ref="B369:AL369" si="4">B18/B36</f>
        <v>6.2058082274459345E-2</v>
      </c>
      <c r="C369" s="3">
        <f t="shared" si="4"/>
        <v>6.4465044640478836E-2</v>
      </c>
      <c r="D369" s="3">
        <f t="shared" si="4"/>
        <v>6.6691755088561316E-2</v>
      </c>
      <c r="E369" s="3">
        <f t="shared" si="4"/>
        <v>6.7676380660488741E-2</v>
      </c>
      <c r="F369" s="3">
        <f t="shared" si="4"/>
        <v>6.6674319946573579E-2</v>
      </c>
      <c r="G369" s="3">
        <f t="shared" si="4"/>
        <v>6.8412712090666711E-2</v>
      </c>
      <c r="H369" s="3">
        <f t="shared" si="4"/>
        <v>5.6336988930605111E-2</v>
      </c>
      <c r="I369" s="3">
        <f t="shared" si="4"/>
        <v>5.2428642932599141E-2</v>
      </c>
      <c r="J369" s="3">
        <f t="shared" si="4"/>
        <v>5.4160595913132374E-2</v>
      </c>
      <c r="K369" s="3">
        <f t="shared" si="4"/>
        <v>6.2968735552154875E-2</v>
      </c>
      <c r="L369" s="3">
        <f t="shared" si="4"/>
        <v>6.9462640767139691E-2</v>
      </c>
      <c r="M369" s="3">
        <f t="shared" si="4"/>
        <v>7.0009329064088396E-2</v>
      </c>
      <c r="N369" s="3">
        <f t="shared" si="4"/>
        <v>7.0478570158137396E-2</v>
      </c>
      <c r="O369" s="3">
        <f t="shared" si="4"/>
        <v>7.087380650630698E-2</v>
      </c>
      <c r="P369" s="3">
        <f t="shared" si="4"/>
        <v>7.118540602038001E-2</v>
      </c>
      <c r="Q369" s="3">
        <f t="shared" si="4"/>
        <v>7.1439878130301726E-2</v>
      </c>
      <c r="R369" s="3">
        <f t="shared" si="4"/>
        <v>7.1643906941344412E-2</v>
      </c>
      <c r="S369" s="3">
        <f t="shared" si="4"/>
        <v>7.1776846829714872E-2</v>
      </c>
      <c r="T369" s="3">
        <f t="shared" si="4"/>
        <v>7.1857931815088011E-2</v>
      </c>
      <c r="U369" s="3">
        <f t="shared" si="4"/>
        <v>7.1892838866068384E-2</v>
      </c>
      <c r="V369" s="3">
        <f t="shared" si="4"/>
        <v>7.254702502705504E-2</v>
      </c>
      <c r="W369" s="3">
        <f t="shared" si="4"/>
        <v>7.1783014140923765E-2</v>
      </c>
      <c r="X369" s="3">
        <f t="shared" si="4"/>
        <v>7.1706383406588595E-2</v>
      </c>
      <c r="Y369" s="3">
        <f t="shared" si="4"/>
        <v>7.1655187778052201E-2</v>
      </c>
      <c r="Z369" s="3">
        <f t="shared" si="4"/>
        <v>7.1568996354872016E-2</v>
      </c>
      <c r="AA369" s="3">
        <f t="shared" si="4"/>
        <v>7.1476131959607697E-2</v>
      </c>
      <c r="AB369" s="3">
        <f t="shared" si="4"/>
        <v>7.1408570224758203E-2</v>
      </c>
      <c r="AC369" s="3">
        <f t="shared" si="4"/>
        <v>7.1357209143202802E-2</v>
      </c>
      <c r="AD369" s="3">
        <f t="shared" si="4"/>
        <v>7.1307968106351732E-2</v>
      </c>
      <c r="AE369" s="3">
        <f t="shared" si="4"/>
        <v>7.1266933781987785E-2</v>
      </c>
      <c r="AF369" s="3">
        <f t="shared" si="4"/>
        <v>7.1216928016890627E-2</v>
      </c>
      <c r="AG369" s="3">
        <f t="shared" si="4"/>
        <v>7.1161222046949926E-2</v>
      </c>
      <c r="AH369" s="3">
        <f t="shared" si="4"/>
        <v>7.1111519006212584E-2</v>
      </c>
      <c r="AI369" s="3">
        <f t="shared" si="4"/>
        <v>7.1089004341945178E-2</v>
      </c>
      <c r="AJ369" s="3">
        <f t="shared" si="4"/>
        <v>7.1065698112268094E-2</v>
      </c>
      <c r="AK369" s="3">
        <f t="shared" si="4"/>
        <v>7.1049442694817513E-2</v>
      </c>
      <c r="AL369" s="3">
        <f t="shared" si="4"/>
        <v>7.1039544957289355E-2</v>
      </c>
    </row>
    <row r="370" spans="1:38">
      <c r="A370" s="8" t="s">
        <v>290</v>
      </c>
      <c r="C370" s="37">
        <f>(LN(2)/C367)</f>
        <v>6.4618171778563358</v>
      </c>
      <c r="D370" s="37">
        <f t="shared" ref="D370:J370" si="5">(LN(2)/D367)</f>
        <v>6.2750614591353102</v>
      </c>
      <c r="E370" s="37">
        <f t="shared" si="5"/>
        <v>5.9548236439119666</v>
      </c>
      <c r="F370" s="37">
        <f t="shared" si="5"/>
        <v>5.809974450278836</v>
      </c>
      <c r="G370" s="37">
        <f t="shared" si="5"/>
        <v>5.9284836062516817</v>
      </c>
      <c r="H370" s="37">
        <f t="shared" si="5"/>
        <v>5.6057121685842519</v>
      </c>
      <c r="I370" s="37">
        <f t="shared" si="5"/>
        <v>4.8294323492060514</v>
      </c>
      <c r="J370" s="37">
        <f t="shared" si="5"/>
        <v>5.1637054616350451</v>
      </c>
      <c r="K370" s="37">
        <f>(LN(2)/K367)</f>
        <v>5.4432696058746837</v>
      </c>
      <c r="L370" s="37">
        <f t="shared" ref="L370:AL370" si="6">(LN(2)/L367)</f>
        <v>5.0772543446450529</v>
      </c>
      <c r="M370" s="37">
        <f t="shared" si="6"/>
        <v>4.6869450374020794</v>
      </c>
      <c r="N370" s="37">
        <f t="shared" si="6"/>
        <v>4.6942207089922414</v>
      </c>
      <c r="O370" s="37">
        <f t="shared" si="6"/>
        <v>4.7039109347350223</v>
      </c>
      <c r="P370" s="37">
        <f t="shared" si="6"/>
        <v>4.7227613748370896</v>
      </c>
      <c r="Q370" s="37">
        <f t="shared" si="6"/>
        <v>4.7328488551372976</v>
      </c>
      <c r="R370" s="37">
        <f t="shared" si="6"/>
        <v>4.7429131158030486</v>
      </c>
      <c r="S370" s="37">
        <f t="shared" si="6"/>
        <v>4.7668710332904025</v>
      </c>
      <c r="T370" s="37">
        <f t="shared" si="6"/>
        <v>4.7854228399743981</v>
      </c>
      <c r="U370" s="37">
        <f t="shared" si="6"/>
        <v>4.8044651230168256</v>
      </c>
      <c r="V370" s="37">
        <f t="shared" si="6"/>
        <v>4.8551328143050334</v>
      </c>
      <c r="W370" s="37">
        <f t="shared" si="6"/>
        <v>4.8013478142608301</v>
      </c>
      <c r="X370" s="37">
        <f t="shared" si="6"/>
        <v>4.8694793766487283</v>
      </c>
      <c r="Y370" s="37">
        <f t="shared" si="6"/>
        <v>4.8609019187622318</v>
      </c>
      <c r="Z370" s="37">
        <f t="shared" si="6"/>
        <v>4.8835491630573546</v>
      </c>
      <c r="AA370" s="37">
        <f t="shared" si="6"/>
        <v>4.8932165008399355</v>
      </c>
      <c r="AB370" s="37">
        <f t="shared" si="6"/>
        <v>4.8857254570789905</v>
      </c>
      <c r="AC370" s="37">
        <f t="shared" si="6"/>
        <v>4.8814844961114598</v>
      </c>
      <c r="AD370" s="37">
        <f t="shared" si="6"/>
        <v>4.8838676800627105</v>
      </c>
      <c r="AE370" s="37">
        <f t="shared" si="6"/>
        <v>4.8827480822023093</v>
      </c>
      <c r="AF370" s="37">
        <f t="shared" si="6"/>
        <v>4.890541752000753</v>
      </c>
      <c r="AG370" s="37">
        <f t="shared" si="6"/>
        <v>4.8971738822883202</v>
      </c>
      <c r="AH370" s="37">
        <f t="shared" si="6"/>
        <v>4.8977158223077968</v>
      </c>
      <c r="AI370" s="37">
        <f t="shared" si="6"/>
        <v>4.8860873371289077</v>
      </c>
      <c r="AJ370" s="37">
        <f t="shared" si="6"/>
        <v>4.8880805759760957</v>
      </c>
      <c r="AK370" s="37">
        <f t="shared" si="6"/>
        <v>4.8857860004348161</v>
      </c>
      <c r="AL370" s="37">
        <f t="shared" si="6"/>
        <v>4.8833890679342709</v>
      </c>
    </row>
    <row r="371" spans="1:38">
      <c r="A371" s="8" t="s">
        <v>286</v>
      </c>
      <c r="C371" s="33">
        <f t="shared" ref="C371:AL371" si="7">C36-B36</f>
        <v>676043</v>
      </c>
      <c r="D371" s="33">
        <f t="shared" si="7"/>
        <v>750219</v>
      </c>
      <c r="E371" s="33">
        <f t="shared" si="7"/>
        <v>697563</v>
      </c>
      <c r="F371" s="33">
        <f t="shared" si="7"/>
        <v>667543</v>
      </c>
      <c r="G371" s="33">
        <f t="shared" si="7"/>
        <v>694657</v>
      </c>
      <c r="H371" s="33">
        <f t="shared" si="7"/>
        <v>561838</v>
      </c>
      <c r="I371" s="33">
        <f t="shared" si="7"/>
        <v>-1307909</v>
      </c>
      <c r="J371" s="33">
        <f t="shared" si="7"/>
        <v>-1221728</v>
      </c>
      <c r="K371" s="33">
        <f t="shared" si="7"/>
        <v>-775183</v>
      </c>
      <c r="L371" s="33">
        <f t="shared" si="7"/>
        <v>-420627</v>
      </c>
      <c r="M371" s="33">
        <f t="shared" si="7"/>
        <v>-349464</v>
      </c>
      <c r="N371" s="33">
        <f t="shared" si="7"/>
        <v>-295633</v>
      </c>
      <c r="O371" s="33">
        <f t="shared" si="7"/>
        <v>-245971</v>
      </c>
      <c r="P371" s="33">
        <f t="shared" si="7"/>
        <v>-191995</v>
      </c>
      <c r="Q371" s="33">
        <f t="shared" si="7"/>
        <v>-155553</v>
      </c>
      <c r="R371" s="33">
        <f t="shared" si="7"/>
        <v>-123920</v>
      </c>
      <c r="S371" s="33">
        <f t="shared" si="7"/>
        <v>-80364</v>
      </c>
      <c r="T371" s="33">
        <f t="shared" si="7"/>
        <v>-48871</v>
      </c>
      <c r="U371" s="33">
        <f t="shared" si="7"/>
        <v>-21005</v>
      </c>
      <c r="V371" s="33">
        <f t="shared" si="7"/>
        <v>38588</v>
      </c>
      <c r="W371" s="33">
        <f t="shared" si="7"/>
        <v>27567</v>
      </c>
      <c r="X371" s="33">
        <f t="shared" si="7"/>
        <v>46280</v>
      </c>
      <c r="Y371" s="33">
        <f t="shared" si="7"/>
        <v>30974</v>
      </c>
      <c r="Z371" s="33">
        <f t="shared" si="7"/>
        <v>52247</v>
      </c>
      <c r="AA371" s="33">
        <f t="shared" si="7"/>
        <v>56433</v>
      </c>
      <c r="AB371" s="33">
        <f t="shared" si="7"/>
        <v>41149</v>
      </c>
      <c r="AC371" s="33">
        <f t="shared" si="7"/>
        <v>31334</v>
      </c>
      <c r="AD371" s="33">
        <f t="shared" si="7"/>
        <v>30083</v>
      </c>
      <c r="AE371" s="33">
        <f t="shared" si="7"/>
        <v>25101</v>
      </c>
      <c r="AF371" s="33">
        <f t="shared" si="7"/>
        <v>30628</v>
      </c>
      <c r="AG371" s="33">
        <f t="shared" si="7"/>
        <v>34170</v>
      </c>
      <c r="AH371" s="33">
        <f t="shared" si="7"/>
        <v>30533</v>
      </c>
      <c r="AI371" s="33">
        <f t="shared" si="7"/>
        <v>13845</v>
      </c>
      <c r="AJ371" s="33">
        <f t="shared" si="7"/>
        <v>14341</v>
      </c>
      <c r="AK371" s="33">
        <f t="shared" si="7"/>
        <v>10008</v>
      </c>
      <c r="AL371" s="33">
        <f t="shared" si="7"/>
        <v>6096</v>
      </c>
    </row>
    <row r="372" spans="1:38">
      <c r="A372" s="8" t="s">
        <v>294</v>
      </c>
      <c r="C372" s="3">
        <f>(B8+B15)/B18</f>
        <v>2.867708234352004E-3</v>
      </c>
      <c r="D372" s="3">
        <f t="shared" ref="D372:AL372" si="8">C8/C18</f>
        <v>2.775659894139062E-3</v>
      </c>
      <c r="E372" s="3">
        <f t="shared" si="8"/>
        <v>3.2430322056837099E-3</v>
      </c>
      <c r="F372" s="3">
        <f t="shared" si="8"/>
        <v>6.8151903330435481E-3</v>
      </c>
      <c r="G372" s="3">
        <f t="shared" si="8"/>
        <v>9.9724723174802205E-3</v>
      </c>
      <c r="H372" s="3">
        <f t="shared" si="8"/>
        <v>1.7818357087075361E-2</v>
      </c>
      <c r="I372" s="3">
        <f t="shared" si="8"/>
        <v>6.8192444900587998E-2</v>
      </c>
      <c r="J372" s="3">
        <f t="shared" si="8"/>
        <v>0.13757284474183484</v>
      </c>
      <c r="K372" s="3">
        <f t="shared" si="8"/>
        <v>0.18117853648343743</v>
      </c>
      <c r="L372" s="3">
        <f t="shared" si="8"/>
        <v>0.1842919483649692</v>
      </c>
      <c r="M372" s="3">
        <f t="shared" si="8"/>
        <v>0.24999999999999997</v>
      </c>
      <c r="N372" s="3">
        <f t="shared" si="8"/>
        <v>0.31830000000000008</v>
      </c>
      <c r="O372" s="3">
        <f t="shared" si="8"/>
        <v>0.38659999999999994</v>
      </c>
      <c r="P372" s="3">
        <f t="shared" si="8"/>
        <v>0.45490000000000008</v>
      </c>
      <c r="Q372" s="3">
        <f t="shared" si="8"/>
        <v>0.52320000000000011</v>
      </c>
      <c r="R372" s="3">
        <f t="shared" si="8"/>
        <v>0.59150000000000025</v>
      </c>
      <c r="S372" s="3">
        <f t="shared" si="8"/>
        <v>0.65980000000000005</v>
      </c>
      <c r="T372" s="3">
        <f t="shared" si="8"/>
        <v>0.72810000000000008</v>
      </c>
      <c r="U372" s="3">
        <f t="shared" si="8"/>
        <v>0.79640000000000022</v>
      </c>
      <c r="V372" s="3">
        <f t="shared" si="8"/>
        <v>0.86470000000000025</v>
      </c>
      <c r="W372" s="3">
        <f t="shared" si="8"/>
        <v>0.92376237623762403</v>
      </c>
      <c r="X372" s="3">
        <f t="shared" si="8"/>
        <v>1</v>
      </c>
      <c r="Y372" s="3">
        <f t="shared" si="8"/>
        <v>1</v>
      </c>
      <c r="Z372" s="3">
        <f t="shared" si="8"/>
        <v>1</v>
      </c>
      <c r="AA372" s="3">
        <f t="shared" si="8"/>
        <v>1</v>
      </c>
      <c r="AB372" s="3">
        <f t="shared" si="8"/>
        <v>1</v>
      </c>
      <c r="AC372" s="3">
        <f t="shared" si="8"/>
        <v>1</v>
      </c>
      <c r="AD372" s="3">
        <f t="shared" si="8"/>
        <v>1</v>
      </c>
      <c r="AE372" s="3">
        <f t="shared" si="8"/>
        <v>1</v>
      </c>
      <c r="AF372" s="3">
        <f t="shared" si="8"/>
        <v>1</v>
      </c>
      <c r="AG372" s="3">
        <f t="shared" si="8"/>
        <v>1</v>
      </c>
      <c r="AH372" s="3">
        <f t="shared" si="8"/>
        <v>1</v>
      </c>
      <c r="AI372" s="3">
        <f t="shared" si="8"/>
        <v>1</v>
      </c>
      <c r="AJ372" s="3">
        <f t="shared" si="8"/>
        <v>1</v>
      </c>
      <c r="AK372" s="3">
        <f t="shared" si="8"/>
        <v>1</v>
      </c>
      <c r="AL372" s="3">
        <f t="shared" si="8"/>
        <v>1</v>
      </c>
    </row>
    <row r="373" spans="1:38">
      <c r="A373" s="8" t="s">
        <v>293</v>
      </c>
      <c r="C373" s="30">
        <f>1/C367</f>
        <v>9.3224315976244529</v>
      </c>
      <c r="D373" s="30">
        <f t="shared" ref="D373:AL373" si="9">1/D367</f>
        <v>9.0530000483679753</v>
      </c>
      <c r="E373" s="30">
        <f t="shared" si="9"/>
        <v>8.5909945404401409</v>
      </c>
      <c r="F373" s="30">
        <f t="shared" si="9"/>
        <v>8.3820213271088591</v>
      </c>
      <c r="G373" s="30">
        <f t="shared" si="9"/>
        <v>8.5529938987308203</v>
      </c>
      <c r="H373" s="30">
        <f t="shared" si="9"/>
        <v>8.087333146267417</v>
      </c>
      <c r="I373" s="30">
        <f t="shared" si="9"/>
        <v>6.9673981005083068</v>
      </c>
      <c r="J373" s="30">
        <f t="shared" si="9"/>
        <v>7.449652262112135</v>
      </c>
      <c r="K373" s="30">
        <f t="shared" si="9"/>
        <v>7.8529780666170286</v>
      </c>
      <c r="L373" s="30">
        <f t="shared" si="9"/>
        <v>7.3249296643513615</v>
      </c>
      <c r="M373" s="30">
        <f t="shared" si="9"/>
        <v>6.761832362379117</v>
      </c>
      <c r="N373" s="30">
        <f t="shared" si="9"/>
        <v>6.7723289377013804</v>
      </c>
      <c r="O373" s="30">
        <f t="shared" si="9"/>
        <v>6.7863089783255859</v>
      </c>
      <c r="P373" s="30">
        <f t="shared" si="9"/>
        <v>6.8135044147794117</v>
      </c>
      <c r="Q373" s="30">
        <f t="shared" si="9"/>
        <v>6.8280575725835879</v>
      </c>
      <c r="R373" s="30">
        <f t="shared" si="9"/>
        <v>6.8425772315362803</v>
      </c>
      <c r="S373" s="30">
        <f t="shared" si="9"/>
        <v>6.8771412002853127</v>
      </c>
      <c r="T373" s="30">
        <f t="shared" si="9"/>
        <v>6.903905799787843</v>
      </c>
      <c r="U373" s="30">
        <f t="shared" si="9"/>
        <v>6.9313780071003581</v>
      </c>
      <c r="V373" s="30">
        <f t="shared" si="9"/>
        <v>7.0044760340551484</v>
      </c>
      <c r="W373" s="30">
        <f t="shared" si="9"/>
        <v>6.9268806812171633</v>
      </c>
      <c r="X373" s="30">
        <f t="shared" si="9"/>
        <v>7.0251737484022012</v>
      </c>
      <c r="Y373" s="30">
        <f t="shared" si="9"/>
        <v>7.0127990924459187</v>
      </c>
      <c r="Z373" s="30">
        <f t="shared" si="9"/>
        <v>7.0454721594802932</v>
      </c>
      <c r="AA373" s="30">
        <f t="shared" si="9"/>
        <v>7.0594191797578221</v>
      </c>
      <c r="AB373" s="30">
        <f t="shared" si="9"/>
        <v>7.0486118880728243</v>
      </c>
      <c r="AC373" s="30">
        <f t="shared" si="9"/>
        <v>7.0424934747163643</v>
      </c>
      <c r="AD373" s="30">
        <f t="shared" si="9"/>
        <v>7.0459316823843592</v>
      </c>
      <c r="AE373" s="30">
        <f t="shared" si="9"/>
        <v>7.0443164441033685</v>
      </c>
      <c r="AF373" s="30">
        <f t="shared" si="9"/>
        <v>7.0555603328719094</v>
      </c>
      <c r="AG373" s="30">
        <f t="shared" si="9"/>
        <v>7.0651284743483123</v>
      </c>
      <c r="AH373" s="30">
        <f t="shared" si="9"/>
        <v>7.0659103285268694</v>
      </c>
      <c r="AI373" s="30">
        <f t="shared" si="9"/>
        <v>7.0491339706262366</v>
      </c>
      <c r="AJ373" s="30">
        <f t="shared" si="9"/>
        <v>7.0520096064263811</v>
      </c>
      <c r="AK373" s="30">
        <f t="shared" si="9"/>
        <v>7.0486992336720329</v>
      </c>
      <c r="AL373" s="30">
        <f t="shared" si="9"/>
        <v>7.0452411910401498</v>
      </c>
    </row>
    <row r="374" spans="1:38">
      <c r="A374" s="8"/>
    </row>
    <row r="375" spans="1:38">
      <c r="A375" s="8" t="s">
        <v>295</v>
      </c>
      <c r="C375" s="37">
        <f>(C368*C373)/C367/100</f>
        <v>8.2982628942632264</v>
      </c>
      <c r="D375" s="37">
        <f t="shared" ref="D375:AL375" si="10">(D368*D373)/D367/100</f>
        <v>7.9355741135836544</v>
      </c>
      <c r="E375" s="37">
        <f t="shared" si="10"/>
        <v>7.2283720457162781</v>
      </c>
      <c r="F375" s="37">
        <f t="shared" si="10"/>
        <v>6.948279136336259</v>
      </c>
      <c r="G375" s="37">
        <f t="shared" si="10"/>
        <v>7.2954958576089712</v>
      </c>
      <c r="H375" s="37">
        <f t="shared" si="10"/>
        <v>6.6607503272774977</v>
      </c>
      <c r="I375" s="37">
        <f t="shared" si="10"/>
        <v>5.009376030970583</v>
      </c>
      <c r="J375" s="37">
        <f t="shared" si="10"/>
        <v>5.7810577167492063</v>
      </c>
      <c r="K375" s="37">
        <f t="shared" si="10"/>
        <v>6.4214372381904932</v>
      </c>
      <c r="L375" s="37">
        <f t="shared" si="10"/>
        <v>5.5523495091892876</v>
      </c>
      <c r="M375" s="37">
        <f t="shared" si="10"/>
        <v>4.7039337000618948</v>
      </c>
      <c r="N375" s="37">
        <f t="shared" si="10"/>
        <v>4.6898730951826089</v>
      </c>
      <c r="O375" s="37">
        <f t="shared" si="10"/>
        <v>4.6828685785686623</v>
      </c>
      <c r="P375" s="37">
        <f t="shared" si="10"/>
        <v>4.6989787642708345</v>
      </c>
      <c r="Q375" s="37">
        <f t="shared" si="10"/>
        <v>4.6985041466795217</v>
      </c>
      <c r="R375" s="37">
        <f t="shared" si="10"/>
        <v>4.6978802633692824</v>
      </c>
      <c r="S375" s="37">
        <f t="shared" si="10"/>
        <v>4.7289891781146833</v>
      </c>
      <c r="T375" s="37">
        <f t="shared" si="10"/>
        <v>4.7526566268378856</v>
      </c>
      <c r="U375" s="37">
        <f t="shared" si="10"/>
        <v>4.779917624200043</v>
      </c>
      <c r="V375" s="37">
        <f t="shared" si="10"/>
        <v>4.8705163456045053</v>
      </c>
      <c r="W375" s="37">
        <f t="shared" si="10"/>
        <v>4.7601539413373928</v>
      </c>
      <c r="X375" s="37">
        <f t="shared" si="10"/>
        <v>4.8976934194230211</v>
      </c>
      <c r="Y375" s="37">
        <f>(Y368*Y373)/Y367/100</f>
        <v>4.8801238868134806</v>
      </c>
      <c r="Z375" s="37">
        <f t="shared" si="10"/>
        <v>4.9315358355490853</v>
      </c>
      <c r="AA375" s="37">
        <f t="shared" si="10"/>
        <v>4.960467552060865</v>
      </c>
      <c r="AB375" s="37">
        <f t="shared" si="10"/>
        <v>4.9536244995931407</v>
      </c>
      <c r="AC375" s="37">
        <f t="shared" si="10"/>
        <v>4.9539724417111763</v>
      </c>
      <c r="AD375" s="37">
        <f t="shared" si="10"/>
        <v>4.97025364183986</v>
      </c>
      <c r="AE375" s="37">
        <f t="shared" si="10"/>
        <v>4.979801745690696</v>
      </c>
      <c r="AF375" s="37">
        <f t="shared" si="10"/>
        <v>5.0094792554851963</v>
      </c>
      <c r="AG375" s="37">
        <f t="shared" si="10"/>
        <v>5.0388908174604286</v>
      </c>
      <c r="AH375" s="37">
        <f t="shared" si="10"/>
        <v>5.0561045633684252</v>
      </c>
      <c r="AI375" s="37">
        <f t="shared" si="10"/>
        <v>5.0449091913322892</v>
      </c>
      <c r="AJ375" s="37">
        <f t="shared" si="10"/>
        <v>5.0628141899771153</v>
      </c>
      <c r="AK375" s="37">
        <f t="shared" si="10"/>
        <v>5.0712609374984705</v>
      </c>
      <c r="AL375" s="37">
        <f t="shared" si="10"/>
        <v>5.078764288369217</v>
      </c>
    </row>
    <row r="376" spans="1:38">
      <c r="A376" s="8" t="s">
        <v>296</v>
      </c>
      <c r="B376" s="37"/>
      <c r="C376" s="30">
        <f>C36*C367/1000000</f>
        <v>4.8384650000000002</v>
      </c>
      <c r="D376" s="30">
        <f t="shared" ref="D376:AL376" si="11">D36*D367/1000000</f>
        <v>5.0653350000000001</v>
      </c>
      <c r="E376" s="30">
        <f t="shared" si="11"/>
        <v>5.4189350000000003</v>
      </c>
      <c r="F376" s="30">
        <f t="shared" si="11"/>
        <v>5.6336750000000002</v>
      </c>
      <c r="G376" s="30">
        <f t="shared" si="11"/>
        <v>5.602277</v>
      </c>
      <c r="H376" s="30">
        <f t="shared" si="11"/>
        <v>5.9943220000000004</v>
      </c>
      <c r="I376" s="30">
        <f t="shared" si="11"/>
        <v>6.7701269999999987</v>
      </c>
      <c r="J376" s="30">
        <f t="shared" si="11"/>
        <v>6.1678639999999998</v>
      </c>
      <c r="K376" s="30">
        <f t="shared" si="11"/>
        <v>5.7523730000000004</v>
      </c>
      <c r="L376" s="30">
        <f t="shared" si="11"/>
        <v>6.1096329999999996</v>
      </c>
      <c r="M376" s="30">
        <f t="shared" si="11"/>
        <v>6.5667360000000006</v>
      </c>
      <c r="N376" s="30">
        <f t="shared" si="11"/>
        <v>6.5129049999999991</v>
      </c>
      <c r="O376" s="30">
        <f t="shared" si="11"/>
        <v>6.4632430000000012</v>
      </c>
      <c r="P376" s="30">
        <f t="shared" si="11"/>
        <v>6.4092670000000007</v>
      </c>
      <c r="Q376" s="30">
        <f t="shared" si="11"/>
        <v>6.3728249999999997</v>
      </c>
      <c r="R376" s="30">
        <f t="shared" si="11"/>
        <v>6.3411919999999995</v>
      </c>
      <c r="S376" s="30">
        <f t="shared" si="11"/>
        <v>6.2976360000000007</v>
      </c>
      <c r="T376" s="30">
        <f t="shared" si="11"/>
        <v>6.2661430000000014</v>
      </c>
      <c r="U376" s="30">
        <f t="shared" si="11"/>
        <v>6.2382770000000001</v>
      </c>
      <c r="V376" s="30">
        <f t="shared" si="11"/>
        <v>6.1786839999999996</v>
      </c>
      <c r="W376" s="30">
        <f t="shared" si="11"/>
        <v>6.2518777199999995</v>
      </c>
      <c r="X376" s="30">
        <f t="shared" si="11"/>
        <v>6.170992</v>
      </c>
      <c r="Y376" s="30">
        <f t="shared" si="11"/>
        <v>6.1862979999999999</v>
      </c>
      <c r="Z376" s="30">
        <f t="shared" si="11"/>
        <v>6.165025</v>
      </c>
      <c r="AA376" s="30">
        <f>AA36*AA367/1000000</f>
        <v>6.1608390000000002</v>
      </c>
      <c r="AB376" s="30">
        <f t="shared" si="11"/>
        <v>6.1761230000000014</v>
      </c>
      <c r="AC376" s="30">
        <f t="shared" si="11"/>
        <v>6.185938000000001</v>
      </c>
      <c r="AD376" s="30">
        <f t="shared" si="11"/>
        <v>6.187189</v>
      </c>
      <c r="AE376" s="30">
        <f t="shared" si="11"/>
        <v>6.1921710000000001</v>
      </c>
      <c r="AF376" s="30">
        <f t="shared" si="11"/>
        <v>6.1866439999999994</v>
      </c>
      <c r="AG376" s="30">
        <f t="shared" si="11"/>
        <v>6.1831020000000008</v>
      </c>
      <c r="AH376" s="30">
        <f t="shared" si="11"/>
        <v>6.1867390000000002</v>
      </c>
      <c r="AI376" s="30">
        <f t="shared" si="11"/>
        <v>6.2034269999999996</v>
      </c>
      <c r="AJ376" s="30">
        <f t="shared" si="11"/>
        <v>6.2029310000000004</v>
      </c>
      <c r="AK376" s="30">
        <f t="shared" si="11"/>
        <v>6.2072640000000012</v>
      </c>
      <c r="AL376" s="30">
        <f t="shared" si="11"/>
        <v>6.2111760000000009</v>
      </c>
    </row>
    <row r="378" spans="1:38">
      <c r="A378" s="8" t="s">
        <v>297</v>
      </c>
      <c r="C378" s="106"/>
      <c r="D378" s="106">
        <f>D367-$C$367</f>
        <v>3.1924692308285402E-3</v>
      </c>
      <c r="E378" s="106">
        <f t="shared" ref="E378:AL378" si="12">E367-$C$367</f>
        <v>9.1328076515567597E-3</v>
      </c>
      <c r="F378" s="106">
        <f t="shared" si="12"/>
        <v>1.2034814388146284E-2</v>
      </c>
      <c r="G378" s="106">
        <f t="shared" si="12"/>
        <v>9.6499728893068015E-3</v>
      </c>
      <c r="H378" s="106">
        <f t="shared" si="12"/>
        <v>1.6382004394276908E-2</v>
      </c>
      <c r="I378" s="106">
        <f t="shared" si="12"/>
        <v>3.6257450063633664E-2</v>
      </c>
      <c r="J378" s="106">
        <f t="shared" si="12"/>
        <v>2.6966302509529541E-2</v>
      </c>
      <c r="K378" s="106">
        <f t="shared" si="12"/>
        <v>2.0072074806140608E-2</v>
      </c>
      <c r="L378" s="106">
        <f t="shared" si="12"/>
        <v>2.925193124780355E-2</v>
      </c>
      <c r="M378" s="106">
        <f t="shared" si="12"/>
        <v>4.0620756418371526E-2</v>
      </c>
      <c r="N378" s="106">
        <f t="shared" si="12"/>
        <v>4.0391540284603525E-2</v>
      </c>
      <c r="O378" s="106">
        <f t="shared" si="12"/>
        <v>4.0087356008753752E-2</v>
      </c>
      <c r="P378" s="106">
        <f t="shared" si="12"/>
        <v>3.9499200915259311E-2</v>
      </c>
      <c r="Q378" s="106">
        <f t="shared" si="12"/>
        <v>3.9186384508873115E-2</v>
      </c>
      <c r="R378" s="106">
        <f t="shared" si="12"/>
        <v>3.8875614190140836E-2</v>
      </c>
      <c r="S378" s="106">
        <f t="shared" si="12"/>
        <v>3.8141107163940494E-2</v>
      </c>
      <c r="T378" s="106">
        <f t="shared" si="12"/>
        <v>3.757739429318073E-2</v>
      </c>
      <c r="U378" s="106">
        <f t="shared" si="12"/>
        <v>3.7003305440484371E-2</v>
      </c>
      <c r="V378" s="106">
        <f t="shared" si="12"/>
        <v>3.5497702629073716E-2</v>
      </c>
      <c r="W378" s="106">
        <f t="shared" si="12"/>
        <v>3.7096974695805904E-2</v>
      </c>
      <c r="X378" s="106">
        <f t="shared" si="12"/>
        <v>3.5077082874732227E-2</v>
      </c>
      <c r="Y378" s="106">
        <f t="shared" si="12"/>
        <v>3.5328262649397965E-2</v>
      </c>
      <c r="Z378" s="106">
        <f t="shared" si="12"/>
        <v>3.46669780576047E-2</v>
      </c>
      <c r="AA378" s="106">
        <f t="shared" si="12"/>
        <v>3.4386562336112245E-2</v>
      </c>
      <c r="AB378" s="106">
        <f t="shared" si="12"/>
        <v>3.4603754576164422E-2</v>
      </c>
      <c r="AC378" s="106">
        <f t="shared" si="12"/>
        <v>3.4727010772979142E-2</v>
      </c>
      <c r="AD378" s="106">
        <f t="shared" si="12"/>
        <v>3.4657721305535752E-2</v>
      </c>
      <c r="AE378" s="106">
        <f t="shared" si="12"/>
        <v>3.4690264434990223E-2</v>
      </c>
      <c r="AF378" s="106">
        <f t="shared" si="12"/>
        <v>3.4464036530012968E-2</v>
      </c>
      <c r="AG378" s="106">
        <f t="shared" si="12"/>
        <v>3.4272091878664909E-2</v>
      </c>
      <c r="AH378" s="106">
        <f t="shared" si="12"/>
        <v>3.4256430226427867E-2</v>
      </c>
      <c r="AI378" s="106">
        <f t="shared" si="12"/>
        <v>3.459324706602028E-2</v>
      </c>
      <c r="AJ378" s="106">
        <f t="shared" si="12"/>
        <v>3.4535399482478621E-2</v>
      </c>
      <c r="AK378" s="106">
        <f t="shared" si="12"/>
        <v>3.4601996537384536E-2</v>
      </c>
      <c r="AL378" s="106">
        <f t="shared" si="12"/>
        <v>3.4671631203531658E-2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03289-0DE1-411C-AB67-CA5127F04778}">
  <sheetPr>
    <tabColor theme="8" tint="0.39997558519241921"/>
  </sheetPr>
  <dimension ref="A1:AR375"/>
  <sheetViews>
    <sheetView workbookViewId="0">
      <selection activeCell="G30" sqref="G30"/>
    </sheetView>
  </sheetViews>
  <sheetFormatPr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1088022.5999999999</v>
      </c>
      <c r="M6" s="9">
        <v>994763.52</v>
      </c>
      <c r="N6" s="9">
        <v>932590.79999999993</v>
      </c>
      <c r="O6" s="9">
        <v>901504.44</v>
      </c>
      <c r="P6" s="9">
        <v>777159</v>
      </c>
      <c r="Q6" s="9">
        <v>621727.20000000007</v>
      </c>
      <c r="R6" s="9">
        <v>466295.39999999997</v>
      </c>
      <c r="S6" s="9">
        <v>310863.60000000003</v>
      </c>
      <c r="T6" s="9">
        <v>155431.80000000002</v>
      </c>
      <c r="U6" s="9">
        <v>31086.36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466295.39999999997</v>
      </c>
      <c r="M7" s="9">
        <v>466295.39999999997</v>
      </c>
      <c r="N7" s="9">
        <v>373036.32</v>
      </c>
      <c r="O7" s="9">
        <v>310863.60000000003</v>
      </c>
      <c r="P7" s="9">
        <v>248690.88</v>
      </c>
      <c r="Q7" s="9">
        <v>217604.52000000002</v>
      </c>
      <c r="R7" s="9">
        <v>155431.80000000002</v>
      </c>
      <c r="S7" s="9">
        <v>124345.44</v>
      </c>
      <c r="T7" s="9">
        <v>62172.72</v>
      </c>
      <c r="U7" s="9">
        <v>31086.36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621727.20000000007</v>
      </c>
      <c r="M8" s="9">
        <v>683899.92</v>
      </c>
      <c r="N8" s="9">
        <v>777159</v>
      </c>
      <c r="O8" s="9">
        <v>994763.52</v>
      </c>
      <c r="P8" s="9">
        <v>1243454.4000000001</v>
      </c>
      <c r="Q8" s="9">
        <v>1616490.72</v>
      </c>
      <c r="R8" s="9">
        <v>1958440.68</v>
      </c>
      <c r="S8" s="9">
        <v>2362563.36</v>
      </c>
      <c r="T8" s="9">
        <v>2735599.68</v>
      </c>
      <c r="U8" s="9">
        <v>2953204.1999999997</v>
      </c>
      <c r="V8" s="9">
        <v>3046463.28</v>
      </c>
      <c r="W8" s="9">
        <v>3108636</v>
      </c>
      <c r="X8" s="9">
        <v>3108636</v>
      </c>
      <c r="Y8" s="9">
        <v>3108636</v>
      </c>
      <c r="Z8" s="9">
        <v>3108636</v>
      </c>
      <c r="AA8" s="9">
        <v>3108636</v>
      </c>
      <c r="AB8" s="9">
        <v>3108636</v>
      </c>
      <c r="AC8" s="9">
        <v>3108636</v>
      </c>
      <c r="AD8" s="9">
        <v>3108636</v>
      </c>
      <c r="AE8" s="9">
        <v>3108636</v>
      </c>
      <c r="AF8" s="9">
        <v>3108636</v>
      </c>
      <c r="AG8" s="9">
        <v>3108636</v>
      </c>
      <c r="AH8" s="9">
        <v>3108636</v>
      </c>
      <c r="AI8" s="9">
        <v>3108636</v>
      </c>
      <c r="AJ8" s="9">
        <v>3108636</v>
      </c>
      <c r="AK8" s="9">
        <v>3108636</v>
      </c>
      <c r="AL8" s="9">
        <v>3108636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435209.04000000004</v>
      </c>
      <c r="M9" s="9">
        <v>373036.32</v>
      </c>
      <c r="N9" s="9">
        <v>341949.96</v>
      </c>
      <c r="O9" s="9">
        <v>310863.60000000003</v>
      </c>
      <c r="P9" s="9">
        <v>217604.52000000002</v>
      </c>
      <c r="Q9" s="9">
        <v>124345.44</v>
      </c>
      <c r="R9" s="9">
        <v>93259.08</v>
      </c>
      <c r="S9" s="9">
        <v>31086.36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186518.16</v>
      </c>
      <c r="M10" s="9">
        <v>248690.88</v>
      </c>
      <c r="N10" s="9">
        <v>310863.60000000003</v>
      </c>
      <c r="O10" s="9">
        <v>404122.68</v>
      </c>
      <c r="P10" s="9">
        <v>435209.04000000004</v>
      </c>
      <c r="Q10" s="9">
        <v>466295.39999999997</v>
      </c>
      <c r="R10" s="9">
        <v>373036.32</v>
      </c>
      <c r="S10" s="9">
        <v>217604.52000000002</v>
      </c>
      <c r="T10" s="9">
        <v>93259.08</v>
      </c>
      <c r="U10" s="9">
        <v>62172.72</v>
      </c>
      <c r="V10" s="9">
        <v>31086.36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217604.52000000002</v>
      </c>
      <c r="M11" s="9">
        <v>279777.24</v>
      </c>
      <c r="N11" s="9">
        <v>279777.24</v>
      </c>
      <c r="O11" s="9">
        <v>62172.72</v>
      </c>
      <c r="P11" s="9">
        <v>31086.36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93259.08</v>
      </c>
      <c r="M12" s="9">
        <v>62172.72</v>
      </c>
      <c r="N12" s="9">
        <v>93259.08</v>
      </c>
      <c r="O12" s="9">
        <v>124345.44</v>
      </c>
      <c r="P12" s="9">
        <v>155431.80000000002</v>
      </c>
      <c r="Q12" s="9">
        <v>62172.72</v>
      </c>
      <c r="R12" s="9">
        <v>62172.72</v>
      </c>
      <c r="S12" s="9">
        <v>62172.72</v>
      </c>
      <c r="T12" s="9">
        <v>62172.72</v>
      </c>
      <c r="U12" s="9">
        <v>31086.36</v>
      </c>
      <c r="V12" s="9">
        <v>31086.36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3108636</v>
      </c>
      <c r="M18">
        <v>3108635.9999999995</v>
      </c>
      <c r="N18">
        <v>3108636</v>
      </c>
      <c r="O18">
        <v>3108636.0000000005</v>
      </c>
      <c r="P18">
        <v>3108636</v>
      </c>
      <c r="Q18">
        <v>3108636</v>
      </c>
      <c r="R18">
        <v>3108636</v>
      </c>
      <c r="S18">
        <v>3108636</v>
      </c>
      <c r="T18">
        <v>3108636.0000000005</v>
      </c>
      <c r="U18">
        <v>3108636</v>
      </c>
      <c r="V18">
        <v>3108635.9999999995</v>
      </c>
      <c r="W18">
        <v>3108636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25227850</v>
      </c>
      <c r="M24" s="11">
        <v>24016882</v>
      </c>
      <c r="N24" s="11">
        <v>22835887</v>
      </c>
      <c r="O24" s="11">
        <v>21706992</v>
      </c>
      <c r="P24" s="11">
        <v>20545948</v>
      </c>
      <c r="Q24" s="11">
        <v>19308297</v>
      </c>
      <c r="R24" s="11">
        <v>17997059</v>
      </c>
      <c r="S24" s="11">
        <v>16624262</v>
      </c>
      <c r="T24" s="11">
        <v>15187142</v>
      </c>
      <c r="U24" s="11">
        <v>13720207</v>
      </c>
      <c r="V24" s="11">
        <v>12329845</v>
      </c>
      <c r="W24" s="11">
        <v>11041934</v>
      </c>
      <c r="X24" s="11">
        <v>9854924</v>
      </c>
      <c r="Y24" s="11">
        <v>8738306</v>
      </c>
      <c r="Z24" s="11">
        <v>7730808</v>
      </c>
      <c r="AA24" s="11">
        <v>6816337</v>
      </c>
      <c r="AB24" s="11">
        <v>5970991</v>
      </c>
      <c r="AC24" s="11">
        <v>5200975</v>
      </c>
      <c r="AD24" s="11">
        <v>4520942</v>
      </c>
      <c r="AE24" s="11">
        <v>3924584</v>
      </c>
      <c r="AF24" s="11">
        <v>3414477</v>
      </c>
      <c r="AG24" s="11">
        <v>2982609</v>
      </c>
      <c r="AH24" s="11">
        <v>2617482</v>
      </c>
      <c r="AI24" s="11">
        <v>2300566</v>
      </c>
      <c r="AJ24" s="11">
        <v>2038097</v>
      </c>
      <c r="AK24" s="11">
        <v>1817244</v>
      </c>
      <c r="AL24" s="11">
        <v>1632403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12835138</v>
      </c>
      <c r="M25" s="11">
        <v>12257313</v>
      </c>
      <c r="N25" s="11">
        <v>11592772</v>
      </c>
      <c r="O25" s="11">
        <v>10882583</v>
      </c>
      <c r="P25" s="11">
        <v>10129157</v>
      </c>
      <c r="Q25" s="11">
        <v>9373026</v>
      </c>
      <c r="R25" s="11">
        <v>8589438</v>
      </c>
      <c r="S25" s="11">
        <v>7824312</v>
      </c>
      <c r="T25" s="11">
        <v>7049018</v>
      </c>
      <c r="U25" s="11">
        <v>6301110</v>
      </c>
      <c r="V25" s="11">
        <v>5578600</v>
      </c>
      <c r="W25" s="11">
        <v>4915520</v>
      </c>
      <c r="X25" s="11">
        <v>4311561</v>
      </c>
      <c r="Y25" s="11">
        <v>3762362</v>
      </c>
      <c r="Z25" s="11">
        <v>3265217</v>
      </c>
      <c r="AA25" s="11">
        <v>2819886</v>
      </c>
      <c r="AB25" s="11">
        <v>2426055</v>
      </c>
      <c r="AC25" s="11">
        <v>2078664</v>
      </c>
      <c r="AD25" s="11">
        <v>1769582</v>
      </c>
      <c r="AE25" s="11">
        <v>1498387</v>
      </c>
      <c r="AF25" s="11">
        <v>1267386</v>
      </c>
      <c r="AG25" s="11">
        <v>1072971</v>
      </c>
      <c r="AH25" s="11">
        <v>909058</v>
      </c>
      <c r="AI25" s="11">
        <v>768496</v>
      </c>
      <c r="AJ25" s="11">
        <v>651948</v>
      </c>
      <c r="AK25" s="11">
        <v>555107</v>
      </c>
      <c r="AL25" s="11">
        <v>473904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2158431</v>
      </c>
      <c r="M26" s="11">
        <v>2787818</v>
      </c>
      <c r="N26" s="11">
        <v>3491970</v>
      </c>
      <c r="O26" s="11">
        <v>4392446</v>
      </c>
      <c r="P26" s="11">
        <v>5515926</v>
      </c>
      <c r="Q26" s="11">
        <v>6975204</v>
      </c>
      <c r="R26" s="11">
        <v>8727421</v>
      </c>
      <c r="S26" s="11">
        <v>10821527</v>
      </c>
      <c r="T26" s="11">
        <v>13213374</v>
      </c>
      <c r="U26" s="11">
        <v>15733334</v>
      </c>
      <c r="V26" s="11">
        <v>18243993</v>
      </c>
      <c r="W26" s="11">
        <v>20709309</v>
      </c>
      <c r="X26" s="11">
        <v>23061439</v>
      </c>
      <c r="Y26" s="11">
        <v>25292117</v>
      </c>
      <c r="Z26" s="11">
        <v>27391967</v>
      </c>
      <c r="AA26" s="11">
        <v>29353893</v>
      </c>
      <c r="AB26" s="11">
        <v>31167178</v>
      </c>
      <c r="AC26" s="11">
        <v>32824364</v>
      </c>
      <c r="AD26" s="11">
        <v>34319592</v>
      </c>
      <c r="AE26" s="11">
        <v>35650201</v>
      </c>
      <c r="AF26" s="11">
        <v>36817286</v>
      </c>
      <c r="AG26" s="11">
        <v>37825958</v>
      </c>
      <c r="AH26" s="11">
        <v>38686732</v>
      </c>
      <c r="AI26" s="11">
        <v>39413731</v>
      </c>
      <c r="AJ26" s="11">
        <v>40022026</v>
      </c>
      <c r="AK26" s="11">
        <v>40527712</v>
      </c>
      <c r="AL26" s="11">
        <v>40946413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1861600</v>
      </c>
      <c r="M27" s="11">
        <v>2179208</v>
      </c>
      <c r="N27" s="11">
        <v>2453022</v>
      </c>
      <c r="O27" s="11">
        <v>2687488</v>
      </c>
      <c r="P27" s="11">
        <v>2816394</v>
      </c>
      <c r="Q27" s="11">
        <v>2838289</v>
      </c>
      <c r="R27" s="11">
        <v>2817810</v>
      </c>
      <c r="S27" s="11">
        <v>2724626</v>
      </c>
      <c r="T27" s="11">
        <v>2585080</v>
      </c>
      <c r="U27" s="11">
        <v>2431872</v>
      </c>
      <c r="V27" s="11">
        <v>2266030</v>
      </c>
      <c r="W27" s="11">
        <v>2088459</v>
      </c>
      <c r="X27" s="11">
        <v>1900507</v>
      </c>
      <c r="Y27" s="11">
        <v>1706972</v>
      </c>
      <c r="Z27" s="11">
        <v>1513840</v>
      </c>
      <c r="AA27" s="11">
        <v>1324588</v>
      </c>
      <c r="AB27" s="11">
        <v>1144631</v>
      </c>
      <c r="AC27" s="11">
        <v>977115</v>
      </c>
      <c r="AD27" s="11">
        <v>825451</v>
      </c>
      <c r="AE27" s="11">
        <v>691176</v>
      </c>
      <c r="AF27" s="11">
        <v>574903</v>
      </c>
      <c r="AG27" s="11">
        <v>475757</v>
      </c>
      <c r="AH27" s="11">
        <v>391871</v>
      </c>
      <c r="AI27" s="11">
        <v>322005</v>
      </c>
      <c r="AJ27" s="11">
        <v>264849</v>
      </c>
      <c r="AK27" s="11">
        <v>218156</v>
      </c>
      <c r="AL27" s="11">
        <v>181399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1400887</v>
      </c>
      <c r="M28" s="11">
        <v>1606497</v>
      </c>
      <c r="N28" s="11">
        <v>1867755</v>
      </c>
      <c r="O28" s="11">
        <v>2208649</v>
      </c>
      <c r="P28" s="11">
        <v>2567982</v>
      </c>
      <c r="Q28" s="11">
        <v>2941852</v>
      </c>
      <c r="R28" s="11">
        <v>3203396</v>
      </c>
      <c r="S28" s="11">
        <v>3289537</v>
      </c>
      <c r="T28" s="11">
        <v>3237261</v>
      </c>
      <c r="U28" s="11">
        <v>3143445</v>
      </c>
      <c r="V28" s="11">
        <v>3008218</v>
      </c>
      <c r="W28" s="11">
        <v>2829654</v>
      </c>
      <c r="X28" s="11">
        <v>2641162</v>
      </c>
      <c r="Y28" s="11">
        <v>2445743</v>
      </c>
      <c r="Z28" s="11">
        <v>2240958</v>
      </c>
      <c r="AA28" s="11">
        <v>2030005</v>
      </c>
      <c r="AB28" s="11">
        <v>1816401</v>
      </c>
      <c r="AC28" s="11">
        <v>1606439</v>
      </c>
      <c r="AD28" s="11">
        <v>1403391</v>
      </c>
      <c r="AE28" s="11">
        <v>1210345</v>
      </c>
      <c r="AF28" s="11">
        <v>1030501</v>
      </c>
      <c r="AG28" s="11">
        <v>867472</v>
      </c>
      <c r="AH28" s="11">
        <v>724060</v>
      </c>
      <c r="AI28" s="11">
        <v>601408</v>
      </c>
      <c r="AJ28" s="11">
        <v>497859</v>
      </c>
      <c r="AK28" s="11">
        <v>412131</v>
      </c>
      <c r="AL28" s="11">
        <v>340657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838704</v>
      </c>
      <c r="M29" s="11">
        <v>1096785</v>
      </c>
      <c r="N29" s="11">
        <v>1347686</v>
      </c>
      <c r="O29" s="11">
        <v>1373075</v>
      </c>
      <c r="P29" s="11">
        <v>1360124</v>
      </c>
      <c r="Q29" s="11">
        <v>1315827</v>
      </c>
      <c r="R29" s="11">
        <v>1268026</v>
      </c>
      <c r="S29" s="11">
        <v>1212312</v>
      </c>
      <c r="T29" s="11">
        <v>1149969</v>
      </c>
      <c r="U29" s="11">
        <v>1080457</v>
      </c>
      <c r="V29" s="11">
        <v>1002611</v>
      </c>
      <c r="W29" s="11">
        <v>916806</v>
      </c>
      <c r="X29" s="11">
        <v>826856</v>
      </c>
      <c r="Y29" s="11">
        <v>733866</v>
      </c>
      <c r="Z29" s="11">
        <v>641614</v>
      </c>
      <c r="AA29" s="11">
        <v>551572</v>
      </c>
      <c r="AB29" s="11">
        <v>468743</v>
      </c>
      <c r="AC29" s="11">
        <v>394305</v>
      </c>
      <c r="AD29" s="11">
        <v>328122</v>
      </c>
      <c r="AE29" s="11">
        <v>270797</v>
      </c>
      <c r="AF29" s="11">
        <v>221767</v>
      </c>
      <c r="AG29" s="11">
        <v>181969</v>
      </c>
      <c r="AH29" s="11">
        <v>150147</v>
      </c>
      <c r="AI29" s="11">
        <v>123978</v>
      </c>
      <c r="AJ29" s="11">
        <v>101775</v>
      </c>
      <c r="AK29" s="11">
        <v>82994</v>
      </c>
      <c r="AL29" s="11">
        <v>68432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168600</v>
      </c>
      <c r="M30" s="11">
        <v>227700</v>
      </c>
      <c r="N30" s="11">
        <v>314462</v>
      </c>
      <c r="O30" s="11">
        <v>430370</v>
      </c>
      <c r="P30" s="11">
        <v>575409</v>
      </c>
      <c r="Q30" s="11">
        <v>621779</v>
      </c>
      <c r="R30" s="11">
        <v>664216</v>
      </c>
      <c r="S30" s="11">
        <v>705807</v>
      </c>
      <c r="T30" s="11">
        <v>745613</v>
      </c>
      <c r="U30" s="11">
        <v>748371</v>
      </c>
      <c r="V30" s="11">
        <v>748060</v>
      </c>
      <c r="W30" s="11">
        <v>713308</v>
      </c>
      <c r="X30" s="11">
        <v>674997</v>
      </c>
      <c r="Y30" s="11">
        <v>631788</v>
      </c>
      <c r="Z30" s="11">
        <v>585899</v>
      </c>
      <c r="AA30" s="11">
        <v>537042</v>
      </c>
      <c r="AB30" s="11">
        <v>486336</v>
      </c>
      <c r="AC30" s="11">
        <v>434677</v>
      </c>
      <c r="AD30" s="11">
        <v>383535</v>
      </c>
      <c r="AE30" s="11">
        <v>334243</v>
      </c>
      <c r="AF30" s="11">
        <v>287638</v>
      </c>
      <c r="AG30" s="11">
        <v>244978</v>
      </c>
      <c r="AH30" s="11">
        <v>206341</v>
      </c>
      <c r="AI30" s="11">
        <v>172676</v>
      </c>
      <c r="AJ30" s="11">
        <v>143564</v>
      </c>
      <c r="AK30" s="11">
        <v>119270</v>
      </c>
      <c r="AL30" s="11">
        <v>97897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44752632</v>
      </c>
      <c r="M36" s="13">
        <v>44403167</v>
      </c>
      <c r="N36" s="13">
        <v>44107535</v>
      </c>
      <c r="O36" s="13">
        <v>43861564</v>
      </c>
      <c r="P36" s="13">
        <v>43669570</v>
      </c>
      <c r="Q36" s="13">
        <v>43514017</v>
      </c>
      <c r="R36" s="13">
        <v>43390096</v>
      </c>
      <c r="S36" s="13">
        <v>43309731</v>
      </c>
      <c r="T36" s="13">
        <v>43260861</v>
      </c>
      <c r="U36" s="13">
        <v>43239856</v>
      </c>
      <c r="V36" s="13">
        <v>43247357</v>
      </c>
      <c r="W36" s="13">
        <v>43275234</v>
      </c>
      <c r="X36" s="13">
        <v>43322758</v>
      </c>
      <c r="Y36" s="13">
        <v>43354667</v>
      </c>
      <c r="Z36" s="13">
        <v>43407224</v>
      </c>
      <c r="AA36" s="13">
        <v>43464590</v>
      </c>
      <c r="AB36" s="13">
        <v>43506672</v>
      </c>
      <c r="AC36" s="13">
        <v>43538937</v>
      </c>
      <c r="AD36" s="13">
        <v>43569952</v>
      </c>
      <c r="AE36" s="13">
        <v>43596608</v>
      </c>
      <c r="AF36" s="13">
        <v>43628788</v>
      </c>
      <c r="AG36" s="13">
        <v>43664824</v>
      </c>
      <c r="AH36" s="13">
        <v>43697225</v>
      </c>
      <c r="AI36" s="13">
        <v>43713244</v>
      </c>
      <c r="AJ36" s="13">
        <v>43729760</v>
      </c>
      <c r="AK36" s="13">
        <v>43741636</v>
      </c>
      <c r="AL36" s="13">
        <v>43749597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0.56371768257116139</v>
      </c>
      <c r="M42" s="19">
        <v>0.54088218527295584</v>
      </c>
      <c r="N42" s="19">
        <v>0.51773210631698185</v>
      </c>
      <c r="O42" s="19">
        <v>0.49489781075750056</v>
      </c>
      <c r="P42" s="19">
        <v>0.47048661115738027</v>
      </c>
      <c r="Q42" s="19">
        <v>0.44372591480120072</v>
      </c>
      <c r="R42" s="19">
        <v>0.41477343124569255</v>
      </c>
      <c r="S42" s="19">
        <v>0.38384588442722029</v>
      </c>
      <c r="T42" s="19">
        <v>0.35105963332537465</v>
      </c>
      <c r="U42" s="19">
        <v>0.31730464134755676</v>
      </c>
      <c r="V42" s="19">
        <v>0.28510054383207739</v>
      </c>
      <c r="W42" s="19">
        <v>0.25515596287705805</v>
      </c>
      <c r="X42" s="19">
        <v>0.22747683792430759</v>
      </c>
      <c r="Y42" s="19">
        <v>0.20155398725585874</v>
      </c>
      <c r="Z42" s="19">
        <v>0.17809957162890674</v>
      </c>
      <c r="AA42" s="19">
        <v>0.15682506150408873</v>
      </c>
      <c r="AB42" s="19">
        <v>0.13724311066587672</v>
      </c>
      <c r="AC42" s="19">
        <v>0.11945571845265768</v>
      </c>
      <c r="AD42" s="19">
        <v>0.10376284095975134</v>
      </c>
      <c r="AE42" s="19">
        <v>9.0020397917195766E-2</v>
      </c>
      <c r="AF42" s="19">
        <v>7.8262018188541019E-2</v>
      </c>
      <c r="AG42" s="19">
        <v>6.8306905347883681E-2</v>
      </c>
      <c r="AH42" s="19">
        <v>5.9900417017327762E-2</v>
      </c>
      <c r="AI42" s="19">
        <v>5.2628580939909193E-2</v>
      </c>
      <c r="AJ42" s="19">
        <v>4.6606635847075313E-2</v>
      </c>
      <c r="AK42" s="19">
        <v>4.154494815877486E-2</v>
      </c>
      <c r="AL42" s="19">
        <v>3.7312412272049046E-2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0.28680185782145728</v>
      </c>
      <c r="M43" s="20">
        <v>0.27604591807606876</v>
      </c>
      <c r="N43" s="20">
        <v>0.2628297409955011</v>
      </c>
      <c r="O43" s="20">
        <v>0.24811206002594891</v>
      </c>
      <c r="P43" s="20">
        <v>0.23195000546146893</v>
      </c>
      <c r="Q43" s="20">
        <v>0.2154024529613067</v>
      </c>
      <c r="R43" s="20">
        <v>0.19795849264772311</v>
      </c>
      <c r="S43" s="20">
        <v>0.18065944579521864</v>
      </c>
      <c r="T43" s="20">
        <v>0.16294215688402502</v>
      </c>
      <c r="U43" s="20">
        <v>0.14572458335661431</v>
      </c>
      <c r="V43" s="20">
        <v>0.1289928538291947</v>
      </c>
      <c r="W43" s="20">
        <v>0.11358736962577719</v>
      </c>
      <c r="X43" s="20">
        <v>9.9521849463046652E-2</v>
      </c>
      <c r="Y43" s="20">
        <v>8.6781014832843714E-2</v>
      </c>
      <c r="Z43" s="20">
        <v>7.5222893774547758E-2</v>
      </c>
      <c r="AA43" s="20">
        <v>6.4877777519585483E-2</v>
      </c>
      <c r="AB43" s="20">
        <v>5.5762826446481589E-2</v>
      </c>
      <c r="AC43" s="20">
        <v>4.7742644704440076E-2</v>
      </c>
      <c r="AD43" s="20">
        <v>4.0614733750452603E-2</v>
      </c>
      <c r="AE43" s="20">
        <v>3.4369348184152305E-2</v>
      </c>
      <c r="AF43" s="20">
        <v>2.9049305701547335E-2</v>
      </c>
      <c r="AG43" s="20">
        <v>2.4572891900354391E-2</v>
      </c>
      <c r="AH43" s="20">
        <v>2.0803563613021193E-2</v>
      </c>
      <c r="AI43" s="20">
        <v>1.7580392798118575E-2</v>
      </c>
      <c r="AJ43" s="20">
        <v>1.4908565699880355E-2</v>
      </c>
      <c r="AK43" s="20">
        <v>1.269058615000134E-2</v>
      </c>
      <c r="AL43" s="20">
        <v>1.0832191208527018E-2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4.823025827844047E-2</v>
      </c>
      <c r="M44" s="20">
        <v>6.2784215369142471E-2</v>
      </c>
      <c r="N44" s="20">
        <v>7.9169466169442482E-2</v>
      </c>
      <c r="O44" s="20">
        <v>0.10014339661941832</v>
      </c>
      <c r="P44" s="20">
        <v>0.12631051782740246</v>
      </c>
      <c r="Q44" s="20">
        <v>0.16029786447893329</v>
      </c>
      <c r="R44" s="20">
        <v>0.20113855014287133</v>
      </c>
      <c r="S44" s="20">
        <v>0.24986363919000099</v>
      </c>
      <c r="T44" s="20">
        <v>0.30543483635242491</v>
      </c>
      <c r="U44" s="20">
        <v>0.3638618500487143</v>
      </c>
      <c r="V44" s="20">
        <v>0.42185220706088467</v>
      </c>
      <c r="W44" s="20">
        <v>0.47854874684213144</v>
      </c>
      <c r="X44" s="20">
        <v>0.53231696375378501</v>
      </c>
      <c r="Y44" s="20">
        <v>0.58337703297317445</v>
      </c>
      <c r="Z44" s="20">
        <v>0.63104627469381591</v>
      </c>
      <c r="AA44" s="20">
        <v>0.6753518898947396</v>
      </c>
      <c r="AB44" s="20">
        <v>0.71637697316862115</v>
      </c>
      <c r="AC44" s="20">
        <v>0.75390825458141064</v>
      </c>
      <c r="AD44" s="20">
        <v>0.78768946084677804</v>
      </c>
      <c r="AE44" s="20">
        <v>0.81772877834899449</v>
      </c>
      <c r="AF44" s="20">
        <v>0.8438759747348471</v>
      </c>
      <c r="AG44" s="20">
        <v>0.86627986866499218</v>
      </c>
      <c r="AH44" s="20">
        <v>0.88533612832393815</v>
      </c>
      <c r="AI44" s="20">
        <v>0.90164278359208483</v>
      </c>
      <c r="AJ44" s="20">
        <v>0.91521256919772709</v>
      </c>
      <c r="AK44" s="20">
        <v>0.92652483322754553</v>
      </c>
      <c r="AL44" s="20">
        <v>0.93592663264989617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4.1597553413171319E-2</v>
      </c>
      <c r="M45" s="20">
        <v>4.907776060207597E-2</v>
      </c>
      <c r="N45" s="20">
        <v>5.5614579232323907E-2</v>
      </c>
      <c r="O45" s="20">
        <v>6.1272051311257389E-2</v>
      </c>
      <c r="P45" s="20">
        <v>6.4493284454140487E-2</v>
      </c>
      <c r="Q45" s="20">
        <v>6.5227004898214758E-2</v>
      </c>
      <c r="R45" s="20">
        <v>6.4941317484063649E-2</v>
      </c>
      <c r="S45" s="20">
        <v>6.2910249892801223E-2</v>
      </c>
      <c r="T45" s="20">
        <v>5.9755629921466429E-2</v>
      </c>
      <c r="U45" s="20">
        <v>5.6241445392417586E-2</v>
      </c>
      <c r="V45" s="20">
        <v>5.2396959194523723E-2</v>
      </c>
      <c r="W45" s="20">
        <v>4.8259912355413263E-2</v>
      </c>
      <c r="X45" s="20">
        <v>4.3868559799447669E-2</v>
      </c>
      <c r="Y45" s="20">
        <v>3.9372277960294334E-2</v>
      </c>
      <c r="Z45" s="20">
        <v>3.4875300940691349E-2</v>
      </c>
      <c r="AA45" s="20">
        <v>3.0475106287670032E-2</v>
      </c>
      <c r="AB45" s="20">
        <v>2.6309321016325955E-2</v>
      </c>
      <c r="AC45" s="20">
        <v>2.2442325590080438E-2</v>
      </c>
      <c r="AD45" s="20">
        <v>1.894541908148074E-2</v>
      </c>
      <c r="AE45" s="20">
        <v>1.5853893954318649E-2</v>
      </c>
      <c r="AF45" s="20">
        <v>1.3177148079382814E-2</v>
      </c>
      <c r="AG45" s="20">
        <v>1.0895658253426145E-2</v>
      </c>
      <c r="AH45" s="20">
        <v>8.9678692411245802E-3</v>
      </c>
      <c r="AI45" s="20">
        <v>7.3663029904621124E-3</v>
      </c>
      <c r="AJ45" s="20">
        <v>6.0564933354310653E-3</v>
      </c>
      <c r="AK45" s="20">
        <v>4.9873763294998839E-3</v>
      </c>
      <c r="AL45" s="20">
        <v>4.1463010504988193E-3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3.1302896330209135E-2</v>
      </c>
      <c r="M46" s="20">
        <v>3.617978420323037E-2</v>
      </c>
      <c r="N46" s="20">
        <v>4.2345485867664109E-2</v>
      </c>
      <c r="O46" s="20">
        <v>5.0354998741038964E-2</v>
      </c>
      <c r="P46" s="20">
        <v>5.8804838243197724E-2</v>
      </c>
      <c r="Q46" s="20">
        <v>6.7606996614447246E-2</v>
      </c>
      <c r="R46" s="20">
        <v>7.3827815453554199E-2</v>
      </c>
      <c r="S46" s="20">
        <v>7.5953761984806606E-2</v>
      </c>
      <c r="T46" s="20">
        <v>7.483117360979015E-2</v>
      </c>
      <c r="U46" s="20">
        <v>7.2697860048377583E-2</v>
      </c>
      <c r="V46" s="20">
        <v>6.9558424113640049E-2</v>
      </c>
      <c r="W46" s="20">
        <v>6.5387376068261116E-2</v>
      </c>
      <c r="X46" s="20">
        <v>6.0964770525459157E-2</v>
      </c>
      <c r="Y46" s="20">
        <v>5.6412450359727133E-2</v>
      </c>
      <c r="Z46" s="20">
        <v>5.1626383663696165E-2</v>
      </c>
      <c r="AA46" s="20">
        <v>4.6704800390386748E-2</v>
      </c>
      <c r="AB46" s="20">
        <v>4.1749941250390284E-2</v>
      </c>
      <c r="AC46" s="20">
        <v>3.6896605904733044E-2</v>
      </c>
      <c r="AD46" s="20">
        <v>3.2210065322082523E-2</v>
      </c>
      <c r="AE46" s="20">
        <v>2.7762366283175056E-2</v>
      </c>
      <c r="AF46" s="20">
        <v>2.3619748501837824E-2</v>
      </c>
      <c r="AG46" s="20">
        <v>1.9866609332949561E-2</v>
      </c>
      <c r="AH46" s="20">
        <v>1.6569930928108136E-2</v>
      </c>
      <c r="AI46" s="20">
        <v>1.3758027201092649E-2</v>
      </c>
      <c r="AJ46" s="20">
        <v>1.138490126632298E-2</v>
      </c>
      <c r="AK46" s="20">
        <v>9.4219384021210356E-3</v>
      </c>
      <c r="AL46" s="20">
        <v>7.786517439234926E-3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1.8740886569531823E-2</v>
      </c>
      <c r="M47" s="20">
        <v>2.4700602999781524E-2</v>
      </c>
      <c r="N47" s="20">
        <v>3.0554552640495551E-2</v>
      </c>
      <c r="O47" s="20">
        <v>3.1304743259953062E-2</v>
      </c>
      <c r="P47" s="20">
        <v>3.1145807023059763E-2</v>
      </c>
      <c r="Q47" s="20">
        <v>3.0239152593059843E-2</v>
      </c>
      <c r="R47" s="20">
        <v>2.9223857905269442E-2</v>
      </c>
      <c r="S47" s="20">
        <v>2.7991676974396355E-2</v>
      </c>
      <c r="T47" s="20">
        <v>2.6582203252958837E-2</v>
      </c>
      <c r="U47" s="20">
        <v>2.4987525397864415E-2</v>
      </c>
      <c r="V47" s="20">
        <v>2.3183173945173111E-2</v>
      </c>
      <c r="W47" s="20">
        <v>2.1185466033528555E-2</v>
      </c>
      <c r="X47" s="20">
        <v>1.9085950160421458E-2</v>
      </c>
      <c r="Y47" s="20">
        <v>1.6927035790633566E-2</v>
      </c>
      <c r="Z47" s="20">
        <v>1.4781272352270213E-2</v>
      </c>
      <c r="AA47" s="20">
        <v>1.2690146162657925E-2</v>
      </c>
      <c r="AB47" s="20">
        <v>1.0774048633276294E-2</v>
      </c>
      <c r="AC47" s="20">
        <v>9.056376364907576E-3</v>
      </c>
      <c r="AD47" s="20">
        <v>7.5309240643643581E-3</v>
      </c>
      <c r="AE47" s="20">
        <v>6.2114236043317866E-3</v>
      </c>
      <c r="AF47" s="20">
        <v>5.0830428752685038E-3</v>
      </c>
      <c r="AG47" s="20">
        <v>4.1674048657564721E-3</v>
      </c>
      <c r="AH47" s="20">
        <v>3.4360763183474466E-3</v>
      </c>
      <c r="AI47" s="20">
        <v>2.8361656252279058E-3</v>
      </c>
      <c r="AJ47" s="20">
        <v>2.3273624186366448E-3</v>
      </c>
      <c r="AK47" s="20">
        <v>1.8973684477645051E-3</v>
      </c>
      <c r="AL47" s="20">
        <v>1.5641744082808351E-3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3.7673761847124435E-3</v>
      </c>
      <c r="M48" s="20">
        <v>5.1280126032451695E-3</v>
      </c>
      <c r="N48" s="20">
        <v>7.1294394483844992E-3</v>
      </c>
      <c r="O48" s="20">
        <v>9.8120076155971091E-3</v>
      </c>
      <c r="P48" s="20">
        <v>1.3176429261840683E-2</v>
      </c>
      <c r="Q48" s="20">
        <v>1.428916571871542E-2</v>
      </c>
      <c r="R48" s="20">
        <v>1.5308009459117122E-2</v>
      </c>
      <c r="S48" s="20">
        <v>1.6296730173641576E-2</v>
      </c>
      <c r="T48" s="20">
        <v>1.7235278789296402E-2</v>
      </c>
      <c r="U48" s="20">
        <v>1.7307435066388752E-2</v>
      </c>
      <c r="V48" s="20">
        <v>1.7297242002557521E-2</v>
      </c>
      <c r="W48" s="20">
        <v>1.6483053563615624E-2</v>
      </c>
      <c r="X48" s="20">
        <v>1.5580656245384931E-2</v>
      </c>
      <c r="Y48" s="20">
        <v>1.4572548786962198E-2</v>
      </c>
      <c r="Z48" s="20">
        <v>1.3497730239556438E-2</v>
      </c>
      <c r="AA48" s="20">
        <v>1.2355851050245729E-2</v>
      </c>
      <c r="AB48" s="20">
        <v>1.117842339216385E-2</v>
      </c>
      <c r="AC48" s="20">
        <v>9.9836383235539262E-3</v>
      </c>
      <c r="AD48" s="20">
        <v>8.8027409348534515E-3</v>
      </c>
      <c r="AE48" s="20">
        <v>7.6667203099837489E-3</v>
      </c>
      <c r="AF48" s="20">
        <v>6.5928487401483628E-3</v>
      </c>
      <c r="AG48" s="20">
        <v>5.6104199572635403E-3</v>
      </c>
      <c r="AH48" s="20">
        <v>4.7220618700615424E-3</v>
      </c>
      <c r="AI48" s="20">
        <v>3.9501987086568088E-3</v>
      </c>
      <c r="AJ48" s="20">
        <v>3.2829816582574428E-3</v>
      </c>
      <c r="AK48" s="20">
        <v>2.7266927098931553E-3</v>
      </c>
      <c r="AL48" s="20">
        <v>2.2376663263892465E-3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4.9976948841802202E-4</v>
      </c>
      <c r="M49" s="20">
        <v>4.6098063230489843E-4</v>
      </c>
      <c r="N49" s="20">
        <v>4.2289826443486355E-4</v>
      </c>
      <c r="O49" s="20">
        <v>3.8265849343630334E-4</v>
      </c>
      <c r="P49" s="20">
        <v>3.4289323206067752E-4</v>
      </c>
      <c r="Q49" s="20">
        <v>3.040399602730311E-4</v>
      </c>
      <c r="R49" s="20">
        <v>2.6759562827424949E-4</v>
      </c>
      <c r="S49" s="20">
        <v>2.3216491462392134E-4</v>
      </c>
      <c r="T49" s="20">
        <v>1.9877089362599603E-4</v>
      </c>
      <c r="U49" s="20">
        <v>1.6951952846466463E-4</v>
      </c>
      <c r="V49" s="20">
        <v>1.4271392353525789E-4</v>
      </c>
      <c r="W49" s="20">
        <v>1.2023043018092057E-4</v>
      </c>
      <c r="X49" s="20">
        <v>9.9555065261542215E-5</v>
      </c>
      <c r="Y49" s="20">
        <v>8.1905830345784924E-5</v>
      </c>
      <c r="Z49" s="20">
        <v>6.8145339126040406E-5</v>
      </c>
      <c r="AA49" s="20">
        <v>5.7449063709102052E-5</v>
      </c>
      <c r="AB49" s="20">
        <v>4.7555924295933277E-5</v>
      </c>
      <c r="AC49" s="20">
        <v>3.879286258183106E-5</v>
      </c>
      <c r="AD49" s="20">
        <v>3.1237124153820504E-5</v>
      </c>
      <c r="AE49" s="20">
        <v>2.6217636014251383E-5</v>
      </c>
      <c r="AF49" s="20">
        <v>2.2324709088870403E-5</v>
      </c>
      <c r="AG49" s="20">
        <v>1.9947406635602151E-5</v>
      </c>
      <c r="AH49" s="20">
        <v>1.59735543847464E-5</v>
      </c>
      <c r="AI49" s="20">
        <v>1.3954580904588093E-5</v>
      </c>
      <c r="AJ49" s="20">
        <v>1.250864399896089E-5</v>
      </c>
      <c r="AK49" s="20">
        <v>9.6932817053299058E-6</v>
      </c>
      <c r="AL49" s="20">
        <v>7.6343560376110434E-6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5.2992190492840733E-3</v>
      </c>
      <c r="M50" s="20">
        <v>4.6989666300153773E-3</v>
      </c>
      <c r="N50" s="20">
        <v>4.1610350703116823E-3</v>
      </c>
      <c r="O50" s="20">
        <v>3.6809448928907325E-3</v>
      </c>
      <c r="P50" s="20">
        <v>3.2518524913343547E-3</v>
      </c>
      <c r="Q50" s="20">
        <v>2.8714195703880888E-3</v>
      </c>
      <c r="R50" s="20">
        <v>2.5270282877456643E-3</v>
      </c>
      <c r="S50" s="20">
        <v>2.2151141968533585E-3</v>
      </c>
      <c r="T50" s="20">
        <v>1.9317229955270654E-3</v>
      </c>
      <c r="U50" s="20">
        <v>1.679515306433953E-3</v>
      </c>
      <c r="V50" s="20">
        <v>1.453291122507209E-3</v>
      </c>
      <c r="W50" s="20">
        <v>1.2523791321382572E-3</v>
      </c>
      <c r="X50" s="20">
        <v>1.0682607049163398E-3</v>
      </c>
      <c r="Y50" s="20">
        <v>9.0772234509378191E-4</v>
      </c>
      <c r="Z50" s="20">
        <v>7.7077032154832111E-4</v>
      </c>
      <c r="AA50" s="20">
        <v>6.5232411026999216E-4</v>
      </c>
      <c r="AB50" s="20">
        <v>5.4998460925717325E-4</v>
      </c>
      <c r="AC50" s="20">
        <v>4.6925812635251061E-4</v>
      </c>
      <c r="AD50" s="20">
        <v>4.0727609706799766E-4</v>
      </c>
      <c r="AE50" s="20">
        <v>3.5644974948509758E-4</v>
      </c>
      <c r="AF50" s="20">
        <v>3.1398992793473885E-4</v>
      </c>
      <c r="AG50" s="20">
        <v>2.7740865278650843E-4</v>
      </c>
      <c r="AH50" s="20">
        <v>2.4569065884618531E-4</v>
      </c>
      <c r="AI50" s="20">
        <v>2.2167194912370264E-4</v>
      </c>
      <c r="AJ50" s="20">
        <v>2.0633545667755781E-4</v>
      </c>
      <c r="AK50" s="20">
        <v>1.9507729431976435E-4</v>
      </c>
      <c r="AL50" s="20">
        <v>1.852359920023949E-4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4.2500293614015821E-5</v>
      </c>
      <c r="M51" s="20">
        <v>4.1573611179580954E-5</v>
      </c>
      <c r="N51" s="20">
        <v>4.0695994459903506E-5</v>
      </c>
      <c r="O51" s="20">
        <v>3.9328282958628655E-5</v>
      </c>
      <c r="P51" s="20">
        <v>3.7760848114602457E-5</v>
      </c>
      <c r="Q51" s="20">
        <v>3.5988403460889394E-5</v>
      </c>
      <c r="R51" s="20">
        <v>3.3901745688693566E-5</v>
      </c>
      <c r="S51" s="20">
        <v>3.1332450437062287E-5</v>
      </c>
      <c r="T51" s="20">
        <v>2.8593975510566005E-5</v>
      </c>
      <c r="U51" s="20">
        <v>2.5624507167646442E-5</v>
      </c>
      <c r="V51" s="20">
        <v>2.2590975906342671E-5</v>
      </c>
      <c r="W51" s="20">
        <v>1.9503071895578889E-5</v>
      </c>
      <c r="X51" s="20">
        <v>1.6596357969638037E-5</v>
      </c>
      <c r="Y51" s="20">
        <v>1.4023865066245348E-5</v>
      </c>
      <c r="Z51" s="20">
        <v>1.1657045841033281E-5</v>
      </c>
      <c r="AA51" s="20">
        <v>9.5940166466542072E-6</v>
      </c>
      <c r="AB51" s="20">
        <v>7.814893311076517E-6</v>
      </c>
      <c r="AC51" s="20">
        <v>6.3850892822670432E-6</v>
      </c>
      <c r="AD51" s="20">
        <v>5.3018190150863608E-6</v>
      </c>
      <c r="AE51" s="20">
        <v>4.4040123488506261E-6</v>
      </c>
      <c r="AF51" s="20">
        <v>3.5985414034421494E-6</v>
      </c>
      <c r="AG51" s="20">
        <v>2.8856179518781525E-6</v>
      </c>
      <c r="AH51" s="20">
        <v>2.2884748402215474E-6</v>
      </c>
      <c r="AI51" s="20">
        <v>1.9216144196481965E-6</v>
      </c>
      <c r="AJ51" s="20">
        <v>1.6464759925506108E-6</v>
      </c>
      <c r="AK51" s="20">
        <v>1.4859983746378394E-6</v>
      </c>
      <c r="AL51" s="20">
        <v>1.2342970839251388E-6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12.131058942633741</v>
      </c>
      <c r="M59" s="26">
        <v>12.281899097673682</v>
      </c>
      <c r="N59" s="26">
        <v>12.434457624469884</v>
      </c>
      <c r="O59" s="26">
        <v>12.582114922800988</v>
      </c>
      <c r="P59" s="26">
        <v>12.788475675487282</v>
      </c>
      <c r="Q59" s="26">
        <v>13.063678999571493</v>
      </c>
      <c r="R59" s="26">
        <v>13.415382542311844</v>
      </c>
      <c r="S59" s="26">
        <v>13.872435977587292</v>
      </c>
      <c r="T59" s="26">
        <v>14.459583899952378</v>
      </c>
      <c r="U59" s="26">
        <v>15.179696876579319</v>
      </c>
      <c r="V59" s="26">
        <v>15.974005309148771</v>
      </c>
      <c r="W59" s="26">
        <v>16.824561493673368</v>
      </c>
      <c r="X59" s="26">
        <v>17.74538020870677</v>
      </c>
      <c r="Y59" s="26">
        <v>18.721841404669512</v>
      </c>
      <c r="Z59" s="26">
        <v>19.810306562297342</v>
      </c>
      <c r="AA59" s="26">
        <v>21.01489676727255</v>
      </c>
      <c r="AB59" s="26">
        <v>22.327683116371915</v>
      </c>
      <c r="AC59" s="26">
        <v>23.785068303278184</v>
      </c>
      <c r="AD59" s="26">
        <v>25.429788386232346</v>
      </c>
      <c r="AE59" s="26">
        <v>27.255545144450807</v>
      </c>
      <c r="AF59" s="26">
        <v>29.260759070533368</v>
      </c>
      <c r="AG59" s="26">
        <v>31.445817120284783</v>
      </c>
      <c r="AH59" s="26">
        <v>33.792442025561499</v>
      </c>
      <c r="AI59" s="26">
        <v>36.286512614040426</v>
      </c>
      <c r="AJ59" s="26">
        <v>38.909826238535821</v>
      </c>
      <c r="AK59" s="26">
        <v>41.649814202494589</v>
      </c>
      <c r="AL59" s="26">
        <v>44.473211185848704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10.313126513566898</v>
      </c>
      <c r="M60" s="27">
        <v>10.632592414268032</v>
      </c>
      <c r="N60" s="27">
        <v>10.990370444844515</v>
      </c>
      <c r="O60" s="27">
        <v>11.373613870516591</v>
      </c>
      <c r="P60" s="27">
        <v>11.786257406734045</v>
      </c>
      <c r="Q60" s="27">
        <v>12.196717935629941</v>
      </c>
      <c r="R60" s="27">
        <v>12.644249654645423</v>
      </c>
      <c r="S60" s="27">
        <v>13.110157098370987</v>
      </c>
      <c r="T60" s="27">
        <v>13.656944276621847</v>
      </c>
      <c r="U60" s="27">
        <v>14.260682591352325</v>
      </c>
      <c r="V60" s="27">
        <v>14.936427168116291</v>
      </c>
      <c r="W60" s="27">
        <v>15.63164190348161</v>
      </c>
      <c r="X60" s="27">
        <v>16.357297098124249</v>
      </c>
      <c r="Y60" s="27">
        <v>17.114343934958423</v>
      </c>
      <c r="Z60" s="27">
        <v>17.91012005192276</v>
      </c>
      <c r="AA60" s="27">
        <v>18.755416359326208</v>
      </c>
      <c r="AB60" s="27">
        <v>19.671670329305559</v>
      </c>
      <c r="AC60" s="27">
        <v>20.667782707183264</v>
      </c>
      <c r="AD60" s="27">
        <v>21.727203865426752</v>
      </c>
      <c r="AE60" s="27">
        <v>22.85816646551395</v>
      </c>
      <c r="AF60" s="27">
        <v>24.082004862072527</v>
      </c>
      <c r="AG60" s="27">
        <v>25.409498050746468</v>
      </c>
      <c r="AH60" s="27">
        <v>26.837324490372506</v>
      </c>
      <c r="AI60" s="27">
        <v>28.377246998757066</v>
      </c>
      <c r="AJ60" s="27">
        <v>30.042193505109516</v>
      </c>
      <c r="AK60" s="27">
        <v>31.817982074947768</v>
      </c>
      <c r="AL60" s="27">
        <v>33.700908915183604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2.7137188884855612</v>
      </c>
      <c r="M61" s="27">
        <v>3.0395848630764926</v>
      </c>
      <c r="N61" s="27">
        <v>3.3531867169752605</v>
      </c>
      <c r="O61" s="27">
        <v>3.5816996153497769</v>
      </c>
      <c r="P61" s="27">
        <v>3.7591535368730495</v>
      </c>
      <c r="Q61" s="27">
        <v>3.8687274328741363</v>
      </c>
      <c r="R61" s="27">
        <v>3.9755285764250408</v>
      </c>
      <c r="S61" s="27">
        <v>4.0767044363223004</v>
      </c>
      <c r="T61" s="27">
        <v>4.1953268725141095</v>
      </c>
      <c r="U61" s="27">
        <v>4.3631032429742254</v>
      </c>
      <c r="V61" s="27">
        <v>4.5821842869532272</v>
      </c>
      <c r="W61" s="27">
        <v>4.8343572815875966</v>
      </c>
      <c r="X61" s="27">
        <v>5.114414657722687</v>
      </c>
      <c r="Y61" s="27">
        <v>5.409052326105976</v>
      </c>
      <c r="Z61" s="27">
        <v>5.7090068687861812</v>
      </c>
      <c r="AA61" s="27">
        <v>6.0081138151799571</v>
      </c>
      <c r="AB61" s="27">
        <v>6.3014155569043293</v>
      </c>
      <c r="AC61" s="27">
        <v>6.5852719895643981</v>
      </c>
      <c r="AD61" s="27">
        <v>6.8562928954497337</v>
      </c>
      <c r="AE61" s="27">
        <v>7.1114498709382188</v>
      </c>
      <c r="AF61" s="27">
        <v>7.3483854834124553</v>
      </c>
      <c r="AG61" s="27">
        <v>7.565465189427182</v>
      </c>
      <c r="AH61" s="27">
        <v>7.7622587873877036</v>
      </c>
      <c r="AI61" s="27">
        <v>7.9392333213278699</v>
      </c>
      <c r="AJ61" s="27">
        <v>8.0970354902723169</v>
      </c>
      <c r="AK61" s="27">
        <v>8.2369915967830991</v>
      </c>
      <c r="AL61" s="27">
        <v>8.3606719761067438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3.437345323663791</v>
      </c>
      <c r="M62" s="27">
        <v>3.8138358935703831</v>
      </c>
      <c r="N62" s="27">
        <v>4.2462601197301275</v>
      </c>
      <c r="O62" s="27">
        <v>4.7152973858132876</v>
      </c>
      <c r="P62" s="27">
        <v>5.3049092618125018</v>
      </c>
      <c r="Q62" s="27">
        <v>6.0181107636368196</v>
      </c>
      <c r="R62" s="27">
        <v>6.7542778542252364</v>
      </c>
      <c r="S62" s="27">
        <v>7.5974658039702492</v>
      </c>
      <c r="T62" s="27">
        <v>8.5051042493499978</v>
      </c>
      <c r="U62" s="27">
        <v>9.4017548422997557</v>
      </c>
      <c r="V62" s="27">
        <v>10.285449562161919</v>
      </c>
      <c r="W62" s="27">
        <v>11.162594147802555</v>
      </c>
      <c r="X62" s="27">
        <v>12.035007030757269</v>
      </c>
      <c r="Y62" s="27">
        <v>12.905365685681872</v>
      </c>
      <c r="Z62" s="27">
        <v>13.778737801944946</v>
      </c>
      <c r="AA62" s="27">
        <v>14.660126619976429</v>
      </c>
      <c r="AB62" s="27">
        <v>15.553704942342575</v>
      </c>
      <c r="AC62" s="27">
        <v>16.460870367877504</v>
      </c>
      <c r="AD62" s="27">
        <v>17.383502026645587</v>
      </c>
      <c r="AE62" s="27">
        <v>18.324566444209871</v>
      </c>
      <c r="AF62" s="27">
        <v>19.282403791504152</v>
      </c>
      <c r="AG62" s="27">
        <v>20.254409064574091</v>
      </c>
      <c r="AH62" s="27">
        <v>21.242507870449135</v>
      </c>
      <c r="AI62" s="27">
        <v>22.245205075890247</v>
      </c>
      <c r="AJ62" s="27">
        <v>23.262097652434814</v>
      </c>
      <c r="AK62" s="27">
        <v>24.293039909656137</v>
      </c>
      <c r="AL62" s="27">
        <v>25.358558403149829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4.1643901791435436</v>
      </c>
      <c r="M63" s="27">
        <v>4.4776428183445551</v>
      </c>
      <c r="N63" s="27">
        <v>4.6868157049599501</v>
      </c>
      <c r="O63" s="27">
        <v>4.7821075296745832</v>
      </c>
      <c r="P63" s="27">
        <v>4.9193108985880523</v>
      </c>
      <c r="Q63" s="27">
        <v>5.080621515768267</v>
      </c>
      <c r="R63" s="27">
        <v>5.4172293701507943</v>
      </c>
      <c r="S63" s="27">
        <v>5.9714844737678323</v>
      </c>
      <c r="T63" s="27">
        <v>6.6972013892670921</v>
      </c>
      <c r="U63" s="27">
        <v>7.4451488549823361</v>
      </c>
      <c r="V63" s="27">
        <v>8.2301219489925259</v>
      </c>
      <c r="W63" s="27">
        <v>9.0771525970460836</v>
      </c>
      <c r="X63" s="27">
        <v>9.9175930915248127</v>
      </c>
      <c r="Y63" s="27">
        <v>10.752473125139435</v>
      </c>
      <c r="Z63" s="27">
        <v>11.585783475482399</v>
      </c>
      <c r="AA63" s="27">
        <v>12.425429094918412</v>
      </c>
      <c r="AB63" s="27">
        <v>13.272229008058694</v>
      </c>
      <c r="AC63" s="27">
        <v>14.133952074002156</v>
      </c>
      <c r="AD63" s="27">
        <v>15.014532848517218</v>
      </c>
      <c r="AE63" s="27">
        <v>15.91147612898809</v>
      </c>
      <c r="AF63" s="27">
        <v>16.815074667525593</v>
      </c>
      <c r="AG63" s="27">
        <v>17.730973961690161</v>
      </c>
      <c r="AH63" s="27">
        <v>18.672032462486769</v>
      </c>
      <c r="AI63" s="27">
        <v>19.654797943731257</v>
      </c>
      <c r="AJ63" s="27">
        <v>20.659629178498442</v>
      </c>
      <c r="AK63" s="27">
        <v>21.684663608926467</v>
      </c>
      <c r="AL63" s="27">
        <v>22.703387711987453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2.9009868071101037</v>
      </c>
      <c r="M64" s="27">
        <v>3.1538086272527277</v>
      </c>
      <c r="N64" s="27">
        <v>3.4887938105008129</v>
      </c>
      <c r="O64" s="27">
        <v>4.317509310094354</v>
      </c>
      <c r="P64" s="27">
        <v>5.2064763819033058</v>
      </c>
      <c r="Q64" s="27">
        <v>6.1801515325417551</v>
      </c>
      <c r="R64" s="27">
        <v>7.1412235743888264</v>
      </c>
      <c r="S64" s="27">
        <v>8.0967783543869842</v>
      </c>
      <c r="T64" s="27">
        <v>9.0403722356258367</v>
      </c>
      <c r="U64" s="27">
        <v>9.9746353004449784</v>
      </c>
      <c r="V64" s="27">
        <v>10.902178720100363</v>
      </c>
      <c r="W64" s="27">
        <v>11.830983750134031</v>
      </c>
      <c r="X64" s="27">
        <v>12.758191760562223</v>
      </c>
      <c r="Y64" s="27">
        <v>13.688061345056504</v>
      </c>
      <c r="Z64" s="27">
        <v>14.620972576387398</v>
      </c>
      <c r="AA64" s="27">
        <v>15.56530098110024</v>
      </c>
      <c r="AB64" s="27">
        <v>16.5222616339165</v>
      </c>
      <c r="AC64" s="27">
        <v>17.488981400354248</v>
      </c>
      <c r="AD64" s="27">
        <v>18.468277828036765</v>
      </c>
      <c r="AE64" s="27">
        <v>19.450005910996182</v>
      </c>
      <c r="AF64" s="27">
        <v>20.446111009618985</v>
      </c>
      <c r="AG64" s="27">
        <v>21.442786839114685</v>
      </c>
      <c r="AH64" s="27">
        <v>22.438709810826627</v>
      </c>
      <c r="AI64" s="27">
        <v>23.425278923353041</v>
      </c>
      <c r="AJ64" s="27">
        <v>24.449817575355034</v>
      </c>
      <c r="AK64" s="27">
        <v>25.519061135899896</v>
      </c>
      <c r="AL64" s="27">
        <v>26.614412666656573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2.3225908799749622</v>
      </c>
      <c r="M65" s="27">
        <v>2.6784573462446977</v>
      </c>
      <c r="N65" s="27">
        <v>2.8779227382162169</v>
      </c>
      <c r="O65" s="27">
        <v>3.0368256655508397</v>
      </c>
      <c r="P65" s="27">
        <v>3.2071520339784363</v>
      </c>
      <c r="Q65" s="27">
        <v>3.8685298617344288</v>
      </c>
      <c r="R65" s="27">
        <v>4.4898229729757535</v>
      </c>
      <c r="S65" s="27">
        <v>5.0674226346963733</v>
      </c>
      <c r="T65" s="27">
        <v>5.60910785238854</v>
      </c>
      <c r="U65" s="27">
        <v>6.3257092461854709</v>
      </c>
      <c r="V65" s="27">
        <v>7.0039836584389956</v>
      </c>
      <c r="W65" s="27">
        <v>7.9228124804805145</v>
      </c>
      <c r="X65" s="27">
        <v>8.8325749750363549</v>
      </c>
      <c r="Y65" s="27">
        <v>9.7249816244207246</v>
      </c>
      <c r="Z65" s="27">
        <v>10.600509432935489</v>
      </c>
      <c r="AA65" s="27">
        <v>11.473205243421535</v>
      </c>
      <c r="AB65" s="27">
        <v>12.337487014050012</v>
      </c>
      <c r="AC65" s="27">
        <v>13.205400236513359</v>
      </c>
      <c r="AD65" s="27">
        <v>14.070051893607149</v>
      </c>
      <c r="AE65" s="27">
        <v>14.943307212575537</v>
      </c>
      <c r="AF65" s="27">
        <v>15.822101892605415</v>
      </c>
      <c r="AG65" s="27">
        <v>16.725861228863707</v>
      </c>
      <c r="AH65" s="27">
        <v>17.64678501532175</v>
      </c>
      <c r="AI65" s="27">
        <v>18.592816383385149</v>
      </c>
      <c r="AJ65" s="27">
        <v>19.547829113932348</v>
      </c>
      <c r="AK65" s="27">
        <v>20.530100743615399</v>
      </c>
      <c r="AL65" s="27">
        <v>21.519702385028364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6.8384924342756559</v>
      </c>
      <c r="M74" s="29">
        <v>6.6430604232516854</v>
      </c>
      <c r="N74" s="29">
        <v>6.437717936826048</v>
      </c>
      <c r="O74" s="29">
        <v>6.2268611299934875</v>
      </c>
      <c r="P74" s="29">
        <v>6.0168065824286012</v>
      </c>
      <c r="Q74" s="29">
        <v>5.7966929147540958</v>
      </c>
      <c r="R74" s="29">
        <v>5.5643442485482462</v>
      </c>
      <c r="S74" s="29">
        <v>5.3248774569769841</v>
      </c>
      <c r="T74" s="29">
        <v>5.0761762219547721</v>
      </c>
      <c r="U74" s="29">
        <v>4.8165882731876284</v>
      </c>
      <c r="V74" s="29">
        <v>4.5541976008148062</v>
      </c>
      <c r="W74" s="29">
        <v>4.2928871879025019</v>
      </c>
      <c r="X74" s="29">
        <v>4.0366629776412051</v>
      </c>
      <c r="Y74" s="29">
        <v>3.7734617838829672</v>
      </c>
      <c r="Z74" s="29">
        <v>3.5282071125824768</v>
      </c>
      <c r="AA74" s="29">
        <v>3.2956624780295929</v>
      </c>
      <c r="AB74" s="29">
        <v>3.0643206848528579</v>
      </c>
      <c r="AC74" s="29">
        <v>2.8412624226136312</v>
      </c>
      <c r="AD74" s="29">
        <v>2.6386670879607586</v>
      </c>
      <c r="AE74" s="29">
        <v>2.4535550193535545</v>
      </c>
      <c r="AF74" s="29">
        <v>2.2900060585885988</v>
      </c>
      <c r="AG74" s="29">
        <v>2.147966453622153</v>
      </c>
      <c r="AH74" s="29">
        <v>2.0241813693650057</v>
      </c>
      <c r="AI74" s="29">
        <v>1.9097076661350625</v>
      </c>
      <c r="AJ74" s="29">
        <v>1.8134561023724152</v>
      </c>
      <c r="AK74" s="29">
        <v>1.7303393718652427</v>
      </c>
      <c r="AL74" s="29">
        <v>1.65940279082829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2.9578238440387148</v>
      </c>
      <c r="M75" s="29">
        <v>2.9350837345252634</v>
      </c>
      <c r="N75" s="29">
        <v>2.8885962174630944</v>
      </c>
      <c r="O75" s="29">
        <v>2.8219307673535776</v>
      </c>
      <c r="P75" s="29">
        <v>2.7338224698622402</v>
      </c>
      <c r="Q75" s="29">
        <v>2.6272029614118542</v>
      </c>
      <c r="R75" s="29">
        <v>2.5030366022951012</v>
      </c>
      <c r="S75" s="29">
        <v>2.3684737156799542</v>
      </c>
      <c r="T75" s="29">
        <v>2.2252919568777045</v>
      </c>
      <c r="U75" s="29">
        <v>2.0781320290057406</v>
      </c>
      <c r="V75" s="29">
        <v>1.9266923664272373</v>
      </c>
      <c r="W75" s="29">
        <v>1.7755570867485528</v>
      </c>
      <c r="X75" s="29">
        <v>1.6279084594218514</v>
      </c>
      <c r="Y75" s="29">
        <v>1.4852001348740158</v>
      </c>
      <c r="Z75" s="29">
        <v>1.3472510581551835</v>
      </c>
      <c r="AA75" s="29">
        <v>1.2168097298475598</v>
      </c>
      <c r="AB75" s="29">
        <v>1.0969479384854672</v>
      </c>
      <c r="AC75" s="29">
        <v>0.98673460661762125</v>
      </c>
      <c r="AD75" s="29">
        <v>0.88244460013611214</v>
      </c>
      <c r="AE75" s="29">
        <v>0.78562028210456303</v>
      </c>
      <c r="AF75" s="29">
        <v>0.69956552114449411</v>
      </c>
      <c r="AG75" s="29">
        <v>0.62438484884325851</v>
      </c>
      <c r="AH75" s="29">
        <v>0.55831198723875597</v>
      </c>
      <c r="AI75" s="29">
        <v>0.49888314876738066</v>
      </c>
      <c r="AJ75" s="29">
        <v>0.44788601563944413</v>
      </c>
      <c r="AK75" s="29">
        <v>0.40378884264132303</v>
      </c>
      <c r="AL75" s="29">
        <v>0.36505468927042162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0.13088336288674102</v>
      </c>
      <c r="M76" s="29">
        <v>0.19083795067617992</v>
      </c>
      <c r="N76" s="29">
        <v>0.26547000234939677</v>
      </c>
      <c r="O76" s="29">
        <v>0.35868356515159072</v>
      </c>
      <c r="P76" s="29">
        <v>0.47482062983514634</v>
      </c>
      <c r="Q76" s="29">
        <v>0.62014874574078982</v>
      </c>
      <c r="R76" s="29">
        <v>0.79963205391368597</v>
      </c>
      <c r="S76" s="29">
        <v>1.0186202063615115</v>
      </c>
      <c r="T76" s="29">
        <v>1.2813989767512777</v>
      </c>
      <c r="U76" s="29">
        <v>1.5875668179421467</v>
      </c>
      <c r="V76" s="29">
        <v>1.9330045546109249</v>
      </c>
      <c r="W76" s="29">
        <v>2.3134756188908776</v>
      </c>
      <c r="X76" s="29">
        <v>2.7224896819767945</v>
      </c>
      <c r="Y76" s="29">
        <v>3.1555168972003518</v>
      </c>
      <c r="Z76" s="29">
        <v>3.6026475167489265</v>
      </c>
      <c r="AA76" s="29">
        <v>4.0575910197844784</v>
      </c>
      <c r="AB76" s="29">
        <v>4.5141890033327847</v>
      </c>
      <c r="AC76" s="29">
        <v>4.9646909115963487</v>
      </c>
      <c r="AD76" s="29">
        <v>5.4006296542243959</v>
      </c>
      <c r="AE76" s="29">
        <v>5.8152372152524245</v>
      </c>
      <c r="AF76" s="29">
        <v>6.2011259625420863</v>
      </c>
      <c r="AG76" s="29">
        <v>6.5538101906865496</v>
      </c>
      <c r="AH76" s="29">
        <v>6.8722081418742968</v>
      </c>
      <c r="AI76" s="29">
        <v>7.1583524314290932</v>
      </c>
      <c r="AJ76" s="29">
        <v>7.4105086539373053</v>
      </c>
      <c r="AK76" s="29">
        <v>7.6317772655061544</v>
      </c>
      <c r="AL76" s="29">
        <v>7.8249755692879379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0.1429851557006192</v>
      </c>
      <c r="M77" s="29">
        <v>0.18717452496025175</v>
      </c>
      <c r="N77" s="29">
        <v>0.23615396986978837</v>
      </c>
      <c r="O77" s="29">
        <v>0.28891594337138959</v>
      </c>
      <c r="P77" s="29">
        <v>0.34213102202547813</v>
      </c>
      <c r="Q77" s="29">
        <v>0.39254334025773779</v>
      </c>
      <c r="R77" s="29">
        <v>0.43863170250682126</v>
      </c>
      <c r="S77" s="29">
        <v>0.47795847227978033</v>
      </c>
      <c r="T77" s="29">
        <v>0.50822786196765002</v>
      </c>
      <c r="U77" s="29">
        <v>0.52876828155609934</v>
      </c>
      <c r="V77" s="29">
        <v>0.53892628100592999</v>
      </c>
      <c r="W77" s="29">
        <v>0.53870581523200034</v>
      </c>
      <c r="X77" s="29">
        <v>0.5279584256155484</v>
      </c>
      <c r="Y77" s="29">
        <v>0.50811364495591116</v>
      </c>
      <c r="Z77" s="29">
        <v>0.48053762742570999</v>
      </c>
      <c r="AA77" s="29">
        <v>0.44676891693448251</v>
      </c>
      <c r="AB77" s="29">
        <v>0.40920741632130636</v>
      </c>
      <c r="AC77" s="29">
        <v>0.36942021229201411</v>
      </c>
      <c r="AD77" s="29">
        <v>0.32933773099857044</v>
      </c>
      <c r="AE77" s="29">
        <v>0.29051573316536927</v>
      </c>
      <c r="AF77" s="29">
        <v>0.25408709008710284</v>
      </c>
      <c r="AG77" s="29">
        <v>0.22068511929269602</v>
      </c>
      <c r="AH77" s="29">
        <v>0.1905000329357476</v>
      </c>
      <c r="AI77" s="29">
        <v>0.16386492067397329</v>
      </c>
      <c r="AJ77" s="29">
        <v>0.14088673940011809</v>
      </c>
      <c r="AK77" s="29">
        <v>0.12115853221701502</v>
      </c>
      <c r="AL77" s="29">
        <v>0.1051442173461158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0.13035747405627138</v>
      </c>
      <c r="M78" s="29">
        <v>0.16200015090685024</v>
      </c>
      <c r="N78" s="29">
        <v>0.19846548819872778</v>
      </c>
      <c r="O78" s="29">
        <v>0.24080301863627659</v>
      </c>
      <c r="P78" s="29">
        <v>0.28927928165947003</v>
      </c>
      <c r="Q78" s="29">
        <v>0.34348556161583305</v>
      </c>
      <c r="R78" s="29">
        <v>0.39994221020906651</v>
      </c>
      <c r="S78" s="29">
        <v>0.45355671041653006</v>
      </c>
      <c r="T78" s="29">
        <v>0.50115943985997358</v>
      </c>
      <c r="U78" s="29">
        <v>0.54124638949884452</v>
      </c>
      <c r="V78" s="29">
        <v>0.57247431303499996</v>
      </c>
      <c r="W78" s="29">
        <v>0.59353119049204528</v>
      </c>
      <c r="X78" s="29">
        <v>0.60462378698968922</v>
      </c>
      <c r="Y78" s="29">
        <v>0.60657335641622845</v>
      </c>
      <c r="Z78" s="29">
        <v>0.59813210274976558</v>
      </c>
      <c r="AA78" s="29">
        <v>0.58032718564306829</v>
      </c>
      <c r="AB78" s="29">
        <v>0.55411478134817616</v>
      </c>
      <c r="AC78" s="29">
        <v>0.52149485955084185</v>
      </c>
      <c r="AD78" s="29">
        <v>0.48361908383129337</v>
      </c>
      <c r="AE78" s="29">
        <v>0.44174022839896371</v>
      </c>
      <c r="AF78" s="29">
        <v>0.39716783468657879</v>
      </c>
      <c r="AG78" s="29">
        <v>0.35225433278959939</v>
      </c>
      <c r="AH78" s="29">
        <v>0.30939428819079862</v>
      </c>
      <c r="AI78" s="29">
        <v>0.27041124474183448</v>
      </c>
      <c r="AJ78" s="29">
        <v>0.23520783839605011</v>
      </c>
      <c r="AK78" s="29">
        <v>0.20431156479402079</v>
      </c>
      <c r="AL78" s="29">
        <v>0.17678032434910224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5.4367064691758747E-2</v>
      </c>
      <c r="M79" s="29">
        <v>7.7900974839055573E-2</v>
      </c>
      <c r="N79" s="29">
        <v>0.10659853413478215</v>
      </c>
      <c r="O79" s="29">
        <v>0.13515852047496082</v>
      </c>
      <c r="P79" s="29">
        <v>0.16215990866087876</v>
      </c>
      <c r="Q79" s="29">
        <v>0.18688254524076278</v>
      </c>
      <c r="R79" s="29">
        <v>0.20869410300769939</v>
      </c>
      <c r="S79" s="29">
        <v>0.22664240422928497</v>
      </c>
      <c r="T79" s="29">
        <v>0.24031301224981186</v>
      </c>
      <c r="U79" s="29">
        <v>0.24924145290430386</v>
      </c>
      <c r="V79" s="29">
        <v>0.25274710564945146</v>
      </c>
      <c r="W79" s="29">
        <v>0.25064490438169279</v>
      </c>
      <c r="X79" s="29">
        <v>0.24350221207919029</v>
      </c>
      <c r="Y79" s="29">
        <v>0.23169830429215926</v>
      </c>
      <c r="Z79" s="29">
        <v>0.21611657770665604</v>
      </c>
      <c r="AA79" s="29">
        <v>0.19752594451592484</v>
      </c>
      <c r="AB79" s="29">
        <v>0.17801165037553141</v>
      </c>
      <c r="AC79" s="29">
        <v>0.1583867978004764</v>
      </c>
      <c r="AD79" s="29">
        <v>0.1390831979225288</v>
      </c>
      <c r="AE79" s="29">
        <v>0.12081222581995446</v>
      </c>
      <c r="AF79" s="29">
        <v>0.1039284588943927</v>
      </c>
      <c r="AG79" s="29">
        <v>8.9360774208705376E-2</v>
      </c>
      <c r="AH79" s="29">
        <v>7.7101119395251883E-2</v>
      </c>
      <c r="AI79" s="29">
        <v>6.6437970843789662E-2</v>
      </c>
      <c r="AJ79" s="29">
        <v>5.690358656740304E-2</v>
      </c>
      <c r="AK79" s="29">
        <v>4.8419061415829898E-2</v>
      </c>
      <c r="AL79" s="29">
        <v>4.1629583184609506E-2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8.7500735680479894E-3</v>
      </c>
      <c r="M80" s="29">
        <v>1.3735163028797421E-2</v>
      </c>
      <c r="N80" s="29">
        <v>2.0517975899241432E-2</v>
      </c>
      <c r="O80" s="29">
        <v>2.9797356557625599E-2</v>
      </c>
      <c r="P80" s="29">
        <v>4.225881190768533E-2</v>
      </c>
      <c r="Q80" s="29">
        <v>5.5278064282122501E-2</v>
      </c>
      <c r="R80" s="29">
        <v>6.8730252540074199E-2</v>
      </c>
      <c r="S80" s="29">
        <v>8.2582419353450676E-2</v>
      </c>
      <c r="T80" s="29">
        <v>9.6674537595148102E-2</v>
      </c>
      <c r="U80" s="29">
        <v>0.10948180202720997</v>
      </c>
      <c r="V80" s="29">
        <v>0.12114960032197748</v>
      </c>
      <c r="W80" s="29">
        <v>0.13059214249024267</v>
      </c>
      <c r="X80" s="29">
        <v>0.13761731444763084</v>
      </c>
      <c r="Y80" s="29">
        <v>0.14171776917418188</v>
      </c>
      <c r="Z80" s="29">
        <v>0.14308281672763662</v>
      </c>
      <c r="AA80" s="29">
        <v>0.14176121505661479</v>
      </c>
      <c r="AB80" s="29">
        <v>0.13791365343837439</v>
      </c>
      <c r="AC80" s="29">
        <v>0.13183793987912285</v>
      </c>
      <c r="AD80" s="29">
        <v>0.12385502175936797</v>
      </c>
      <c r="AE80" s="29">
        <v>0.11456615690497951</v>
      </c>
      <c r="AF80" s="29">
        <v>0.10431272452916264</v>
      </c>
      <c r="AG80" s="29">
        <v>9.3839105640837417E-2</v>
      </c>
      <c r="AH80" s="29">
        <v>8.332921065002423E-2</v>
      </c>
      <c r="AI80" s="29">
        <v>7.3445319267941178E-2</v>
      </c>
      <c r="AJ80" s="29">
        <v>6.4175164439790738E-2</v>
      </c>
      <c r="AK80" s="29">
        <v>5.5979276030988158E-2</v>
      </c>
      <c r="AL80" s="29">
        <v>4.8153913380896321E-2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5.3892040206089103E-3</v>
      </c>
      <c r="M81" s="27">
        <v>5.3060831668843124E-3</v>
      </c>
      <c r="N81" s="27">
        <v>5.1767964754927996E-3</v>
      </c>
      <c r="O81" s="27">
        <v>4.9669878160084387E-3</v>
      </c>
      <c r="P81" s="27">
        <v>4.7104777447684199E-3</v>
      </c>
      <c r="Q81" s="27">
        <v>4.4163356341735483E-3</v>
      </c>
      <c r="R81" s="27">
        <v>4.1026725142055964E-3</v>
      </c>
      <c r="S81" s="27">
        <v>3.7546976570404489E-3</v>
      </c>
      <c r="T81" s="27">
        <v>3.3897387946138159E-3</v>
      </c>
      <c r="U81" s="27">
        <v>3.0408571972624604E-3</v>
      </c>
      <c r="V81" s="27">
        <v>2.6903886669968403E-3</v>
      </c>
      <c r="W81" s="27">
        <v>2.3790012861744955E-3</v>
      </c>
      <c r="X81" s="27">
        <v>2.067874571151495E-3</v>
      </c>
      <c r="Y81" s="27">
        <v>1.7800197884235455E-3</v>
      </c>
      <c r="Z81" s="27">
        <v>1.5499019167921507E-3</v>
      </c>
      <c r="AA81" s="27">
        <v>1.3680003714160709E-3</v>
      </c>
      <c r="AB81" s="27">
        <v>1.1814155600394741E-3</v>
      </c>
      <c r="AC81" s="27">
        <v>1.0070526010410924E-3</v>
      </c>
      <c r="AD81" s="27">
        <v>8.4789559644935029E-4</v>
      </c>
      <c r="AE81" s="27">
        <v>7.4036705405083403E-4</v>
      </c>
      <c r="AF81" s="27">
        <v>6.5467250207842205E-4</v>
      </c>
      <c r="AG81" s="27">
        <v>6.054233773625041E-4</v>
      </c>
      <c r="AH81" s="27">
        <v>5.0537085601722184E-4</v>
      </c>
      <c r="AI81" s="27">
        <v>4.5697226335319379E-4</v>
      </c>
      <c r="AJ81" s="27">
        <v>4.2341603446680699E-4</v>
      </c>
      <c r="AK81" s="27">
        <v>3.4480397799120492E-4</v>
      </c>
      <c r="AL81" s="27">
        <v>2.8505211925763848E-4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7.9081355188344873E-2</v>
      </c>
      <c r="M82" s="27">
        <v>7.2707566716983432E-2</v>
      </c>
      <c r="N82" s="27">
        <v>6.6551505626674001E-2</v>
      </c>
      <c r="O82" s="27">
        <v>6.0805858119941256E-2</v>
      </c>
      <c r="P82" s="27">
        <v>5.5602546433347187E-2</v>
      </c>
      <c r="Q82" s="27">
        <v>5.0802350491743163E-2</v>
      </c>
      <c r="R82" s="27">
        <v>4.6269852668846805E-2</v>
      </c>
      <c r="S82" s="27">
        <v>4.20861567494379E-2</v>
      </c>
      <c r="T82" s="27">
        <v>3.8202974815833741E-2</v>
      </c>
      <c r="U82" s="27">
        <v>3.4638065634099414E-2</v>
      </c>
      <c r="V82" s="27">
        <v>3.1345038602337789E-2</v>
      </c>
      <c r="W82" s="27">
        <v>2.8339867381119668E-2</v>
      </c>
      <c r="X82" s="27">
        <v>2.5409587783799238E-2</v>
      </c>
      <c r="Y82" s="27">
        <v>2.2721816290235036E-2</v>
      </c>
      <c r="Z82" s="27">
        <v>2.0346619881474022E-2</v>
      </c>
      <c r="AA82" s="27">
        <v>1.8194354111955489E-2</v>
      </c>
      <c r="AB82" s="27">
        <v>1.6236946965970611E-2</v>
      </c>
      <c r="AC82" s="27">
        <v>1.4704447459944193E-2</v>
      </c>
      <c r="AD82" s="27">
        <v>1.3527556165230383E-2</v>
      </c>
      <c r="AE82" s="27">
        <v>1.2522021529107441E-2</v>
      </c>
      <c r="AF82" s="27">
        <v>1.1652561557013425E-2</v>
      </c>
      <c r="AG82" s="27">
        <v>1.0899179751197403E-2</v>
      </c>
      <c r="AH82" s="27">
        <v>1.0220274467443152E-2</v>
      </c>
      <c r="AI82" s="27">
        <v>9.726114345470405E-3</v>
      </c>
      <c r="AJ82" s="27">
        <v>9.4645008237081926E-3</v>
      </c>
      <c r="AK82" s="27">
        <v>9.3126426356931486E-3</v>
      </c>
      <c r="AL82" s="27">
        <v>9.182567615056654E-3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1.9074608698243405E-4</v>
      </c>
      <c r="M83" s="27">
        <v>2.274945250553488E-4</v>
      </c>
      <c r="N83" s="27">
        <v>2.6209638540919248E-4</v>
      </c>
      <c r="O83" s="27">
        <v>2.9164871516070305E-4</v>
      </c>
      <c r="P83" s="27">
        <v>3.1653124963132662E-4</v>
      </c>
      <c r="Q83" s="27">
        <v>3.3616811862942759E-4</v>
      </c>
      <c r="R83" s="27">
        <v>3.4904048541925135E-4</v>
      </c>
      <c r="S83" s="27">
        <v>3.5270138229392717E-4</v>
      </c>
      <c r="T83" s="27">
        <v>3.4925015823059692E-4</v>
      </c>
      <c r="U83" s="27">
        <v>3.3756912235428731E-4</v>
      </c>
      <c r="V83" s="27">
        <v>3.192907382982311E-4</v>
      </c>
      <c r="W83" s="27">
        <v>2.9460819758219244E-4</v>
      </c>
      <c r="X83" s="27">
        <v>2.6697856987305355E-4</v>
      </c>
      <c r="Y83" s="27">
        <v>2.3931341167393399E-4</v>
      </c>
      <c r="Z83" s="27">
        <v>2.1044513365317473E-4</v>
      </c>
      <c r="AA83" s="27">
        <v>1.8267730476252808E-4</v>
      </c>
      <c r="AB83" s="27">
        <v>1.5671127897762553E-4</v>
      </c>
      <c r="AC83" s="27">
        <v>1.3445500466471963E-4</v>
      </c>
      <c r="AD83" s="27">
        <v>1.1692497006869634E-4</v>
      </c>
      <c r="AE83" s="27">
        <v>1.013843055235888E-4</v>
      </c>
      <c r="AF83" s="27">
        <v>8.645392136000536E-5</v>
      </c>
      <c r="AG83" s="27">
        <v>7.2352888420279958E-5</v>
      </c>
      <c r="AH83" s="27">
        <v>5.9852300163465347E-5</v>
      </c>
      <c r="AI83" s="27">
        <v>5.2185026544451949E-5</v>
      </c>
      <c r="AJ83" s="27">
        <v>4.6385281252605268E-5</v>
      </c>
      <c r="AK83" s="27">
        <v>4.3231084063162349E-5</v>
      </c>
      <c r="AL83" s="27">
        <v>3.7176490612807634E-5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10.348320714513749</v>
      </c>
      <c r="M86" s="30">
        <v>10.288034066597008</v>
      </c>
      <c r="N86" s="30">
        <v>10.225510523228655</v>
      </c>
      <c r="O86" s="30">
        <v>10.16821479619002</v>
      </c>
      <c r="P86" s="30">
        <v>10.121908261807247</v>
      </c>
      <c r="Q86" s="30">
        <v>10.077788987547743</v>
      </c>
      <c r="R86" s="30">
        <v>10.033732738689169</v>
      </c>
      <c r="S86" s="30">
        <v>9.998904941086268</v>
      </c>
      <c r="T86" s="30">
        <v>9.971183971025015</v>
      </c>
      <c r="U86" s="30">
        <v>9.94904153807569</v>
      </c>
      <c r="V86" s="30">
        <v>9.9335465398729603</v>
      </c>
      <c r="W86" s="30">
        <v>9.9264074230027877</v>
      </c>
      <c r="X86" s="30">
        <v>9.9285072990967365</v>
      </c>
      <c r="Y86" s="30">
        <v>9.9270230402861479</v>
      </c>
      <c r="Z86" s="30">
        <v>9.9380817790282734</v>
      </c>
      <c r="AA86" s="30">
        <v>9.9561915215998553</v>
      </c>
      <c r="AB86" s="30">
        <v>9.9722802019594834</v>
      </c>
      <c r="AC86" s="30">
        <v>9.9896737054157079</v>
      </c>
      <c r="AD86" s="30">
        <v>10.012128753564776</v>
      </c>
      <c r="AE86" s="30">
        <v>10.035410633888491</v>
      </c>
      <c r="AF86" s="30">
        <v>10.062587338452868</v>
      </c>
      <c r="AG86" s="30">
        <v>10.093877781100778</v>
      </c>
      <c r="AH86" s="30">
        <v>10.125811647273505</v>
      </c>
      <c r="AI86" s="30">
        <v>10.151337973494444</v>
      </c>
      <c r="AJ86" s="30">
        <v>10.178958402891954</v>
      </c>
      <c r="AK86" s="30">
        <v>10.205474592168322</v>
      </c>
      <c r="AL86" s="30">
        <v>10.230645883872302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247841.00359537656</v>
      </c>
      <c r="M96" s="33">
        <v>235503.42508208958</v>
      </c>
      <c r="N96" s="33">
        <v>223485.72467043111</v>
      </c>
      <c r="O96" s="33">
        <v>212156.07888988921</v>
      </c>
      <c r="P96" s="33">
        <v>200281.25687903614</v>
      </c>
      <c r="Q96" s="33">
        <v>187283.05972770319</v>
      </c>
      <c r="R96" s="33">
        <v>173233.135238691</v>
      </c>
      <c r="S96" s="33">
        <v>158355.3917058215</v>
      </c>
      <c r="T96" s="33">
        <v>142681.84994353729</v>
      </c>
      <c r="U96" s="33">
        <v>126720.38413092047</v>
      </c>
      <c r="V96" s="33">
        <v>111795.40179118807</v>
      </c>
      <c r="W96" s="33">
        <v>98173.114165083898</v>
      </c>
      <c r="X96" s="33">
        <v>85602.958844387103</v>
      </c>
      <c r="Y96" s="33">
        <v>74065.410883337769</v>
      </c>
      <c r="Z96" s="33">
        <v>63700.56986609054</v>
      </c>
      <c r="AA96" s="33">
        <v>54378.913154359427</v>
      </c>
      <c r="AB96" s="33">
        <v>45937.207893663057</v>
      </c>
      <c r="AC96" s="33">
        <v>38358.259436411623</v>
      </c>
      <c r="AD96" s="33">
        <v>31705.104529915734</v>
      </c>
      <c r="AE96" s="33">
        <v>25941.849351306682</v>
      </c>
      <c r="AF96" s="33">
        <v>21064.23455662507</v>
      </c>
      <c r="AG96" s="33">
        <v>17000.719989949641</v>
      </c>
      <c r="AH96" s="33">
        <v>13636.597193762667</v>
      </c>
      <c r="AI96" s="33">
        <v>10817.349898646775</v>
      </c>
      <c r="AJ96" s="33">
        <v>8557.1527615016621</v>
      </c>
      <c r="AK96" s="33">
        <v>6707.8850301069933</v>
      </c>
      <c r="AL96" s="33">
        <v>5212.7852487979253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232216.61013992666</v>
      </c>
      <c r="M97" s="33">
        <v>220020.33876087537</v>
      </c>
      <c r="N97" s="33">
        <v>206104.83211950629</v>
      </c>
      <c r="O97" s="33">
        <v>191438.64432377261</v>
      </c>
      <c r="P97" s="33">
        <v>176097.71235434679</v>
      </c>
      <c r="Q97" s="33">
        <v>161024.18939172861</v>
      </c>
      <c r="R97" s="33">
        <v>145548.50589290209</v>
      </c>
      <c r="S97" s="33">
        <v>130654.01440002485</v>
      </c>
      <c r="T97" s="33">
        <v>115592.81463930682</v>
      </c>
      <c r="U97" s="33">
        <v>101220.43173898809</v>
      </c>
      <c r="V97" s="33">
        <v>87526.403052491965</v>
      </c>
      <c r="W97" s="33">
        <v>75274.104489469581</v>
      </c>
      <c r="X97" s="33">
        <v>64345.255171896773</v>
      </c>
      <c r="Y97" s="33">
        <v>54629.511352330512</v>
      </c>
      <c r="Z97" s="33">
        <v>46025.060565569402</v>
      </c>
      <c r="AA97" s="33">
        <v>38494.511888425921</v>
      </c>
      <c r="AB97" s="33">
        <v>31954.580622370602</v>
      </c>
      <c r="AC97" s="33">
        <v>26293.104950526165</v>
      </c>
      <c r="AD97" s="33">
        <v>21405.608714157541</v>
      </c>
      <c r="AE97" s="33">
        <v>17259.324539808829</v>
      </c>
      <c r="AF97" s="33">
        <v>13815.953394888269</v>
      </c>
      <c r="AG97" s="33">
        <v>10991.770645924114</v>
      </c>
      <c r="AH97" s="33">
        <v>8689.3196600241426</v>
      </c>
      <c r="AI97" s="33">
        <v>6815.5123915200811</v>
      </c>
      <c r="AJ97" s="33">
        <v>5312.996011305132</v>
      </c>
      <c r="AK97" s="33">
        <v>4100.6970357274995</v>
      </c>
      <c r="AL97" s="33">
        <v>3137.3257911167598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22533.554515315165</v>
      </c>
      <c r="M99" s="33">
        <v>26104.976110303825</v>
      </c>
      <c r="N99" s="33">
        <v>29060.93210969993</v>
      </c>
      <c r="O99" s="33">
        <v>31481.83463161391</v>
      </c>
      <c r="P99" s="33">
        <v>32539.128968502959</v>
      </c>
      <c r="Q99" s="33">
        <v>32265.515552637695</v>
      </c>
      <c r="R99" s="33">
        <v>31537.62866864201</v>
      </c>
      <c r="S99" s="33">
        <v>29969.952044425696</v>
      </c>
      <c r="T99" s="33">
        <v>27931.875879577001</v>
      </c>
      <c r="U99" s="33">
        <v>25848.151459710814</v>
      </c>
      <c r="V99" s="33">
        <v>23719.274444340354</v>
      </c>
      <c r="W99" s="33">
        <v>21542.543714803491</v>
      </c>
      <c r="X99" s="33">
        <v>19324.076400088423</v>
      </c>
      <c r="Y99" s="33">
        <v>17106.736594019723</v>
      </c>
      <c r="Z99" s="33">
        <v>14944.677343840882</v>
      </c>
      <c r="AA99" s="33">
        <v>12867.262682371376</v>
      </c>
      <c r="AB99" s="33">
        <v>10923.833721678075</v>
      </c>
      <c r="AC99" s="33">
        <v>9141.6920313204228</v>
      </c>
      <c r="AD99" s="33">
        <v>7549.5091907730121</v>
      </c>
      <c r="AE99" s="33">
        <v>6157.1102997989456</v>
      </c>
      <c r="AF99" s="33">
        <v>4966.3872104705151</v>
      </c>
      <c r="AG99" s="33">
        <v>3964.3762062254727</v>
      </c>
      <c r="AH99" s="33">
        <v>3129.7757486752212</v>
      </c>
      <c r="AI99" s="33">
        <v>2446.6395417295812</v>
      </c>
      <c r="AJ99" s="33">
        <v>1899.8836367141612</v>
      </c>
      <c r="AK99" s="33">
        <v>1466.1188137525126</v>
      </c>
      <c r="AL99" s="33">
        <v>1130.8212062887153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14959.741393800907</v>
      </c>
      <c r="M100" s="33">
        <v>17035.708715803441</v>
      </c>
      <c r="N100" s="33">
        <v>19732.584125943278</v>
      </c>
      <c r="O100" s="33">
        <v>23320.077862651349</v>
      </c>
      <c r="P100" s="33">
        <v>27057.201548125136</v>
      </c>
      <c r="Q100" s="33">
        <v>30905.902438211968</v>
      </c>
      <c r="R100" s="33">
        <v>33396.33312139754</v>
      </c>
      <c r="S100" s="33">
        <v>33848.823381438458</v>
      </c>
      <c r="T100" s="33">
        <v>32757.186162350623</v>
      </c>
      <c r="U100" s="33">
        <v>31295.890048213547</v>
      </c>
      <c r="V100" s="33">
        <v>29468.447458263618</v>
      </c>
      <c r="W100" s="33">
        <v>27255.626824018</v>
      </c>
      <c r="X100" s="33">
        <v>25042.218152525027</v>
      </c>
      <c r="Y100" s="33">
        <v>22845.901807363356</v>
      </c>
      <c r="Z100" s="33">
        <v>20632.730017122176</v>
      </c>
      <c r="AA100" s="33">
        <v>18422.835270730746</v>
      </c>
      <c r="AB100" s="33">
        <v>16243.096847240819</v>
      </c>
      <c r="AC100" s="33">
        <v>14143.389210843634</v>
      </c>
      <c r="AD100" s="33">
        <v>12147.828123787014</v>
      </c>
      <c r="AE100" s="33">
        <v>10281.283771304221</v>
      </c>
      <c r="AF100" s="33">
        <v>8571.980957735117</v>
      </c>
      <c r="AG100" s="33">
        <v>7045.7722395440751</v>
      </c>
      <c r="AH100" s="33">
        <v>5719.5406514788765</v>
      </c>
      <c r="AI100" s="33">
        <v>4594.6396127419994</v>
      </c>
      <c r="AJ100" s="33">
        <v>3659.0392933335015</v>
      </c>
      <c r="AK100" s="33">
        <v>2897.7887567519278</v>
      </c>
      <c r="AL100" s="33">
        <v>2282.6178417066203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19202.287905878504</v>
      </c>
      <c r="M101" s="33">
        <v>24871.301046616507</v>
      </c>
      <c r="N101" s="33">
        <v>30162.747469906775</v>
      </c>
      <c r="O101" s="33">
        <v>29665.336416939226</v>
      </c>
      <c r="P101" s="33">
        <v>28367.241016264601</v>
      </c>
      <c r="Q101" s="33">
        <v>26462.695426728693</v>
      </c>
      <c r="R101" s="33">
        <v>24678.656541299006</v>
      </c>
      <c r="S101" s="33">
        <v>22903.117063178968</v>
      </c>
      <c r="T101" s="33">
        <v>21149.547254918023</v>
      </c>
      <c r="U101" s="33">
        <v>19390.18079221484</v>
      </c>
      <c r="V101" s="33">
        <v>17590.284045426499</v>
      </c>
      <c r="W101" s="33">
        <v>15743.327499399189</v>
      </c>
      <c r="X101" s="33">
        <v>13907.183395528102</v>
      </c>
      <c r="Y101" s="33">
        <v>12090.368069636568</v>
      </c>
      <c r="Z101" s="33">
        <v>10348.007731698373</v>
      </c>
      <c r="AA101" s="33">
        <v>8695.3682998289314</v>
      </c>
      <c r="AB101" s="33">
        <v>7205.6698181801212</v>
      </c>
      <c r="AC101" s="33">
        <v>5890.7811126258639</v>
      </c>
      <c r="AD101" s="33">
        <v>4742.2400759775765</v>
      </c>
      <c r="AE101" s="33">
        <v>3765.5934853034037</v>
      </c>
      <c r="AF101" s="33">
        <v>2944.4688322042307</v>
      </c>
      <c r="AG101" s="33">
        <v>2285.8601151790972</v>
      </c>
      <c r="AH101" s="33">
        <v>1764.1515802474626</v>
      </c>
      <c r="AI101" s="33">
        <v>1346.0692821967432</v>
      </c>
      <c r="AJ101" s="33">
        <v>1003.5746434412106</v>
      </c>
      <c r="AK101" s="33">
        <v>729.09603514142418</v>
      </c>
      <c r="AL101" s="33">
        <v>524.03078526690422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3570.8810046213889</v>
      </c>
      <c r="M102" s="33">
        <v>4742.7766204522222</v>
      </c>
      <c r="N102" s="33">
        <v>6497.3724578823712</v>
      </c>
      <c r="O102" s="33">
        <v>8839.908283300314</v>
      </c>
      <c r="P102" s="33">
        <v>11744.177917763524</v>
      </c>
      <c r="Q102" s="33">
        <v>12331.500566803288</v>
      </c>
      <c r="R102" s="33">
        <v>12852.702061079657</v>
      </c>
      <c r="S102" s="33">
        <v>13375.234371621886</v>
      </c>
      <c r="T102" s="33">
        <v>13878.949056000136</v>
      </c>
      <c r="U102" s="33">
        <v>13591.369159374512</v>
      </c>
      <c r="V102" s="33">
        <v>13300.774016121664</v>
      </c>
      <c r="W102" s="33">
        <v>12303.300149622688</v>
      </c>
      <c r="X102" s="33">
        <v>11323.72649017514</v>
      </c>
      <c r="Y102" s="33">
        <v>10334.932569712617</v>
      </c>
      <c r="Z102" s="33">
        <v>9364.760746095415</v>
      </c>
      <c r="AA102" s="33">
        <v>8397.576496292917</v>
      </c>
      <c r="AB102" s="33">
        <v>7446.5617391523974</v>
      </c>
      <c r="AC102" s="33">
        <v>6518.1917032316533</v>
      </c>
      <c r="AD102" s="33">
        <v>5631.4149454089875</v>
      </c>
      <c r="AE102" s="33">
        <v>4800.6181254874609</v>
      </c>
      <c r="AF102" s="33">
        <v>4034.8668619602877</v>
      </c>
      <c r="AG102" s="33">
        <v>3346.5598732928202</v>
      </c>
      <c r="AH102" s="33">
        <v>2734.7329392158535</v>
      </c>
      <c r="AI102" s="33">
        <v>2209.2539707194792</v>
      </c>
      <c r="AJ102" s="33">
        <v>1764.1362360691815</v>
      </c>
      <c r="AK102" s="33">
        <v>1396.7504634288862</v>
      </c>
      <c r="AL102" s="33">
        <v>1083.1352618289729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285334.29950449261</v>
      </c>
      <c r="M108" s="36">
        <v>278644.10990819684</v>
      </c>
      <c r="N108" s="36">
        <v>272279.24090607429</v>
      </c>
      <c r="O108" s="36">
        <v>266957.99138415448</v>
      </c>
      <c r="P108" s="36">
        <v>259877.58739566422</v>
      </c>
      <c r="Q108" s="36">
        <v>250454.47771855287</v>
      </c>
      <c r="R108" s="36">
        <v>238167.09702873055</v>
      </c>
      <c r="S108" s="36">
        <v>222174.16713168565</v>
      </c>
      <c r="T108" s="36">
        <v>203370.91198546492</v>
      </c>
      <c r="U108" s="36">
        <v>183864.42563884481</v>
      </c>
      <c r="V108" s="36">
        <v>164983.12369379203</v>
      </c>
      <c r="W108" s="36">
        <v>146971.28470390537</v>
      </c>
      <c r="X108" s="36">
        <v>129969.25339700055</v>
      </c>
      <c r="Y108" s="36">
        <v>114018.04928472085</v>
      </c>
      <c r="Z108" s="36">
        <v>99277.97722705359</v>
      </c>
      <c r="AA108" s="36">
        <v>85669.011107461556</v>
      </c>
      <c r="AB108" s="36">
        <v>73104.138462581948</v>
      </c>
      <c r="AC108" s="36">
        <v>61643.340678575682</v>
      </c>
      <c r="AD108" s="36">
        <v>51402.441844475761</v>
      </c>
      <c r="AE108" s="36">
        <v>42380.243422409854</v>
      </c>
      <c r="AF108" s="36">
        <v>34602.6027248307</v>
      </c>
      <c r="AG108" s="36">
        <v>28010.868435719189</v>
      </c>
      <c r="AH108" s="36">
        <v>22485.913593916765</v>
      </c>
      <c r="AI108" s="36">
        <v>17858.629053118355</v>
      </c>
      <c r="AJ108" s="36">
        <v>14116.075691549326</v>
      </c>
      <c r="AK108" s="36">
        <v>11071.792600611434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254989.77905042656</v>
      </c>
      <c r="M109" s="34">
        <v>249634.41642794412</v>
      </c>
      <c r="N109" s="34">
        <v>242764.95204729543</v>
      </c>
      <c r="O109" s="34">
        <v>229943.88902401214</v>
      </c>
      <c r="P109" s="34">
        <v>216209.13128837492</v>
      </c>
      <c r="Q109" s="34">
        <v>199818.3853852606</v>
      </c>
      <c r="R109" s="34">
        <v>183079.86449528075</v>
      </c>
      <c r="S109" s="34">
        <v>166932.3658348257</v>
      </c>
      <c r="T109" s="34">
        <v>150621.31095022496</v>
      </c>
      <c r="U109" s="34">
        <v>134201.98169057744</v>
      </c>
      <c r="V109" s="34">
        <v>118417.46111404012</v>
      </c>
      <c r="W109" s="34">
        <v>103320.73213849147</v>
      </c>
      <c r="X109" s="34">
        <v>89576.16505760001</v>
      </c>
      <c r="Y109" s="34">
        <v>77054.8119916797</v>
      </c>
      <c r="Z109" s="34">
        <v>65737.829043363192</v>
      </c>
      <c r="AA109" s="34">
        <v>55587.456684547768</v>
      </c>
      <c r="AB109" s="34">
        <v>46606.81217970312</v>
      </c>
      <c r="AC109" s="34">
        <v>38702.077766383685</v>
      </c>
      <c r="AD109" s="34">
        <v>31779.263735544104</v>
      </c>
      <c r="AE109" s="34">
        <v>25825.536150599695</v>
      </c>
      <c r="AF109" s="34">
        <v>20795.289089052785</v>
      </c>
      <c r="AG109" s="34">
        <v>16624.190634396033</v>
      </c>
      <c r="AH109" s="34">
        <v>13188.204179487459</v>
      </c>
      <c r="AI109" s="34">
        <v>10370.835644436303</v>
      </c>
      <c r="AJ109" s="34">
        <v>8080.7068908155234</v>
      </c>
      <c r="AK109" s="34">
        <v>6226.5435342978099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540324.07855491911</v>
      </c>
      <c r="M110" s="33">
        <v>528278.52633614093</v>
      </c>
      <c r="N110" s="33">
        <v>515044.19295336975</v>
      </c>
      <c r="O110" s="33">
        <v>496901.88040816656</v>
      </c>
      <c r="P110" s="33">
        <v>476086.7186840392</v>
      </c>
      <c r="Q110" s="33">
        <v>450272.86310381343</v>
      </c>
      <c r="R110" s="33">
        <v>421246.96152401133</v>
      </c>
      <c r="S110" s="33">
        <v>389106.53296651132</v>
      </c>
      <c r="T110" s="33">
        <v>353992.22293568996</v>
      </c>
      <c r="U110" s="33">
        <v>318066.40732942225</v>
      </c>
      <c r="V110" s="33">
        <v>283400.58480783214</v>
      </c>
      <c r="W110" s="33">
        <v>250292.01684239684</v>
      </c>
      <c r="X110" s="33">
        <v>219545.41845460056</v>
      </c>
      <c r="Y110" s="33">
        <v>191072.86127640054</v>
      </c>
      <c r="Z110" s="33">
        <v>165015.8062704168</v>
      </c>
      <c r="AA110" s="33">
        <v>141256.46779200935</v>
      </c>
      <c r="AB110" s="33">
        <v>119710.95064228507</v>
      </c>
      <c r="AC110" s="33">
        <v>100345.41844495934</v>
      </c>
      <c r="AD110" s="33">
        <v>83181.705580019872</v>
      </c>
      <c r="AE110" s="33">
        <v>68205.779573009539</v>
      </c>
      <c r="AF110" s="33">
        <v>55397.891813883492</v>
      </c>
      <c r="AG110" s="33">
        <v>44635.059070115225</v>
      </c>
      <c r="AH110" s="33">
        <v>35674.117773404229</v>
      </c>
      <c r="AI110" s="33">
        <v>28229.464697554657</v>
      </c>
      <c r="AJ110" s="33">
        <v>22196.782582364849</v>
      </c>
      <c r="AK110" s="33">
        <v>17298.336134909245</v>
      </c>
      <c r="AL110" s="33">
        <v>13370.7161350059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174.82484631308202</v>
      </c>
      <c r="M116" s="33">
        <v>164.77913502809486</v>
      </c>
      <c r="N116" s="33">
        <v>155.13005958967335</v>
      </c>
      <c r="O116" s="33">
        <v>146.07284111729899</v>
      </c>
      <c r="P116" s="33">
        <v>136.80048378545152</v>
      </c>
      <c r="Q116" s="33">
        <v>127.01799742786892</v>
      </c>
      <c r="R116" s="33">
        <v>116.79828518634636</v>
      </c>
      <c r="S116" s="33">
        <v>106.22860104744558</v>
      </c>
      <c r="T116" s="33">
        <v>95.290746494278224</v>
      </c>
      <c r="U116" s="33">
        <v>84.309633344886123</v>
      </c>
      <c r="V116" s="33">
        <v>74.085775672840995</v>
      </c>
      <c r="W116" s="33">
        <v>64.783617790572137</v>
      </c>
      <c r="X116" s="33">
        <v>56.334999122945035</v>
      </c>
      <c r="Y116" s="33">
        <v>48.614778939356057</v>
      </c>
      <c r="Z116" s="33">
        <v>41.721820459104983</v>
      </c>
      <c r="AA116" s="33">
        <v>35.556112719499303</v>
      </c>
      <c r="AB116" s="33">
        <v>29.996615012941504</v>
      </c>
      <c r="AC116" s="33">
        <v>25.026094612884592</v>
      </c>
      <c r="AD116" s="33">
        <v>20.683609559485642</v>
      </c>
      <c r="AE116" s="33">
        <v>16.937139949870438</v>
      </c>
      <c r="AF116" s="33">
        <v>13.778420986081052</v>
      </c>
      <c r="AG116" s="33">
        <v>11.158141152862473</v>
      </c>
      <c r="AH116" s="33">
        <v>8.996689453964219</v>
      </c>
      <c r="AI116" s="33">
        <v>7.1873075814831848</v>
      </c>
      <c r="AJ116" s="33">
        <v>5.7415672790229983</v>
      </c>
      <c r="AK116" s="33">
        <v>4.5572219169720602</v>
      </c>
      <c r="AL116" s="33">
        <v>3.6006700947955328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159.54962264863076</v>
      </c>
      <c r="M117" s="33">
        <v>150.98074081003003</v>
      </c>
      <c r="N117" s="33">
        <v>141.27004388615825</v>
      </c>
      <c r="O117" s="33">
        <v>131.08294701752448</v>
      </c>
      <c r="P117" s="33">
        <v>120.45429420995004</v>
      </c>
      <c r="Q117" s="33">
        <v>110.02276318279506</v>
      </c>
      <c r="R117" s="33">
        <v>99.342020898931111</v>
      </c>
      <c r="S117" s="33">
        <v>89.075538132776728</v>
      </c>
      <c r="T117" s="33">
        <v>78.725463789402653</v>
      </c>
      <c r="U117" s="33">
        <v>68.865263883152977</v>
      </c>
      <c r="V117" s="33">
        <v>59.490577924553982</v>
      </c>
      <c r="W117" s="33">
        <v>51.105836735019984</v>
      </c>
      <c r="X117" s="33">
        <v>43.642396828329147</v>
      </c>
      <c r="Y117" s="33">
        <v>37.013325581013682</v>
      </c>
      <c r="Z117" s="33">
        <v>31.151256359147897</v>
      </c>
      <c r="AA117" s="33">
        <v>26.028964728465755</v>
      </c>
      <c r="AB117" s="33">
        <v>21.58750090914824</v>
      </c>
      <c r="AC117" s="33">
        <v>17.746549078478921</v>
      </c>
      <c r="AD117" s="33">
        <v>14.435841605789765</v>
      </c>
      <c r="AE117" s="33">
        <v>11.631324135870774</v>
      </c>
      <c r="AF117" s="33">
        <v>9.3054097702575618</v>
      </c>
      <c r="AG117" s="33">
        <v>7.4006498319155876</v>
      </c>
      <c r="AH117" s="33">
        <v>5.8521309966536927</v>
      </c>
      <c r="AI117" s="33">
        <v>4.594311166107035</v>
      </c>
      <c r="AJ117" s="33">
        <v>3.5865780015332285</v>
      </c>
      <c r="AK117" s="33">
        <v>2.7737468972153403</v>
      </c>
      <c r="AL117" s="33">
        <v>2.1280542088206249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9.1829302433119508</v>
      </c>
      <c r="M119" s="33">
        <v>10.552692736002532</v>
      </c>
      <c r="N119" s="33">
        <v>11.603469992065437</v>
      </c>
      <c r="O119" s="33">
        <v>12.385009326550003</v>
      </c>
      <c r="P119" s="33">
        <v>12.635393994227506</v>
      </c>
      <c r="Q119" s="33">
        <v>12.410828805275623</v>
      </c>
      <c r="R119" s="33">
        <v>12.020397787963148</v>
      </c>
      <c r="S119" s="33">
        <v>11.377250593939376</v>
      </c>
      <c r="T119" s="33">
        <v>10.586847829420007</v>
      </c>
      <c r="U119" s="33">
        <v>9.7765563048819946</v>
      </c>
      <c r="V119" s="33">
        <v>8.946616601109536</v>
      </c>
      <c r="W119" s="33">
        <v>8.0997920999920048</v>
      </c>
      <c r="X119" s="33">
        <v>7.2395115758587885</v>
      </c>
      <c r="Y119" s="33">
        <v>6.3833657182664894</v>
      </c>
      <c r="Z119" s="33">
        <v>5.5530959485588332</v>
      </c>
      <c r="AA119" s="33">
        <v>4.7607986544076253</v>
      </c>
      <c r="AB119" s="33">
        <v>4.0248566345805985</v>
      </c>
      <c r="AC119" s="33">
        <v>3.3546323993580209</v>
      </c>
      <c r="AD119" s="33">
        <v>2.7597638707346097</v>
      </c>
      <c r="AE119" s="33">
        <v>2.2429073706305735</v>
      </c>
      <c r="AF119" s="33">
        <v>1.8036647949235642</v>
      </c>
      <c r="AG119" s="33">
        <v>1.4358902265199303</v>
      </c>
      <c r="AH119" s="33">
        <v>1.1309472893849513</v>
      </c>
      <c r="AI119" s="33">
        <v>0.88196148788219308</v>
      </c>
      <c r="AJ119" s="33">
        <v>0.68333327800719457</v>
      </c>
      <c r="AK119" s="33">
        <v>0.52625154595313595</v>
      </c>
      <c r="AL119" s="33">
        <v>0.40566322524481463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10.029977094097124</v>
      </c>
      <c r="M120" s="33">
        <v>11.341854413748331</v>
      </c>
      <c r="N120" s="33">
        <v>13.034349560995762</v>
      </c>
      <c r="O120" s="33">
        <v>15.271149900031054</v>
      </c>
      <c r="P120" s="33">
        <v>17.577544672812021</v>
      </c>
      <c r="Q120" s="33">
        <v>19.925957904812218</v>
      </c>
      <c r="R120" s="33">
        <v>21.404734955491364</v>
      </c>
      <c r="S120" s="33">
        <v>21.610638828837416</v>
      </c>
      <c r="T120" s="33">
        <v>20.864818350935099</v>
      </c>
      <c r="U120" s="33">
        <v>19.890806338101974</v>
      </c>
      <c r="V120" s="33">
        <v>18.694262125211086</v>
      </c>
      <c r="W120" s="33">
        <v>17.268142499691447</v>
      </c>
      <c r="X120" s="33">
        <v>15.843977180449565</v>
      </c>
      <c r="Y120" s="33">
        <v>14.433121903095484</v>
      </c>
      <c r="Z120" s="33">
        <v>13.015298958398578</v>
      </c>
      <c r="AA120" s="33">
        <v>11.603864985895132</v>
      </c>
      <c r="AB120" s="33">
        <v>10.216118103387183</v>
      </c>
      <c r="AC120" s="33">
        <v>8.8836198299582314</v>
      </c>
      <c r="AD120" s="33">
        <v>7.6209740264978629</v>
      </c>
      <c r="AE120" s="33">
        <v>6.4425975170127208</v>
      </c>
      <c r="AF120" s="33">
        <v>5.365303428486845</v>
      </c>
      <c r="AG120" s="33">
        <v>4.4051556225111401</v>
      </c>
      <c r="AH120" s="33">
        <v>3.5726742550568269</v>
      </c>
      <c r="AI120" s="33">
        <v>2.8680975887407008</v>
      </c>
      <c r="AJ120" s="33">
        <v>2.2830644950503571</v>
      </c>
      <c r="AK120" s="33">
        <v>1.8076003762855775</v>
      </c>
      <c r="AL120" s="33">
        <v>1.4237708785626615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7.7906251195975988</v>
      </c>
      <c r="M121" s="33">
        <v>9.9811077993226931</v>
      </c>
      <c r="N121" s="33">
        <v>11.900136614316068</v>
      </c>
      <c r="O121" s="33">
        <v>11.640824686086095</v>
      </c>
      <c r="P121" s="33">
        <v>11.089497802530143</v>
      </c>
      <c r="Q121" s="33">
        <v>10.344829439527503</v>
      </c>
      <c r="R121" s="33">
        <v>9.6439606463506369</v>
      </c>
      <c r="S121" s="33">
        <v>8.9454950559512767</v>
      </c>
      <c r="T121" s="33">
        <v>8.2539035269875054</v>
      </c>
      <c r="U121" s="33">
        <v>7.5593434786480449</v>
      </c>
      <c r="V121" s="33">
        <v>6.8482811791519058</v>
      </c>
      <c r="W121" s="33">
        <v>6.1205452497373756</v>
      </c>
      <c r="X121" s="33">
        <v>5.3981612302279069</v>
      </c>
      <c r="Y121" s="33">
        <v>4.6854329352971336</v>
      </c>
      <c r="Z121" s="33">
        <v>4.0033197839814907</v>
      </c>
      <c r="AA121" s="33">
        <v>3.3586699132141238</v>
      </c>
      <c r="AB121" s="33">
        <v>2.7794287899850811</v>
      </c>
      <c r="AC121" s="33">
        <v>2.2691928269586548</v>
      </c>
      <c r="AD121" s="33">
        <v>1.8245945101678664</v>
      </c>
      <c r="AE121" s="33">
        <v>1.4469323353260768</v>
      </c>
      <c r="AF121" s="33">
        <v>1.1303300831789522</v>
      </c>
      <c r="AG121" s="33">
        <v>0.87665088537286662</v>
      </c>
      <c r="AH121" s="33">
        <v>0.67580502458854075</v>
      </c>
      <c r="AI121" s="33">
        <v>0.51465132381107448</v>
      </c>
      <c r="AJ121" s="33">
        <v>0.38300136459537942</v>
      </c>
      <c r="AK121" s="33">
        <v>0.27798309047562941</v>
      </c>
      <c r="AL121" s="33">
        <v>0.20006969822550003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2.4254977741342887</v>
      </c>
      <c r="M122" s="33">
        <v>3.2091428277608185</v>
      </c>
      <c r="N122" s="33">
        <v>4.3801121236037721</v>
      </c>
      <c r="O122" s="33">
        <v>5.940275630794531</v>
      </c>
      <c r="P122" s="33">
        <v>7.870245907125911</v>
      </c>
      <c r="Q122" s="33">
        <v>8.255466227911036</v>
      </c>
      <c r="R122" s="33">
        <v>8.5947271935120586</v>
      </c>
      <c r="S122" s="33">
        <v>8.933114759259503</v>
      </c>
      <c r="T122" s="33">
        <v>9.2572562365745075</v>
      </c>
      <c r="U122" s="33">
        <v>9.0581830640819021</v>
      </c>
      <c r="V122" s="33">
        <v>8.8563450979776501</v>
      </c>
      <c r="W122" s="33">
        <v>8.1905857987315134</v>
      </c>
      <c r="X122" s="33">
        <v>7.5367955253862595</v>
      </c>
      <c r="Y122" s="33">
        <v>6.8767988488649916</v>
      </c>
      <c r="Z122" s="33">
        <v>6.2292508515833145</v>
      </c>
      <c r="AA122" s="33">
        <v>5.5840180031223525</v>
      </c>
      <c r="AB122" s="33">
        <v>4.9498788990972908</v>
      </c>
      <c r="AC122" s="33">
        <v>4.3312698920685042</v>
      </c>
      <c r="AD122" s="33">
        <v>3.740662274481998</v>
      </c>
      <c r="AE122" s="33">
        <v>3.187646296809576</v>
      </c>
      <c r="AF122" s="33">
        <v>2.6781779632958234</v>
      </c>
      <c r="AG122" s="33">
        <v>2.2205608196324604</v>
      </c>
      <c r="AH122" s="33">
        <v>1.8140242667245898</v>
      </c>
      <c r="AI122" s="33">
        <v>1.4650543978722601</v>
      </c>
      <c r="AJ122" s="33">
        <v>1.1695888207045706</v>
      </c>
      <c r="AK122" s="33">
        <v>0.92583367595645016</v>
      </c>
      <c r="AL122" s="33">
        <v>0.7178169116342844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194.03775365049108</v>
      </c>
      <c r="M128" s="36">
        <v>186.67368217784573</v>
      </c>
      <c r="N128" s="36">
        <v>179.76787914273456</v>
      </c>
      <c r="O128" s="36">
        <v>173.72900034388005</v>
      </c>
      <c r="P128" s="36">
        <v>167.01342245249106</v>
      </c>
      <c r="Q128" s="36">
        <v>159.35478413795676</v>
      </c>
      <c r="R128" s="36">
        <v>150.22341792980089</v>
      </c>
      <c r="S128" s="36">
        <v>139.21649047022237</v>
      </c>
      <c r="T128" s="36">
        <v>126.74241267463333</v>
      </c>
      <c r="U128" s="36">
        <v>113.97699598787008</v>
      </c>
      <c r="V128" s="36">
        <v>101.72665439916162</v>
      </c>
      <c r="W128" s="36">
        <v>90.151552390255588</v>
      </c>
      <c r="X128" s="36">
        <v>79.418487879253391</v>
      </c>
      <c r="Y128" s="36">
        <v>69.431266560718029</v>
      </c>
      <c r="Z128" s="36">
        <v>60.290215366062398</v>
      </c>
      <c r="AA128" s="36">
        <v>51.920776359802062</v>
      </c>
      <c r="AB128" s="36">
        <v>44.237589750909287</v>
      </c>
      <c r="AC128" s="36">
        <v>37.264346842200844</v>
      </c>
      <c r="AD128" s="36">
        <v>31.064347456718114</v>
      </c>
      <c r="AE128" s="36">
        <v>25.622644837513732</v>
      </c>
      <c r="AF128" s="36">
        <v>20.947389209491462</v>
      </c>
      <c r="AG128" s="36">
        <v>16.999187001893546</v>
      </c>
      <c r="AH128" s="36">
        <v>13.700310998405996</v>
      </c>
      <c r="AI128" s="36">
        <v>10.937366658106079</v>
      </c>
      <c r="AJ128" s="36">
        <v>8.7079650520805494</v>
      </c>
      <c r="AK128" s="36">
        <v>6.8910738392107742</v>
      </c>
      <c r="AL128" s="36">
        <v>5.4301041986030096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169.76574554236265</v>
      </c>
      <c r="M129" s="34">
        <v>164.17099143711354</v>
      </c>
      <c r="N129" s="34">
        <v>157.55029262407808</v>
      </c>
      <c r="O129" s="34">
        <v>148.6640473344051</v>
      </c>
      <c r="P129" s="34">
        <v>139.41403791960607</v>
      </c>
      <c r="Q129" s="34">
        <v>128.6230588502336</v>
      </c>
      <c r="R129" s="34">
        <v>117.5807087387938</v>
      </c>
      <c r="S129" s="34">
        <v>106.95414794798751</v>
      </c>
      <c r="T129" s="34">
        <v>96.236623552964659</v>
      </c>
      <c r="U129" s="34">
        <v>85.482790425882925</v>
      </c>
      <c r="V129" s="34">
        <v>75.195204201683538</v>
      </c>
      <c r="W129" s="34">
        <v>65.416967783488872</v>
      </c>
      <c r="X129" s="34">
        <v>56.577353583943314</v>
      </c>
      <c r="Y129" s="34">
        <v>48.575557365175811</v>
      </c>
      <c r="Z129" s="34">
        <v>41.383826994712706</v>
      </c>
      <c r="AA129" s="34">
        <v>34.971652644802234</v>
      </c>
      <c r="AB129" s="34">
        <v>29.316808598230615</v>
      </c>
      <c r="AC129" s="34">
        <v>24.347011797506081</v>
      </c>
      <c r="AD129" s="34">
        <v>20.00109839043963</v>
      </c>
      <c r="AE129" s="34">
        <v>16.265902768006427</v>
      </c>
      <c r="AF129" s="34">
        <v>13.113917816732338</v>
      </c>
      <c r="AG129" s="34">
        <v>10.497861536920915</v>
      </c>
      <c r="AH129" s="34">
        <v>8.341960287966824</v>
      </c>
      <c r="AI129" s="34">
        <v>6.5740168877903695</v>
      </c>
      <c r="AJ129" s="34">
        <v>5.139168186833178</v>
      </c>
      <c r="AK129" s="34">
        <v>3.9775636636474201</v>
      </c>
      <c r="AL129" s="34">
        <v>3.0459408186804096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363.80349919285374</v>
      </c>
      <c r="M130" s="33">
        <v>350.84467361495928</v>
      </c>
      <c r="N130" s="33">
        <v>337.31817176681261</v>
      </c>
      <c r="O130" s="33">
        <v>322.39304767828514</v>
      </c>
      <c r="P130" s="33">
        <v>306.42746037209719</v>
      </c>
      <c r="Q130" s="33">
        <v>287.97784298819039</v>
      </c>
      <c r="R130" s="33">
        <v>267.80412666859468</v>
      </c>
      <c r="S130" s="33">
        <v>246.17063841820988</v>
      </c>
      <c r="T130" s="33">
        <v>222.97903622759802</v>
      </c>
      <c r="U130" s="33">
        <v>199.45978641375302</v>
      </c>
      <c r="V130" s="33">
        <v>176.92185860084516</v>
      </c>
      <c r="W130" s="33">
        <v>155.56852017374447</v>
      </c>
      <c r="X130" s="33">
        <v>135.99584146319671</v>
      </c>
      <c r="Y130" s="33">
        <v>118.00682392589383</v>
      </c>
      <c r="Z130" s="33">
        <v>101.6740423607751</v>
      </c>
      <c r="AA130" s="33">
        <v>86.892429004604296</v>
      </c>
      <c r="AB130" s="33">
        <v>73.554398349139888</v>
      </c>
      <c r="AC130" s="33">
        <v>61.611358639706935</v>
      </c>
      <c r="AD130" s="33">
        <v>51.06544584715774</v>
      </c>
      <c r="AE130" s="33">
        <v>41.888547605520152</v>
      </c>
      <c r="AF130" s="33">
        <v>34.061307026223801</v>
      </c>
      <c r="AG130" s="33">
        <v>27.497048538814461</v>
      </c>
      <c r="AH130" s="33">
        <v>22.04227128637282</v>
      </c>
      <c r="AI130" s="33">
        <v>17.51138354589645</v>
      </c>
      <c r="AJ130" s="33">
        <v>13.847133238913729</v>
      </c>
      <c r="AK130" s="33">
        <v>10.868637502858194</v>
      </c>
      <c r="AL130" s="33">
        <v>8.4760450172834165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19667.795210221728</v>
      </c>
      <c r="M136" s="33">
        <v>18537.65269066067</v>
      </c>
      <c r="N136" s="33">
        <v>17452.131703838251</v>
      </c>
      <c r="O136" s="33">
        <v>16433.194625696135</v>
      </c>
      <c r="P136" s="33">
        <v>15390.054425863294</v>
      </c>
      <c r="Q136" s="33">
        <v>14289.524710635253</v>
      </c>
      <c r="R136" s="33">
        <v>13139.807083463964</v>
      </c>
      <c r="S136" s="33">
        <v>11950.717617837628</v>
      </c>
      <c r="T136" s="33">
        <v>10720.2089806063</v>
      </c>
      <c r="U136" s="33">
        <v>9484.8337512996895</v>
      </c>
      <c r="V136" s="33">
        <v>8334.6497631946131</v>
      </c>
      <c r="W136" s="33">
        <v>7288.1570014393656</v>
      </c>
      <c r="X136" s="33">
        <v>6337.6874013313163</v>
      </c>
      <c r="Y136" s="33">
        <v>5469.1626306775561</v>
      </c>
      <c r="Z136" s="33">
        <v>4693.70480164931</v>
      </c>
      <c r="AA136" s="33">
        <v>4000.0626809436712</v>
      </c>
      <c r="AB136" s="33">
        <v>3374.6191889559191</v>
      </c>
      <c r="AC136" s="33">
        <v>2815.4356439495164</v>
      </c>
      <c r="AD136" s="33">
        <v>2326.9060754421344</v>
      </c>
      <c r="AE136" s="33">
        <v>1905.4282443604241</v>
      </c>
      <c r="AF136" s="33">
        <v>1550.0723609341183</v>
      </c>
      <c r="AG136" s="33">
        <v>1255.2908796970282</v>
      </c>
      <c r="AH136" s="33">
        <v>1012.1275635709746</v>
      </c>
      <c r="AI136" s="33">
        <v>808.57210291685817</v>
      </c>
      <c r="AJ136" s="33">
        <v>645.92631889008726</v>
      </c>
      <c r="AK136" s="33">
        <v>512.68746565935669</v>
      </c>
      <c r="AL136" s="33">
        <v>405.07538566449745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15954.962264863076</v>
      </c>
      <c r="M137" s="33">
        <v>15098.074081003002</v>
      </c>
      <c r="N137" s="33">
        <v>14127.004388615824</v>
      </c>
      <c r="O137" s="33">
        <v>13108.294701752448</v>
      </c>
      <c r="P137" s="33">
        <v>12045.429420995004</v>
      </c>
      <c r="Q137" s="33">
        <v>11002.276318279506</v>
      </c>
      <c r="R137" s="33">
        <v>9934.2020898931114</v>
      </c>
      <c r="S137" s="33">
        <v>8907.5538132776728</v>
      </c>
      <c r="T137" s="33">
        <v>7872.5463789402656</v>
      </c>
      <c r="U137" s="33">
        <v>6886.5263883152975</v>
      </c>
      <c r="V137" s="33">
        <v>5949.0577924553982</v>
      </c>
      <c r="W137" s="33">
        <v>5110.5836735019984</v>
      </c>
      <c r="X137" s="33">
        <v>4364.2396828329147</v>
      </c>
      <c r="Y137" s="33">
        <v>3701.3325581013682</v>
      </c>
      <c r="Z137" s="33">
        <v>3115.1256359147897</v>
      </c>
      <c r="AA137" s="33">
        <v>2602.8964728465753</v>
      </c>
      <c r="AB137" s="33">
        <v>2158.7500909148239</v>
      </c>
      <c r="AC137" s="33">
        <v>1774.6549078478922</v>
      </c>
      <c r="AD137" s="33">
        <v>1443.5841605789765</v>
      </c>
      <c r="AE137" s="33">
        <v>1163.1324135870773</v>
      </c>
      <c r="AF137" s="33">
        <v>930.54097702575621</v>
      </c>
      <c r="AG137" s="33">
        <v>740.06498319155867</v>
      </c>
      <c r="AH137" s="33">
        <v>585.21309966536933</v>
      </c>
      <c r="AI137" s="33">
        <v>459.4311166107035</v>
      </c>
      <c r="AJ137" s="33">
        <v>358.65780015332285</v>
      </c>
      <c r="AK137" s="33">
        <v>277.37468972153403</v>
      </c>
      <c r="AL137" s="33">
        <v>212.80542088206249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1033.0796523725944</v>
      </c>
      <c r="M139" s="33">
        <v>1187.1779328002849</v>
      </c>
      <c r="N139" s="33">
        <v>1305.3903741073616</v>
      </c>
      <c r="O139" s="33">
        <v>1393.3135492368754</v>
      </c>
      <c r="P139" s="33">
        <v>1421.4818243505945</v>
      </c>
      <c r="Q139" s="33">
        <v>1396.2182405935075</v>
      </c>
      <c r="R139" s="33">
        <v>1352.294751145854</v>
      </c>
      <c r="S139" s="33">
        <v>1279.9406918181796</v>
      </c>
      <c r="T139" s="33">
        <v>1191.0203808097508</v>
      </c>
      <c r="U139" s="33">
        <v>1099.8625842992244</v>
      </c>
      <c r="V139" s="33">
        <v>1006.4943676248228</v>
      </c>
      <c r="W139" s="33">
        <v>911.22661124910053</v>
      </c>
      <c r="X139" s="33">
        <v>814.44505228411367</v>
      </c>
      <c r="Y139" s="33">
        <v>718.12864330497996</v>
      </c>
      <c r="Z139" s="33">
        <v>624.72329421286861</v>
      </c>
      <c r="AA139" s="33">
        <v>535.58984862085788</v>
      </c>
      <c r="AB139" s="33">
        <v>452.79637139031735</v>
      </c>
      <c r="AC139" s="33">
        <v>377.39614492777736</v>
      </c>
      <c r="AD139" s="33">
        <v>310.47343545764357</v>
      </c>
      <c r="AE139" s="33">
        <v>252.32707919593952</v>
      </c>
      <c r="AF139" s="33">
        <v>202.91228942890095</v>
      </c>
      <c r="AG139" s="33">
        <v>161.53765048349217</v>
      </c>
      <c r="AH139" s="33">
        <v>127.23157005580701</v>
      </c>
      <c r="AI139" s="33">
        <v>99.220667386746712</v>
      </c>
      <c r="AJ139" s="33">
        <v>76.874993775809386</v>
      </c>
      <c r="AK139" s="33">
        <v>59.203298919727793</v>
      </c>
      <c r="AL139" s="33">
        <v>45.637112840041645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1128.3724230859264</v>
      </c>
      <c r="M140" s="33">
        <v>1275.9586215466873</v>
      </c>
      <c r="N140" s="33">
        <v>1466.3643256120233</v>
      </c>
      <c r="O140" s="33">
        <v>1718.0043637534934</v>
      </c>
      <c r="P140" s="33">
        <v>1977.4737756913523</v>
      </c>
      <c r="Q140" s="33">
        <v>2241.6702642913742</v>
      </c>
      <c r="R140" s="33">
        <v>2408.0326824927783</v>
      </c>
      <c r="S140" s="33">
        <v>2431.1968682442089</v>
      </c>
      <c r="T140" s="33">
        <v>2347.2920644801989</v>
      </c>
      <c r="U140" s="33">
        <v>2237.7157130364722</v>
      </c>
      <c r="V140" s="33">
        <v>2103.1044890862472</v>
      </c>
      <c r="W140" s="33">
        <v>1942.6660312152876</v>
      </c>
      <c r="X140" s="33">
        <v>1782.4474328005761</v>
      </c>
      <c r="Y140" s="33">
        <v>1623.7262140982421</v>
      </c>
      <c r="Z140" s="33">
        <v>1464.22113281984</v>
      </c>
      <c r="AA140" s="33">
        <v>1305.4348109132022</v>
      </c>
      <c r="AB140" s="33">
        <v>1149.3132866310582</v>
      </c>
      <c r="AC140" s="33">
        <v>999.40723087030108</v>
      </c>
      <c r="AD140" s="33">
        <v>857.35957798100947</v>
      </c>
      <c r="AE140" s="33">
        <v>724.79222066393106</v>
      </c>
      <c r="AF140" s="33">
        <v>603.59663570477005</v>
      </c>
      <c r="AG140" s="33">
        <v>495.5800075325032</v>
      </c>
      <c r="AH140" s="33">
        <v>401.92585369389303</v>
      </c>
      <c r="AI140" s="33">
        <v>322.66097873332882</v>
      </c>
      <c r="AJ140" s="33">
        <v>256.84475569316515</v>
      </c>
      <c r="AK140" s="33">
        <v>203.35504233212745</v>
      </c>
      <c r="AL140" s="33">
        <v>160.17422383829941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779.06251195975995</v>
      </c>
      <c r="M141" s="33">
        <v>998.11077993226934</v>
      </c>
      <c r="N141" s="33">
        <v>1190.0136614316068</v>
      </c>
      <c r="O141" s="33">
        <v>1164.0824686086094</v>
      </c>
      <c r="P141" s="33">
        <v>1108.9497802530143</v>
      </c>
      <c r="Q141" s="33">
        <v>1034.4829439527502</v>
      </c>
      <c r="R141" s="33">
        <v>964.39606463506368</v>
      </c>
      <c r="S141" s="33">
        <v>894.54950559512758</v>
      </c>
      <c r="T141" s="33">
        <v>825.39035269875058</v>
      </c>
      <c r="U141" s="33">
        <v>755.93434786480452</v>
      </c>
      <c r="V141" s="33">
        <v>684.82811791519066</v>
      </c>
      <c r="W141" s="33">
        <v>612.05452497373756</v>
      </c>
      <c r="X141" s="33">
        <v>539.81612302279075</v>
      </c>
      <c r="Y141" s="33">
        <v>468.54329352971337</v>
      </c>
      <c r="Z141" s="33">
        <v>400.33197839814909</v>
      </c>
      <c r="AA141" s="33">
        <v>335.8669913214124</v>
      </c>
      <c r="AB141" s="33">
        <v>277.94287899850809</v>
      </c>
      <c r="AC141" s="33">
        <v>226.91928269586546</v>
      </c>
      <c r="AD141" s="33">
        <v>182.45945101678666</v>
      </c>
      <c r="AE141" s="33">
        <v>144.69323353260768</v>
      </c>
      <c r="AF141" s="33">
        <v>113.03300831789522</v>
      </c>
      <c r="AG141" s="33">
        <v>87.665088537286664</v>
      </c>
      <c r="AH141" s="33">
        <v>67.58050245885407</v>
      </c>
      <c r="AI141" s="33">
        <v>51.465132381107445</v>
      </c>
      <c r="AJ141" s="33">
        <v>38.300136459537939</v>
      </c>
      <c r="AK141" s="33">
        <v>27.798309047562942</v>
      </c>
      <c r="AL141" s="33">
        <v>20.006969822550001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242.54977741342887</v>
      </c>
      <c r="M142" s="33">
        <v>320.91428277608185</v>
      </c>
      <c r="N142" s="33">
        <v>438.01121236037727</v>
      </c>
      <c r="O142" s="33">
        <v>594.0275630794531</v>
      </c>
      <c r="P142" s="33">
        <v>787.02459071259113</v>
      </c>
      <c r="Q142" s="33">
        <v>825.54662279110357</v>
      </c>
      <c r="R142" s="33">
        <v>859.47271935120591</v>
      </c>
      <c r="S142" s="33">
        <v>893.31147592595028</v>
      </c>
      <c r="T142" s="33">
        <v>925.72562365745068</v>
      </c>
      <c r="U142" s="33">
        <v>905.81830640819021</v>
      </c>
      <c r="V142" s="33">
        <v>885.63450979776496</v>
      </c>
      <c r="W142" s="33">
        <v>819.05857987315142</v>
      </c>
      <c r="X142" s="33">
        <v>753.6795525386259</v>
      </c>
      <c r="Y142" s="33">
        <v>687.67988488649917</v>
      </c>
      <c r="Z142" s="33">
        <v>622.9250851583314</v>
      </c>
      <c r="AA142" s="33">
        <v>558.40180031223531</v>
      </c>
      <c r="AB142" s="33">
        <v>494.98788990972906</v>
      </c>
      <c r="AC142" s="33">
        <v>433.12698920685045</v>
      </c>
      <c r="AD142" s="33">
        <v>374.06622744819981</v>
      </c>
      <c r="AE142" s="33">
        <v>318.76462968095763</v>
      </c>
      <c r="AF142" s="33">
        <v>267.81779632958234</v>
      </c>
      <c r="AG142" s="33">
        <v>222.05608196324607</v>
      </c>
      <c r="AH142" s="33">
        <v>181.40242667245897</v>
      </c>
      <c r="AI142" s="33">
        <v>146.50543978722601</v>
      </c>
      <c r="AJ142" s="33">
        <v>116.95888207045707</v>
      </c>
      <c r="AK142" s="33">
        <v>92.583367595645015</v>
      </c>
      <c r="AL142" s="33">
        <v>71.781691163428448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21829.247285680249</v>
      </c>
      <c r="M146" s="33">
        <v>21000.789245007643</v>
      </c>
      <c r="N146" s="33">
        <v>20223.886403557637</v>
      </c>
      <c r="O146" s="33">
        <v>19544.512538686504</v>
      </c>
      <c r="P146" s="33">
        <v>18789.010025905241</v>
      </c>
      <c r="Q146" s="33">
        <v>17927.413215520133</v>
      </c>
      <c r="R146" s="33">
        <v>16900.134517102597</v>
      </c>
      <c r="S146" s="33">
        <v>15661.855177900017</v>
      </c>
      <c r="T146" s="33">
        <v>14258.521425896248</v>
      </c>
      <c r="U146" s="33">
        <v>12822.412048635386</v>
      </c>
      <c r="V146" s="33">
        <v>11444.248619905682</v>
      </c>
      <c r="W146" s="33">
        <v>10142.049643903752</v>
      </c>
      <c r="X146" s="33">
        <v>8934.579886416006</v>
      </c>
      <c r="Y146" s="33">
        <v>7811.0174880807781</v>
      </c>
      <c r="Z146" s="33">
        <v>6782.6492286820185</v>
      </c>
      <c r="AA146" s="33">
        <v>5841.0873404777312</v>
      </c>
      <c r="AB146" s="33">
        <v>4976.7288469772948</v>
      </c>
      <c r="AC146" s="33">
        <v>4192.2390197475943</v>
      </c>
      <c r="AD146" s="33">
        <v>3494.7390888807872</v>
      </c>
      <c r="AE146" s="33">
        <v>2882.5475442202946</v>
      </c>
      <c r="AF146" s="33">
        <v>2356.5812860677893</v>
      </c>
      <c r="AG146" s="33">
        <v>1912.4085377130236</v>
      </c>
      <c r="AH146" s="33">
        <v>1541.2849873206746</v>
      </c>
      <c r="AI146" s="33">
        <v>1230.4537490369337</v>
      </c>
      <c r="AJ146" s="33">
        <v>979.6460683590617</v>
      </c>
      <c r="AK146" s="33">
        <v>775.24580691121196</v>
      </c>
      <c r="AL146" s="33">
        <v>610.88672234283854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16976.574554236264</v>
      </c>
      <c r="M147" s="34">
        <v>16417.099143711352</v>
      </c>
      <c r="N147" s="34">
        <v>15755.029262407808</v>
      </c>
      <c r="O147" s="34">
        <v>14866.40473344051</v>
      </c>
      <c r="P147" s="34">
        <v>13941.403791960611</v>
      </c>
      <c r="Q147" s="34">
        <v>12862.305885023359</v>
      </c>
      <c r="R147" s="34">
        <v>11758.070873879382</v>
      </c>
      <c r="S147" s="34">
        <v>10695.414794798749</v>
      </c>
      <c r="T147" s="34">
        <v>9623.6623552964666</v>
      </c>
      <c r="U147" s="34">
        <v>8548.2790425882922</v>
      </c>
      <c r="V147" s="34">
        <v>7519.5204201683537</v>
      </c>
      <c r="W147" s="34">
        <v>6541.6967783488881</v>
      </c>
      <c r="X147" s="34">
        <v>5657.7353583943313</v>
      </c>
      <c r="Y147" s="34">
        <v>4857.555736517581</v>
      </c>
      <c r="Z147" s="34">
        <v>4138.3826994712699</v>
      </c>
      <c r="AA147" s="34">
        <v>3497.1652644802234</v>
      </c>
      <c r="AB147" s="34">
        <v>2931.6808598230609</v>
      </c>
      <c r="AC147" s="34">
        <v>2434.7011797506079</v>
      </c>
      <c r="AD147" s="34">
        <v>2000.1098390439629</v>
      </c>
      <c r="AE147" s="34">
        <v>1626.5902768006426</v>
      </c>
      <c r="AF147" s="34">
        <v>1311.3917816732337</v>
      </c>
      <c r="AG147" s="34">
        <v>1049.7861536920914</v>
      </c>
      <c r="AH147" s="34">
        <v>834.19602879668241</v>
      </c>
      <c r="AI147" s="34">
        <v>657.40168877903693</v>
      </c>
      <c r="AJ147" s="34">
        <v>513.91681868331784</v>
      </c>
      <c r="AK147" s="34">
        <v>397.75636636474201</v>
      </c>
      <c r="AL147" s="34">
        <v>304.59408186804092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38805.821839916513</v>
      </c>
      <c r="M148" s="33">
        <v>37417.888388718995</v>
      </c>
      <c r="N148" s="33">
        <v>35978.915665965447</v>
      </c>
      <c r="O148" s="33">
        <v>34410.917272127015</v>
      </c>
      <c r="P148" s="33">
        <v>32730.413817865847</v>
      </c>
      <c r="Q148" s="33">
        <v>30789.719100543491</v>
      </c>
      <c r="R148" s="33">
        <v>28658.205390981977</v>
      </c>
      <c r="S148" s="33">
        <v>26357.269972698774</v>
      </c>
      <c r="T148" s="33">
        <v>23882.183781192714</v>
      </c>
      <c r="U148" s="33">
        <v>21370.691091223678</v>
      </c>
      <c r="V148" s="33">
        <v>18963.769040074036</v>
      </c>
      <c r="W148" s="33">
        <v>16683.74642225264</v>
      </c>
      <c r="X148" s="33">
        <v>14592.315244810339</v>
      </c>
      <c r="Y148" s="33">
        <v>12668.57322459836</v>
      </c>
      <c r="Z148" s="33">
        <v>10921.03192815329</v>
      </c>
      <c r="AA148" s="33">
        <v>9338.2526049579537</v>
      </c>
      <c r="AB148" s="33">
        <v>7908.4097068003557</v>
      </c>
      <c r="AC148" s="33">
        <v>6626.9401994982027</v>
      </c>
      <c r="AD148" s="33">
        <v>5494.8489279247506</v>
      </c>
      <c r="AE148" s="33">
        <v>4509.1378210209377</v>
      </c>
      <c r="AF148" s="33">
        <v>3667.973067741023</v>
      </c>
      <c r="AG148" s="33">
        <v>2962.194691405115</v>
      </c>
      <c r="AH148" s="33">
        <v>2375.4810161173568</v>
      </c>
      <c r="AI148" s="33">
        <v>1887.8554378159706</v>
      </c>
      <c r="AJ148" s="33">
        <v>1493.5628870423795</v>
      </c>
      <c r="AK148" s="33">
        <v>1173.002173275954</v>
      </c>
      <c r="AL148" s="33">
        <v>915.48080421087946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46.6126746482255</v>
      </c>
      <c r="M160" s="33">
        <v>43.934236876865803</v>
      </c>
      <c r="N160" s="33">
        <v>41.36155213809667</v>
      </c>
      <c r="O160" s="33">
        <v>38.946671262899841</v>
      </c>
      <c r="P160" s="33">
        <v>36.474428989296008</v>
      </c>
      <c r="Q160" s="33">
        <v>33.866173564205553</v>
      </c>
      <c r="R160" s="33">
        <v>31.141342787809592</v>
      </c>
      <c r="S160" s="33">
        <v>28.323200754275174</v>
      </c>
      <c r="T160" s="33">
        <v>25.406895284036938</v>
      </c>
      <c r="U160" s="33">
        <v>22.479055990580264</v>
      </c>
      <c r="V160" s="33">
        <v>19.753119938771235</v>
      </c>
      <c r="W160" s="33">
        <v>17.272932093411299</v>
      </c>
      <c r="X160" s="33">
        <v>15.020319141155223</v>
      </c>
      <c r="Y160" s="33">
        <v>12.96191543470581</v>
      </c>
      <c r="Z160" s="33">
        <v>11.124080379908863</v>
      </c>
      <c r="AA160" s="33">
        <v>9.4801485538365018</v>
      </c>
      <c r="AB160" s="33">
        <v>7.9978474778255277</v>
      </c>
      <c r="AC160" s="33">
        <v>6.672582476160354</v>
      </c>
      <c r="AD160" s="33">
        <v>5.5147673987978587</v>
      </c>
      <c r="AE160" s="33">
        <v>4.5158649391342056</v>
      </c>
      <c r="AF160" s="33">
        <v>3.6736714954138598</v>
      </c>
      <c r="AG160" s="33">
        <v>2.9750393848819576</v>
      </c>
      <c r="AH160" s="33">
        <v>2.3987423256632106</v>
      </c>
      <c r="AI160" s="33">
        <v>1.9163158839129542</v>
      </c>
      <c r="AJ160" s="33">
        <v>1.5308453757695073</v>
      </c>
      <c r="AK160" s="33">
        <v>1.2150692936126755</v>
      </c>
      <c r="AL160" s="33">
        <v>0.96002866402485876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42.280650001887132</v>
      </c>
      <c r="M161" s="33">
        <v>40.009896314657965</v>
      </c>
      <c r="N161" s="33">
        <v>37.436561629831928</v>
      </c>
      <c r="O161" s="33">
        <v>34.736980959643986</v>
      </c>
      <c r="P161" s="33">
        <v>31.920387965636749</v>
      </c>
      <c r="Q161" s="33">
        <v>29.156032243440684</v>
      </c>
      <c r="R161" s="33">
        <v>26.325635538216744</v>
      </c>
      <c r="S161" s="33">
        <v>23.605017605185832</v>
      </c>
      <c r="T161" s="33">
        <v>20.862247904191694</v>
      </c>
      <c r="U161" s="33">
        <v>18.249294929035528</v>
      </c>
      <c r="V161" s="33">
        <v>15.765003150006809</v>
      </c>
      <c r="W161" s="33">
        <v>13.543046734780294</v>
      </c>
      <c r="X161" s="33">
        <v>11.565235159507221</v>
      </c>
      <c r="Y161" s="33">
        <v>9.8085312789686281</v>
      </c>
      <c r="Z161" s="33">
        <v>8.2550829351741939</v>
      </c>
      <c r="AA161" s="33">
        <v>6.8976756530434269</v>
      </c>
      <c r="AB161" s="33">
        <v>5.7206877409242827</v>
      </c>
      <c r="AC161" s="33">
        <v>4.7028355057969113</v>
      </c>
      <c r="AD161" s="33">
        <v>3.8254980255342872</v>
      </c>
      <c r="AE161" s="33">
        <v>3.0823008960057545</v>
      </c>
      <c r="AF161" s="33">
        <v>2.4659335891182539</v>
      </c>
      <c r="AG161" s="33">
        <v>1.961172205457631</v>
      </c>
      <c r="AH161" s="33">
        <v>1.5508147141132285</v>
      </c>
      <c r="AI161" s="33">
        <v>1.217492459018364</v>
      </c>
      <c r="AJ161" s="33">
        <v>0.95044317040630533</v>
      </c>
      <c r="AK161" s="33">
        <v>0.73504292776206515</v>
      </c>
      <c r="AL161" s="33">
        <v>0.56393436533746544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2.4483987761230486</v>
      </c>
      <c r="M163" s="33">
        <v>2.8136117007366757</v>
      </c>
      <c r="N163" s="33">
        <v>3.0937751866344474</v>
      </c>
      <c r="O163" s="33">
        <v>3.3021531116913949</v>
      </c>
      <c r="P163" s="33">
        <v>3.3689119237109089</v>
      </c>
      <c r="Q163" s="33">
        <v>3.3090372302066133</v>
      </c>
      <c r="R163" s="33">
        <v>3.2049385602156737</v>
      </c>
      <c r="S163" s="33">
        <v>3.0334594396090857</v>
      </c>
      <c r="T163" s="33">
        <v>2.8227183025191094</v>
      </c>
      <c r="U163" s="33">
        <v>2.6066743247891617</v>
      </c>
      <c r="V163" s="33">
        <v>2.3853916512708309</v>
      </c>
      <c r="W163" s="33">
        <v>2.1596070686603683</v>
      </c>
      <c r="X163" s="33">
        <v>1.9302347739133492</v>
      </c>
      <c r="Y163" s="33">
        <v>1.7019648846328028</v>
      </c>
      <c r="Z163" s="33">
        <v>1.4805942072844993</v>
      </c>
      <c r="AA163" s="33">
        <v>1.2693479412314332</v>
      </c>
      <c r="AB163" s="33">
        <v>1.0731274001950522</v>
      </c>
      <c r="AC163" s="33">
        <v>0.89442886347883255</v>
      </c>
      <c r="AD163" s="33">
        <v>0.73582204203461532</v>
      </c>
      <c r="AE163" s="33">
        <v>0.59801517769437673</v>
      </c>
      <c r="AF163" s="33">
        <v>0.48090212594649523</v>
      </c>
      <c r="AG163" s="33">
        <v>0.38284423164587644</v>
      </c>
      <c r="AH163" s="33">
        <v>0.30153882103226265</v>
      </c>
      <c r="AI163" s="33">
        <v>0.23515298170658969</v>
      </c>
      <c r="AJ163" s="33">
        <v>0.18219373524866822</v>
      </c>
      <c r="AK163" s="33">
        <v>0.1403118184397549</v>
      </c>
      <c r="AL163" s="33">
        <v>0.10815995743089872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2.6742426427136454</v>
      </c>
      <c r="M164" s="33">
        <v>3.024021933065649</v>
      </c>
      <c r="N164" s="33">
        <v>3.4752834517004954</v>
      </c>
      <c r="O164" s="33">
        <v>4.0716703420957803</v>
      </c>
      <c r="P164" s="33">
        <v>4.6866128483885063</v>
      </c>
      <c r="Q164" s="33">
        <v>5.3127585263705575</v>
      </c>
      <c r="R164" s="33">
        <v>5.7070374575078846</v>
      </c>
      <c r="S164" s="33">
        <v>5.7619365777387754</v>
      </c>
      <c r="T164" s="33">
        <v>5.5630821928180705</v>
      </c>
      <c r="U164" s="33">
        <v>5.3033862398964393</v>
      </c>
      <c r="V164" s="33">
        <v>4.9843576391344051</v>
      </c>
      <c r="W164" s="33">
        <v>4.6041184939802333</v>
      </c>
      <c r="X164" s="33">
        <v>4.2244004157373656</v>
      </c>
      <c r="Y164" s="33">
        <v>3.8482311274128347</v>
      </c>
      <c r="Z164" s="33">
        <v>3.4702040847830209</v>
      </c>
      <c r="AA164" s="33">
        <v>3.0938805018642892</v>
      </c>
      <c r="AB164" s="33">
        <v>2.7238724893156072</v>
      </c>
      <c r="AC164" s="33">
        <v>2.3685951371626142</v>
      </c>
      <c r="AD164" s="33">
        <v>2.0319421998149925</v>
      </c>
      <c r="AE164" s="33">
        <v>1.7177575629735167</v>
      </c>
      <c r="AF164" s="33">
        <v>1.430524026620305</v>
      </c>
      <c r="AG164" s="33">
        <v>1.1745246178520328</v>
      </c>
      <c r="AH164" s="33">
        <v>0.95256427325452642</v>
      </c>
      <c r="AI164" s="33">
        <v>0.76470651959798919</v>
      </c>
      <c r="AJ164" s="33">
        <v>0.60872207099280151</v>
      </c>
      <c r="AK164" s="33">
        <v>0.48195145032714221</v>
      </c>
      <c r="AL164" s="33">
        <v>0.37961291049676954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2.0645156566933638</v>
      </c>
      <c r="M165" s="33">
        <v>2.6449935668205136</v>
      </c>
      <c r="N165" s="33">
        <v>3.1535362027937577</v>
      </c>
      <c r="O165" s="33">
        <v>3.0848185418128149</v>
      </c>
      <c r="P165" s="33">
        <v>2.9387169176704879</v>
      </c>
      <c r="Q165" s="33">
        <v>2.7413798014747877</v>
      </c>
      <c r="R165" s="33">
        <v>2.5556495712829181</v>
      </c>
      <c r="S165" s="33">
        <v>2.3705561898270884</v>
      </c>
      <c r="T165" s="33">
        <v>2.1872844346516893</v>
      </c>
      <c r="U165" s="33">
        <v>2.0032260218417317</v>
      </c>
      <c r="V165" s="33">
        <v>1.8147945124752556</v>
      </c>
      <c r="W165" s="33">
        <v>1.6219444911804044</v>
      </c>
      <c r="X165" s="33">
        <v>1.4305127260103958</v>
      </c>
      <c r="Y165" s="33">
        <v>1.2416397278537403</v>
      </c>
      <c r="Z165" s="33">
        <v>1.0608797427550951</v>
      </c>
      <c r="AA165" s="33">
        <v>0.89004752700174272</v>
      </c>
      <c r="AB165" s="33">
        <v>0.73654862934604648</v>
      </c>
      <c r="AC165" s="33">
        <v>0.60133609914404351</v>
      </c>
      <c r="AD165" s="33">
        <v>0.48351754519448464</v>
      </c>
      <c r="AE165" s="33">
        <v>0.38343706886141038</v>
      </c>
      <c r="AF165" s="33">
        <v>0.29953747204242237</v>
      </c>
      <c r="AG165" s="33">
        <v>0.23231248462380966</v>
      </c>
      <c r="AH165" s="33">
        <v>0.17908833151596329</v>
      </c>
      <c r="AI165" s="33">
        <v>0.13638260080993475</v>
      </c>
      <c r="AJ165" s="33">
        <v>0.10149536161777552</v>
      </c>
      <c r="AK165" s="33">
        <v>7.3665518976041774E-2</v>
      </c>
      <c r="AL165" s="33">
        <v>5.30184700297575E-2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0.64275691014558656</v>
      </c>
      <c r="M166" s="33">
        <v>0.85042284935661683</v>
      </c>
      <c r="N166" s="33">
        <v>1.1607297127549998</v>
      </c>
      <c r="O166" s="33">
        <v>1.5741730421605507</v>
      </c>
      <c r="P166" s="33">
        <v>2.0856151653883663</v>
      </c>
      <c r="Q166" s="33">
        <v>2.1876985503964241</v>
      </c>
      <c r="R166" s="33">
        <v>2.2776027062806956</v>
      </c>
      <c r="S166" s="33">
        <v>2.3672754112037682</v>
      </c>
      <c r="T166" s="33">
        <v>2.4531729026922449</v>
      </c>
      <c r="U166" s="33">
        <v>2.4004185119817043</v>
      </c>
      <c r="V166" s="33">
        <v>2.3469314509640773</v>
      </c>
      <c r="W166" s="33">
        <v>2.1705052366638515</v>
      </c>
      <c r="X166" s="33">
        <v>1.9972508142273586</v>
      </c>
      <c r="Y166" s="33">
        <v>1.8223516949492231</v>
      </c>
      <c r="Z166" s="33">
        <v>1.6507514756695782</v>
      </c>
      <c r="AA166" s="33">
        <v>1.4797647708274233</v>
      </c>
      <c r="AB166" s="33">
        <v>1.3117179082607819</v>
      </c>
      <c r="AC166" s="33">
        <v>1.1477865213981535</v>
      </c>
      <c r="AD166" s="33">
        <v>0.99127550273772957</v>
      </c>
      <c r="AE166" s="33">
        <v>0.8447262686545377</v>
      </c>
      <c r="AF166" s="33">
        <v>0.70971716027339304</v>
      </c>
      <c r="AG166" s="33">
        <v>0.58844861720260211</v>
      </c>
      <c r="AH166" s="33">
        <v>0.48071643068201642</v>
      </c>
      <c r="AI166" s="33">
        <v>0.38823941543614893</v>
      </c>
      <c r="AJ166" s="33">
        <v>0.30994103748671126</v>
      </c>
      <c r="AK166" s="33">
        <v>0.24534592412845926</v>
      </c>
      <c r="AL166" s="33">
        <v>0.19022148158308541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51.735316067062193</v>
      </c>
      <c r="M172" s="33">
        <v>49.77187051066813</v>
      </c>
      <c r="N172" s="33">
        <v>47.930610776431614</v>
      </c>
      <c r="O172" s="33">
        <v>46.320494716687016</v>
      </c>
      <c r="P172" s="33">
        <v>44.529953761395426</v>
      </c>
      <c r="Q172" s="33">
        <v>42.487969320782724</v>
      </c>
      <c r="R172" s="33">
        <v>40.053318805533152</v>
      </c>
      <c r="S172" s="33">
        <v>37.118596771623032</v>
      </c>
      <c r="T172" s="33">
        <v>33.792695779374121</v>
      </c>
      <c r="U172" s="33">
        <v>30.389116555265865</v>
      </c>
      <c r="V172" s="33">
        <v>27.122869229176469</v>
      </c>
      <c r="W172" s="33">
        <v>24.036657656051901</v>
      </c>
      <c r="X172" s="33">
        <v>21.174954330805939</v>
      </c>
      <c r="Y172" s="33">
        <v>18.512111446751447</v>
      </c>
      <c r="Z172" s="33">
        <v>16.074878671976382</v>
      </c>
      <c r="AA172" s="33">
        <v>13.843376996932225</v>
      </c>
      <c r="AB172" s="33">
        <v>11.794847367336187</v>
      </c>
      <c r="AC172" s="33">
        <v>9.9356064768018015</v>
      </c>
      <c r="AD172" s="33">
        <v>8.2825316406474663</v>
      </c>
      <c r="AE172" s="33">
        <v>6.8316376798020988</v>
      </c>
      <c r="AF172" s="33">
        <v>5.5850976479806604</v>
      </c>
      <c r="AG172" s="33">
        <v>4.5324082343798668</v>
      </c>
      <c r="AH172" s="33">
        <v>3.6528454199499993</v>
      </c>
      <c r="AI172" s="33">
        <v>2.9161753852175334</v>
      </c>
      <c r="AJ172" s="33">
        <v>2.3217611820109769</v>
      </c>
      <c r="AK172" s="33">
        <v>1.8373325623795727</v>
      </c>
      <c r="AL172" s="33">
        <v>1.447801531952527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44.987922568726084</v>
      </c>
      <c r="M173" s="34">
        <v>43.505312730835101</v>
      </c>
      <c r="N173" s="34">
        <v>41.750827545380687</v>
      </c>
      <c r="O173" s="34">
        <v>39.395972543617354</v>
      </c>
      <c r="P173" s="34">
        <v>36.944720048695608</v>
      </c>
      <c r="Q173" s="34">
        <v>34.085110595311896</v>
      </c>
      <c r="R173" s="34">
        <v>31.158887815780357</v>
      </c>
      <c r="S173" s="34">
        <v>28.342849206216687</v>
      </c>
      <c r="T173" s="34">
        <v>25.502705241535629</v>
      </c>
      <c r="U173" s="34">
        <v>22.652939462858967</v>
      </c>
      <c r="V173" s="34">
        <v>19.926729113446143</v>
      </c>
      <c r="W173" s="34">
        <v>17.335496462624548</v>
      </c>
      <c r="X173" s="34">
        <v>14.992998699744975</v>
      </c>
      <c r="Y173" s="34">
        <v>12.872522701771592</v>
      </c>
      <c r="Z173" s="34">
        <v>10.966714153598867</v>
      </c>
      <c r="AA173" s="34">
        <v>9.2674879508725923</v>
      </c>
      <c r="AB173" s="34">
        <v>7.768954278531111</v>
      </c>
      <c r="AC173" s="34">
        <v>6.4519581263391075</v>
      </c>
      <c r="AD173" s="34">
        <v>5.300291073466501</v>
      </c>
      <c r="AE173" s="34">
        <v>4.310464233521702</v>
      </c>
      <c r="AF173" s="34">
        <v>3.4751882214340695</v>
      </c>
      <c r="AG173" s="34">
        <v>2.7819333072840426</v>
      </c>
      <c r="AH173" s="34">
        <v>2.2106194763112081</v>
      </c>
      <c r="AI173" s="34">
        <v>1.7421144752644477</v>
      </c>
      <c r="AJ173" s="34">
        <v>1.3618795695107921</v>
      </c>
      <c r="AK173" s="34">
        <v>1.0540543708665662</v>
      </c>
      <c r="AL173" s="34">
        <v>0.80717431695030828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96.723238635788277</v>
      </c>
      <c r="M174" s="33">
        <v>93.277183241503238</v>
      </c>
      <c r="N174" s="33">
        <v>89.681438321812294</v>
      </c>
      <c r="O174" s="33">
        <v>85.71646726030437</v>
      </c>
      <c r="P174" s="33">
        <v>81.474673810091033</v>
      </c>
      <c r="Q174" s="33">
        <v>76.573079916094628</v>
      </c>
      <c r="R174" s="33">
        <v>71.212206621313499</v>
      </c>
      <c r="S174" s="33">
        <v>65.461445977839716</v>
      </c>
      <c r="T174" s="33">
        <v>59.295401020909743</v>
      </c>
      <c r="U174" s="33">
        <v>53.042056018124832</v>
      </c>
      <c r="V174" s="33">
        <v>47.049598342622609</v>
      </c>
      <c r="W174" s="33">
        <v>41.372154118676448</v>
      </c>
      <c r="X174" s="33">
        <v>36.167953030550912</v>
      </c>
      <c r="Y174" s="33">
        <v>31.384634148523038</v>
      </c>
      <c r="Z174" s="33">
        <v>27.04159282557525</v>
      </c>
      <c r="AA174" s="33">
        <v>23.110864947804814</v>
      </c>
      <c r="AB174" s="33">
        <v>19.563801645867297</v>
      </c>
      <c r="AC174" s="33">
        <v>16.387564603140913</v>
      </c>
      <c r="AD174" s="33">
        <v>13.582822714113966</v>
      </c>
      <c r="AE174" s="33">
        <v>11.142101913323803</v>
      </c>
      <c r="AF174" s="33">
        <v>9.060285869414729</v>
      </c>
      <c r="AG174" s="33">
        <v>7.3143415416639099</v>
      </c>
      <c r="AH174" s="33">
        <v>5.8634648962612079</v>
      </c>
      <c r="AI174" s="33">
        <v>4.6582898604819807</v>
      </c>
      <c r="AJ174" s="33">
        <v>3.6836407515217697</v>
      </c>
      <c r="AK174" s="33">
        <v>2.8913869332461388</v>
      </c>
      <c r="AL174" s="33">
        <v>2.2549758489028355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2.3700000000000006</v>
      </c>
      <c r="N175" s="30">
        <v>2.370000000000001</v>
      </c>
      <c r="O175" s="30">
        <v>2.37</v>
      </c>
      <c r="P175" s="30">
        <v>2.37</v>
      </c>
      <c r="Q175" s="30">
        <v>2.37</v>
      </c>
      <c r="R175" s="30">
        <v>2.3699999999999997</v>
      </c>
      <c r="S175" s="30">
        <v>2.3699999999999997</v>
      </c>
      <c r="T175" s="30">
        <v>2.370000000000001</v>
      </c>
      <c r="U175" s="30">
        <v>2.37</v>
      </c>
      <c r="V175" s="30">
        <v>2.37</v>
      </c>
      <c r="W175" s="30">
        <v>2.3700000000000006</v>
      </c>
      <c r="X175" s="30">
        <v>2.3700000000000006</v>
      </c>
      <c r="Y175" s="30">
        <v>2.3700000000000006</v>
      </c>
      <c r="Z175" s="30">
        <v>2.3699999999999997</v>
      </c>
      <c r="AA175" s="30">
        <v>2.37</v>
      </c>
      <c r="AB175" s="30">
        <v>2.3699999999999997</v>
      </c>
      <c r="AC175" s="30">
        <v>2.37</v>
      </c>
      <c r="AD175" s="30">
        <v>2.37</v>
      </c>
      <c r="AE175" s="30">
        <v>2.37</v>
      </c>
      <c r="AF175" s="30">
        <v>2.3699999999999997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34306.282435685738</v>
      </c>
      <c r="M182" s="33">
        <v>43820.299495386869</v>
      </c>
      <c r="N182" s="33">
        <v>54341.924250136566</v>
      </c>
      <c r="O182" s="33">
        <v>67922.869875616845</v>
      </c>
      <c r="P182" s="33">
        <v>84922.307021674438</v>
      </c>
      <c r="Q182" s="33">
        <v>107168.67496851998</v>
      </c>
      <c r="R182" s="33">
        <v>133784.78037808873</v>
      </c>
      <c r="S182" s="33">
        <v>165502.47665371894</v>
      </c>
      <c r="T182" s="33">
        <v>201457.42736979981</v>
      </c>
      <c r="U182" s="33">
        <v>238711.09456302176</v>
      </c>
      <c r="V182" s="33">
        <v>275002.20598881639</v>
      </c>
      <c r="W182" s="33">
        <v>309864.22288783739</v>
      </c>
      <c r="X182" s="33">
        <v>342304.86763959529</v>
      </c>
      <c r="Y182" s="33">
        <v>372374.94395391736</v>
      </c>
      <c r="Z182" s="33">
        <v>400095.63119363575</v>
      </c>
      <c r="AA182" s="33">
        <v>425499.13564670517</v>
      </c>
      <c r="AB182" s="33">
        <v>448552.08506697358</v>
      </c>
      <c r="AC182" s="33">
        <v>469249.60270626051</v>
      </c>
      <c r="AD182" s="33">
        <v>487598.12292772462</v>
      </c>
      <c r="AE182" s="33">
        <v>503637.53211797192</v>
      </c>
      <c r="AF182" s="33">
        <v>517446.63317291078</v>
      </c>
      <c r="AG182" s="33">
        <v>529144.92467064899</v>
      </c>
      <c r="AH182" s="33">
        <v>538907.32583639212</v>
      </c>
      <c r="AI182" s="33">
        <v>546941.55070820241</v>
      </c>
      <c r="AJ182" s="33">
        <v>553469.39616583672</v>
      </c>
      <c r="AK182" s="33">
        <v>558714.18979274447</v>
      </c>
      <c r="AL182" s="33">
        <v>562886.14902070328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1662.1934882001005</v>
      </c>
      <c r="M184" s="33">
        <v>1892.8565239781599</v>
      </c>
      <c r="N184" s="33">
        <v>2192.5093473270313</v>
      </c>
      <c r="O184" s="33">
        <v>2591.1197625168161</v>
      </c>
      <c r="P184" s="33">
        <v>3006.3557275694602</v>
      </c>
      <c r="Q184" s="33">
        <v>3433.9891598013301</v>
      </c>
      <c r="R184" s="33">
        <v>3710.7036801552827</v>
      </c>
      <c r="S184" s="33">
        <v>3760.980375715385</v>
      </c>
      <c r="T184" s="33">
        <v>3639.6873513722912</v>
      </c>
      <c r="U184" s="33">
        <v>3477.3211164681716</v>
      </c>
      <c r="V184" s="33">
        <v>3274.2719398070685</v>
      </c>
      <c r="W184" s="33">
        <v>3028.4029804464444</v>
      </c>
      <c r="X184" s="33">
        <v>2782.4686836138922</v>
      </c>
      <c r="Y184" s="33">
        <v>2538.4335341514843</v>
      </c>
      <c r="Z184" s="33">
        <v>2292.5255574580187</v>
      </c>
      <c r="AA184" s="33">
        <v>2046.9816967478607</v>
      </c>
      <c r="AB184" s="33">
        <v>1804.7885385823131</v>
      </c>
      <c r="AC184" s="33">
        <v>1571.4876900937372</v>
      </c>
      <c r="AD184" s="33">
        <v>1349.758680420779</v>
      </c>
      <c r="AE184" s="33">
        <v>1142.3648634782469</v>
      </c>
      <c r="AF184" s="33">
        <v>952.44232863723528</v>
      </c>
      <c r="AG184" s="33">
        <v>782.86358217156396</v>
      </c>
      <c r="AH184" s="33">
        <v>635.50451683098629</v>
      </c>
      <c r="AI184" s="33">
        <v>510.51551252688881</v>
      </c>
      <c r="AJ184" s="33">
        <v>406.55992148150028</v>
      </c>
      <c r="AK184" s="33">
        <v>321.976528527992</v>
      </c>
      <c r="AL184" s="33">
        <v>253.62420463406895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396.76455606904324</v>
      </c>
      <c r="M186" s="33">
        <v>526.97518005024699</v>
      </c>
      <c r="N186" s="33">
        <v>721.9302730980412</v>
      </c>
      <c r="O186" s="33">
        <v>982.21203147781262</v>
      </c>
      <c r="P186" s="33">
        <v>1304.9086575292804</v>
      </c>
      <c r="Q186" s="33">
        <v>1370.1667296448097</v>
      </c>
      <c r="R186" s="33">
        <v>1428.0780067866287</v>
      </c>
      <c r="S186" s="33">
        <v>1486.1371524024316</v>
      </c>
      <c r="T186" s="33">
        <v>1542.1054506666819</v>
      </c>
      <c r="U186" s="33">
        <v>1510.1521288193901</v>
      </c>
      <c r="V186" s="33">
        <v>1477.863779569074</v>
      </c>
      <c r="W186" s="33">
        <v>1367.0333499580765</v>
      </c>
      <c r="X186" s="33">
        <v>1258.1918322416825</v>
      </c>
      <c r="Y186" s="33">
        <v>1148.32584107918</v>
      </c>
      <c r="Z186" s="33">
        <v>1040.5289717883795</v>
      </c>
      <c r="AA186" s="33">
        <v>933.06405514365758</v>
      </c>
      <c r="AB186" s="33">
        <v>827.39574879471093</v>
      </c>
      <c r="AC186" s="33">
        <v>724.24352258129477</v>
      </c>
      <c r="AD186" s="33">
        <v>625.71277171210966</v>
      </c>
      <c r="AE186" s="33">
        <v>533.4020139430512</v>
      </c>
      <c r="AF186" s="33">
        <v>448.31854021780975</v>
      </c>
      <c r="AG186" s="33">
        <v>371.8399859214245</v>
      </c>
      <c r="AH186" s="33">
        <v>303.8592154684282</v>
      </c>
      <c r="AI186" s="33">
        <v>245.47266341327546</v>
      </c>
      <c r="AJ186" s="33">
        <v>196.01513734102014</v>
      </c>
      <c r="AK186" s="33">
        <v>155.19449593654292</v>
      </c>
      <c r="AL186" s="33">
        <v>120.34836242544145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2058.958044269144</v>
      </c>
      <c r="M192" s="33">
        <v>2419.8317040284069</v>
      </c>
      <c r="N192" s="33">
        <v>2914.4396204250725</v>
      </c>
      <c r="O192" s="33">
        <v>3573.3317939946287</v>
      </c>
      <c r="P192" s="33">
        <v>4311.2643850987406</v>
      </c>
      <c r="Q192" s="33">
        <v>4804.1558894461396</v>
      </c>
      <c r="R192" s="33">
        <v>5138.7816869419112</v>
      </c>
      <c r="S192" s="33">
        <v>5247.1175281178166</v>
      </c>
      <c r="T192" s="33">
        <v>5181.7928020389736</v>
      </c>
      <c r="U192" s="33">
        <v>4987.4732452875614</v>
      </c>
      <c r="V192" s="33">
        <v>4752.1357193761423</v>
      </c>
      <c r="W192" s="33">
        <v>4395.436330404521</v>
      </c>
      <c r="X192" s="33">
        <v>4040.6605158555749</v>
      </c>
      <c r="Y192" s="33">
        <v>3686.7593752306643</v>
      </c>
      <c r="Z192" s="33">
        <v>3333.0545292463985</v>
      </c>
      <c r="AA192" s="33">
        <v>2980.0457518915182</v>
      </c>
      <c r="AB192" s="33">
        <v>2632.1842873770238</v>
      </c>
      <c r="AC192" s="33">
        <v>2295.7312126750321</v>
      </c>
      <c r="AD192" s="33">
        <v>1975.4714521328888</v>
      </c>
      <c r="AE192" s="33">
        <v>1675.766877421298</v>
      </c>
      <c r="AF192" s="33">
        <v>1400.7608688550449</v>
      </c>
      <c r="AG192" s="33">
        <v>1154.7035680929885</v>
      </c>
      <c r="AH192" s="33">
        <v>939.36373229941455</v>
      </c>
      <c r="AI192" s="33">
        <v>755.9881759401643</v>
      </c>
      <c r="AJ192" s="33">
        <v>602.57505882252042</v>
      </c>
      <c r="AK192" s="33">
        <v>477.17102446453492</v>
      </c>
      <c r="AL192" s="33">
        <v>373.97256705951042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34306.282435685738</v>
      </c>
      <c r="M193" s="34">
        <v>43820.299495386869</v>
      </c>
      <c r="N193" s="34">
        <v>54341.924250136566</v>
      </c>
      <c r="O193" s="34">
        <v>67922.869875616845</v>
      </c>
      <c r="P193" s="34">
        <v>84922.307021674438</v>
      </c>
      <c r="Q193" s="34">
        <v>107168.67496851998</v>
      </c>
      <c r="R193" s="34">
        <v>133784.78037808873</v>
      </c>
      <c r="S193" s="34">
        <v>165502.47665371894</v>
      </c>
      <c r="T193" s="34">
        <v>201457.42736979981</v>
      </c>
      <c r="U193" s="34">
        <v>238711.09456302176</v>
      </c>
      <c r="V193" s="34">
        <v>275002.20598881639</v>
      </c>
      <c r="W193" s="34">
        <v>309864.22288783739</v>
      </c>
      <c r="X193" s="34">
        <v>342304.86763959529</v>
      </c>
      <c r="Y193" s="34">
        <v>372374.94395391736</v>
      </c>
      <c r="Z193" s="34">
        <v>400095.63119363575</v>
      </c>
      <c r="AA193" s="34">
        <v>425499.13564670517</v>
      </c>
      <c r="AB193" s="34">
        <v>448552.08506697358</v>
      </c>
      <c r="AC193" s="34">
        <v>469249.60270626051</v>
      </c>
      <c r="AD193" s="34">
        <v>487598.12292772462</v>
      </c>
      <c r="AE193" s="34">
        <v>503637.53211797192</v>
      </c>
      <c r="AF193" s="34">
        <v>517446.63317291078</v>
      </c>
      <c r="AG193" s="34">
        <v>529144.92467064899</v>
      </c>
      <c r="AH193" s="34">
        <v>538907.32583639212</v>
      </c>
      <c r="AI193" s="34">
        <v>546941.55070820241</v>
      </c>
      <c r="AJ193" s="34">
        <v>553469.39616583672</v>
      </c>
      <c r="AK193" s="34">
        <v>558714.18979274447</v>
      </c>
      <c r="AL193" s="34">
        <v>562886.14902070328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36365.240479954882</v>
      </c>
      <c r="M194" s="33">
        <v>46240.131199415278</v>
      </c>
      <c r="N194" s="33">
        <v>57256.363870561639</v>
      </c>
      <c r="O194" s="33">
        <v>71496.201669611473</v>
      </c>
      <c r="P194" s="33">
        <v>89233.571406773175</v>
      </c>
      <c r="Q194" s="33">
        <v>111972.83085796612</v>
      </c>
      <c r="R194" s="33">
        <v>138923.56206503062</v>
      </c>
      <c r="S194" s="33">
        <v>170749.59418183676</v>
      </c>
      <c r="T194" s="33">
        <v>206639.2201718388</v>
      </c>
      <c r="U194" s="33">
        <v>243698.56780830931</v>
      </c>
      <c r="V194" s="33">
        <v>279754.34170819254</v>
      </c>
      <c r="W194" s="33">
        <v>314259.65921824193</v>
      </c>
      <c r="X194" s="33">
        <v>346345.52815545083</v>
      </c>
      <c r="Y194" s="33">
        <v>376061.703329148</v>
      </c>
      <c r="Z194" s="33">
        <v>403428.6857228821</v>
      </c>
      <c r="AA194" s="33">
        <v>428479.18139859673</v>
      </c>
      <c r="AB194" s="33">
        <v>451184.26935435063</v>
      </c>
      <c r="AC194" s="33">
        <v>471545.33391893556</v>
      </c>
      <c r="AD194" s="33">
        <v>489573.59437985747</v>
      </c>
      <c r="AE194" s="33">
        <v>505313.29899539321</v>
      </c>
      <c r="AF194" s="33">
        <v>518847.39404176583</v>
      </c>
      <c r="AG194" s="33">
        <v>530299.62823874201</v>
      </c>
      <c r="AH194" s="33">
        <v>539846.68956869154</v>
      </c>
      <c r="AI194" s="33">
        <v>547697.53888414253</v>
      </c>
      <c r="AJ194" s="33">
        <v>554071.97122465924</v>
      </c>
      <c r="AK194" s="33">
        <v>559191.360817209</v>
      </c>
      <c r="AL194" s="33">
        <v>563260.12158776284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5.8178567439220839</v>
      </c>
      <c r="M202" s="33">
        <v>7.4046042330751094</v>
      </c>
      <c r="N202" s="33">
        <v>9.1546107593695822</v>
      </c>
      <c r="O202" s="33">
        <v>11.409025284059698</v>
      </c>
      <c r="P202" s="33">
        <v>14.224844612016335</v>
      </c>
      <c r="Q202" s="33">
        <v>17.901763696826421</v>
      </c>
      <c r="R202" s="33">
        <v>22.289888209022756</v>
      </c>
      <c r="S202" s="33">
        <v>27.506354216238986</v>
      </c>
      <c r="T202" s="33">
        <v>33.404116678872526</v>
      </c>
      <c r="U202" s="33">
        <v>39.496735619468708</v>
      </c>
      <c r="V202" s="33">
        <v>45.411802757966811</v>
      </c>
      <c r="W202" s="33">
        <v>51.073424601854946</v>
      </c>
      <c r="X202" s="33">
        <v>56.264979108409726</v>
      </c>
      <c r="Y202" s="33">
        <v>61.052850878728542</v>
      </c>
      <c r="Z202" s="33">
        <v>65.442885107634254</v>
      </c>
      <c r="AA202" s="33">
        <v>69.440477708657568</v>
      </c>
      <c r="AB202" s="33">
        <v>73.040181973177852</v>
      </c>
      <c r="AC202" s="33">
        <v>76.243036516663153</v>
      </c>
      <c r="AD202" s="33">
        <v>79.050943347245877</v>
      </c>
      <c r="AE202" s="33">
        <v>81.471259402361412</v>
      </c>
      <c r="AF202" s="33">
        <v>83.518008963580357</v>
      </c>
      <c r="AG202" s="33">
        <v>85.212797531324853</v>
      </c>
      <c r="AH202" s="33">
        <v>86.585500197591927</v>
      </c>
      <c r="AI202" s="33">
        <v>87.67153762935564</v>
      </c>
      <c r="AJ202" s="33">
        <v>88.508306638722289</v>
      </c>
      <c r="AK202" s="33">
        <v>89.133613481201664</v>
      </c>
      <c r="AL202" s="33">
        <v>89.582719203284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0.28436293464725587</v>
      </c>
      <c r="M204" s="33">
        <v>0.32262379573980965</v>
      </c>
      <c r="N204" s="33">
        <v>0.37224498050548921</v>
      </c>
      <c r="O204" s="33">
        <v>0.43818213195105354</v>
      </c>
      <c r="P204" s="33">
        <v>0.50667310044993941</v>
      </c>
      <c r="Q204" s="33">
        <v>0.57697408836676622</v>
      </c>
      <c r="R204" s="33">
        <v>0.62203962064840312</v>
      </c>
      <c r="S204" s="33">
        <v>0.62954260519307259</v>
      </c>
      <c r="T204" s="33">
        <v>0.60868461426780263</v>
      </c>
      <c r="U204" s="33">
        <v>0.58103442348814105</v>
      </c>
      <c r="V204" s="33">
        <v>0.54668570548826689</v>
      </c>
      <c r="W204" s="33">
        <v>0.50534277334732058</v>
      </c>
      <c r="X204" s="33">
        <v>0.46402999250499788</v>
      </c>
      <c r="Y204" s="33">
        <v>0.42306977404950374</v>
      </c>
      <c r="Z204" s="33">
        <v>0.38185197853056851</v>
      </c>
      <c r="AA204" s="33">
        <v>0.34074858343097458</v>
      </c>
      <c r="AB204" s="33">
        <v>0.30026750748681452</v>
      </c>
      <c r="AC204" s="33">
        <v>0.26132616101809258</v>
      </c>
      <c r="AD204" s="33">
        <v>0.22435890719968873</v>
      </c>
      <c r="AE204" s="33">
        <v>0.18980528655576581</v>
      </c>
      <c r="AF204" s="33">
        <v>0.15818081077635496</v>
      </c>
      <c r="AG204" s="33">
        <v>0.12996368020874893</v>
      </c>
      <c r="AH204" s="33">
        <v>0.10546805641375151</v>
      </c>
      <c r="AI204" s="33">
        <v>8.4706985176200192E-2</v>
      </c>
      <c r="AJ204" s="33">
        <v>6.7452128069138875E-2</v>
      </c>
      <c r="AK204" s="33">
        <v>5.3416734416336716E-2</v>
      </c>
      <c r="AL204" s="33">
        <v>4.2080801583571303E-2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6.7234575717611059E-2</v>
      </c>
      <c r="M206" s="33">
        <v>8.8957144691144657E-2</v>
      </c>
      <c r="N206" s="33">
        <v>0.12141630611521609</v>
      </c>
      <c r="O206" s="33">
        <v>0.16466389536254517</v>
      </c>
      <c r="P206" s="33">
        <v>0.21816249431428211</v>
      </c>
      <c r="Q206" s="33">
        <v>0.22884076625581545</v>
      </c>
      <c r="R206" s="33">
        <v>0.23824504908921176</v>
      </c>
      <c r="S206" s="33">
        <v>0.24762512135881626</v>
      </c>
      <c r="T206" s="33">
        <v>0.25661029336439872</v>
      </c>
      <c r="U206" s="33">
        <v>0.25109200329131209</v>
      </c>
      <c r="V206" s="33">
        <v>0.24549707339302809</v>
      </c>
      <c r="W206" s="33">
        <v>0.22704228671286117</v>
      </c>
      <c r="X206" s="33">
        <v>0.20891928033230145</v>
      </c>
      <c r="Y206" s="33">
        <v>0.19062423302524759</v>
      </c>
      <c r="Z206" s="33">
        <v>0.1726742619643333</v>
      </c>
      <c r="AA206" s="33">
        <v>0.15478846661627432</v>
      </c>
      <c r="AB206" s="33">
        <v>0.13721018884593553</v>
      </c>
      <c r="AC206" s="33">
        <v>0.12006240393917833</v>
      </c>
      <c r="AD206" s="33">
        <v>0.10369081497814915</v>
      </c>
      <c r="AE206" s="33">
        <v>8.8361262825854894E-2</v>
      </c>
      <c r="AF206" s="33">
        <v>7.4238847373389066E-2</v>
      </c>
      <c r="AG206" s="33">
        <v>6.1553742145332165E-2</v>
      </c>
      <c r="AH206" s="33">
        <v>5.0284586205489402E-2</v>
      </c>
      <c r="AI206" s="33">
        <v>4.0611173464926834E-2</v>
      </c>
      <c r="AJ206" s="33">
        <v>3.2420894779917914E-2</v>
      </c>
      <c r="AK206" s="33">
        <v>2.5664024536252463E-2</v>
      </c>
      <c r="AL206" s="33">
        <v>1.9897818918379669E-2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0.35159751036486692</v>
      </c>
      <c r="M212" s="33">
        <v>0.41158094043095428</v>
      </c>
      <c r="N212" s="33">
        <v>0.4936612866207053</v>
      </c>
      <c r="O212" s="33">
        <v>0.60284602731359871</v>
      </c>
      <c r="P212" s="33">
        <v>0.72483559476422155</v>
      </c>
      <c r="Q212" s="33">
        <v>0.80581485462258162</v>
      </c>
      <c r="R212" s="33">
        <v>0.86028466973761486</v>
      </c>
      <c r="S212" s="33">
        <v>0.8771677265518889</v>
      </c>
      <c r="T212" s="33">
        <v>0.8652949076322014</v>
      </c>
      <c r="U212" s="33">
        <v>0.83212642677945314</v>
      </c>
      <c r="V212" s="33">
        <v>0.79218277888129496</v>
      </c>
      <c r="W212" s="33">
        <v>0.73238506006018178</v>
      </c>
      <c r="X212" s="33">
        <v>0.67294927283729933</v>
      </c>
      <c r="Y212" s="33">
        <v>0.6136940070747513</v>
      </c>
      <c r="Z212" s="33">
        <v>0.55452624049490185</v>
      </c>
      <c r="AA212" s="33">
        <v>0.49553705004724891</v>
      </c>
      <c r="AB212" s="33">
        <v>0.43747769633275002</v>
      </c>
      <c r="AC212" s="33">
        <v>0.38138856495727091</v>
      </c>
      <c r="AD212" s="33">
        <v>0.3280497221778379</v>
      </c>
      <c r="AE212" s="33">
        <v>0.27816654938162072</v>
      </c>
      <c r="AF212" s="33">
        <v>0.23241965814974402</v>
      </c>
      <c r="AG212" s="33">
        <v>0.19151742235408109</v>
      </c>
      <c r="AH212" s="33">
        <v>0.15575264261924091</v>
      </c>
      <c r="AI212" s="33">
        <v>0.12531815864112703</v>
      </c>
      <c r="AJ212" s="33">
        <v>9.9873022849056789E-2</v>
      </c>
      <c r="AK212" s="33">
        <v>7.9080758952589175E-2</v>
      </c>
      <c r="AL212" s="33">
        <v>6.1978620501950972E-2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5.8178567439220839</v>
      </c>
      <c r="M213" s="34">
        <v>7.4046042330751094</v>
      </c>
      <c r="N213" s="34">
        <v>9.1546107593695822</v>
      </c>
      <c r="O213" s="34">
        <v>11.409025284059698</v>
      </c>
      <c r="P213" s="34">
        <v>14.224844612016335</v>
      </c>
      <c r="Q213" s="34">
        <v>17.901763696826421</v>
      </c>
      <c r="R213" s="34">
        <v>22.289888209022756</v>
      </c>
      <c r="S213" s="34">
        <v>27.506354216238986</v>
      </c>
      <c r="T213" s="34">
        <v>33.404116678872526</v>
      </c>
      <c r="U213" s="34">
        <v>39.496735619468708</v>
      </c>
      <c r="V213" s="34">
        <v>45.411802757966811</v>
      </c>
      <c r="W213" s="34">
        <v>51.073424601854946</v>
      </c>
      <c r="X213" s="34">
        <v>56.264979108409726</v>
      </c>
      <c r="Y213" s="34">
        <v>61.052850878728542</v>
      </c>
      <c r="Z213" s="34">
        <v>65.442885107634254</v>
      </c>
      <c r="AA213" s="34">
        <v>69.440477708657568</v>
      </c>
      <c r="AB213" s="34">
        <v>73.040181973177852</v>
      </c>
      <c r="AC213" s="34">
        <v>76.243036516663153</v>
      </c>
      <c r="AD213" s="34">
        <v>79.050943347245877</v>
      </c>
      <c r="AE213" s="34">
        <v>81.471259402361412</v>
      </c>
      <c r="AF213" s="34">
        <v>83.518008963580357</v>
      </c>
      <c r="AG213" s="34">
        <v>85.212797531324853</v>
      </c>
      <c r="AH213" s="34">
        <v>86.585500197591927</v>
      </c>
      <c r="AI213" s="34">
        <v>87.67153762935564</v>
      </c>
      <c r="AJ213" s="34">
        <v>88.508306638722289</v>
      </c>
      <c r="AK213" s="34">
        <v>89.133613481201664</v>
      </c>
      <c r="AL213" s="34">
        <v>89.582719203284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6.1694542542869515</v>
      </c>
      <c r="M214" s="33">
        <v>7.8161851735060637</v>
      </c>
      <c r="N214" s="33">
        <v>9.6482720459902875</v>
      </c>
      <c r="O214" s="33">
        <v>12.011871311373298</v>
      </c>
      <c r="P214" s="33">
        <v>14.949680206780556</v>
      </c>
      <c r="Q214" s="33">
        <v>18.707578551449004</v>
      </c>
      <c r="R214" s="33">
        <v>23.150172878760372</v>
      </c>
      <c r="S214" s="33">
        <v>28.383521942790875</v>
      </c>
      <c r="T214" s="33">
        <v>34.269411586504724</v>
      </c>
      <c r="U214" s="33">
        <v>40.328862046248162</v>
      </c>
      <c r="V214" s="33">
        <v>46.203985536848101</v>
      </c>
      <c r="W214" s="33">
        <v>51.805809661915127</v>
      </c>
      <c r="X214" s="33">
        <v>56.937928381247026</v>
      </c>
      <c r="Y214" s="33">
        <v>61.66654488580329</v>
      </c>
      <c r="Z214" s="33">
        <v>65.997411348129148</v>
      </c>
      <c r="AA214" s="33">
        <v>69.936014758704815</v>
      </c>
      <c r="AB214" s="33">
        <v>73.477659669510601</v>
      </c>
      <c r="AC214" s="33">
        <v>76.624425081620416</v>
      </c>
      <c r="AD214" s="33">
        <v>79.378993069423714</v>
      </c>
      <c r="AE214" s="33">
        <v>81.749425951743035</v>
      </c>
      <c r="AF214" s="33">
        <v>83.750428621730109</v>
      </c>
      <c r="AG214" s="33">
        <v>85.404314953678934</v>
      </c>
      <c r="AH214" s="33">
        <v>86.741252840211175</v>
      </c>
      <c r="AI214" s="33">
        <v>87.796855787996762</v>
      </c>
      <c r="AJ214" s="33">
        <v>88.608179661571342</v>
      </c>
      <c r="AK214" s="33">
        <v>89.212694240154249</v>
      </c>
      <c r="AL214" s="33">
        <v>89.644697823785947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2.0482348384860575E-2</v>
      </c>
      <c r="C222" s="33">
        <v>2.6668615120709362E-2</v>
      </c>
      <c r="D222" s="33">
        <v>3.4433562312254487E-2</v>
      </c>
      <c r="E222" s="33">
        <v>5.4225745366633736E-2</v>
      </c>
      <c r="F222" s="33">
        <v>8.2180012946230382E-2</v>
      </c>
      <c r="G222" s="33">
        <v>0.13268519649571187</v>
      </c>
      <c r="H222" s="33">
        <v>0.29876597449706299</v>
      </c>
      <c r="I222" s="33">
        <v>0.60565141583883375</v>
      </c>
      <c r="J222" s="33">
        <v>0.96372196579899283</v>
      </c>
      <c r="K222" s="33">
        <v>1.3382847227785803</v>
      </c>
      <c r="L222" s="33">
        <v>1.7454211269094619</v>
      </c>
      <c r="M222" s="33">
        <v>2.1473897844101373</v>
      </c>
      <c r="N222" s="33">
        <v>2.5633364833251369</v>
      </c>
      <c r="O222" s="33">
        <v>3.0804720068594849</v>
      </c>
      <c r="P222" s="33">
        <v>3.6984865461820657</v>
      </c>
      <c r="Q222" s="33">
        <v>4.4754605160545813</v>
      </c>
      <c r="R222" s="33">
        <v>5.3495876169385781</v>
      </c>
      <c r="S222" s="33">
        <v>6.3264735114938766</v>
      </c>
      <c r="T222" s="33">
        <v>7.3489162478482708</v>
      </c>
      <c r="U222" s="33">
        <v>8.2943225197874177</v>
      </c>
      <c r="V222" s="33">
        <v>9.082365789059951</v>
      </c>
      <c r="W222" s="33">
        <v>9.7039543722363693</v>
      </c>
      <c r="X222" s="33">
        <v>10.127699718739974</v>
      </c>
      <c r="Y222" s="33">
        <v>10.378987937817524</v>
      </c>
      <c r="Z222" s="33">
        <v>10.470864714571087</v>
      </c>
      <c r="AA222" s="33">
        <v>10.416074562272239</v>
      </c>
      <c r="AB222" s="33">
        <v>10.225628190550115</v>
      </c>
      <c r="AC222" s="33">
        <v>9.9115972695102084</v>
      </c>
      <c r="AD222" s="33">
        <v>9.4861155317590224</v>
      </c>
      <c r="AE222" s="33">
        <v>8.9618406718010881</v>
      </c>
      <c r="AF222" s="33">
        <v>8.3518028410570366</v>
      </c>
      <c r="AG222" s="33">
        <v>7.6691535293813127</v>
      </c>
      <c r="AH222" s="33">
        <v>6.9268415739374731</v>
      </c>
      <c r="AI222" s="33">
        <v>6.137008998457584</v>
      </c>
      <c r="AJ222" s="33">
        <v>5.3104995687026753</v>
      </c>
      <c r="AK222" s="33">
        <v>4.4566816501197044</v>
      </c>
      <c r="AL222" s="33">
        <v>3.5833095495744569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7.8975736670751501E-3</v>
      </c>
      <c r="C224" s="33">
        <v>8.589172298913433E-3</v>
      </c>
      <c r="D224" s="33">
        <v>1.0261682445611082E-2</v>
      </c>
      <c r="E224" s="33">
        <v>1.3716293546049984E-2</v>
      </c>
      <c r="F224" s="33">
        <v>1.8566986008559383E-2</v>
      </c>
      <c r="G224" s="33">
        <v>2.5976830825657361E-2</v>
      </c>
      <c r="H224" s="33">
        <v>3.9128113011436295E-2</v>
      </c>
      <c r="I224" s="33">
        <v>5.743176691527814E-2</v>
      </c>
      <c r="J224" s="33">
        <v>7.5786458314124644E-2</v>
      </c>
      <c r="K224" s="33">
        <v>8.0241700923071271E-2</v>
      </c>
      <c r="L224" s="33">
        <v>8.5309288370719785E-2</v>
      </c>
      <c r="M224" s="33">
        <v>9.3561219995220379E-2</v>
      </c>
      <c r="N224" s="33">
        <v>0.10422883075779381</v>
      </c>
      <c r="O224" s="33">
        <v>0.11830931577741063</v>
      </c>
      <c r="P224" s="33">
        <v>0.13173511716229497</v>
      </c>
      <c r="Q224" s="33">
        <v>0.14424362629764495</v>
      </c>
      <c r="R224" s="33">
        <v>0.14928959719632054</v>
      </c>
      <c r="S224" s="33">
        <v>0.14479487501121191</v>
      </c>
      <c r="T224" s="33">
        <v>0.13391067529265022</v>
      </c>
      <c r="U224" s="33">
        <v>0.1220172767816711</v>
      </c>
      <c r="V224" s="33">
        <v>0.10933717662199205</v>
      </c>
      <c r="W224" s="33">
        <v>9.6015158725175659E-2</v>
      </c>
      <c r="X224" s="33">
        <v>8.352542874952841E-2</v>
      </c>
      <c r="Y224" s="33">
        <v>7.1921890036618322E-2</v>
      </c>
      <c r="Z224" s="33">
        <v>6.1096343360132706E-2</v>
      </c>
      <c r="AA224" s="33">
        <v>5.1112312654388349E-2</v>
      </c>
      <c r="AB224" s="33">
        <v>4.2037474529854117E-2</v>
      </c>
      <c r="AC224" s="33">
        <v>3.3972422753463752E-2</v>
      </c>
      <c r="AD224" s="33">
        <v>2.6923089021935871E-2</v>
      </c>
      <c r="AE224" s="33">
        <v>2.0878600013414985E-2</v>
      </c>
      <c r="AF224" s="33">
        <v>1.5818097901665967E-2</v>
      </c>
      <c r="AG224" s="33">
        <v>1.1696746372005948E-2</v>
      </c>
      <c r="AH224" s="33">
        <v>8.4374579929412333E-3</v>
      </c>
      <c r="AI224" s="33">
        <v>5.9295007662283376E-3</v>
      </c>
      <c r="AJ224" s="33">
        <v>4.0471378095226548E-3</v>
      </c>
      <c r="AK224" s="33">
        <v>2.6708451650940771E-3</v>
      </c>
      <c r="AL224" s="33">
        <v>1.6832388239420609E-3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6.5086700554189264E-5</v>
      </c>
      <c r="C226" s="33">
        <v>8.4552682515204563E-5</v>
      </c>
      <c r="D226" s="33">
        <v>1.8864412163815692E-4</v>
      </c>
      <c r="E226" s="33">
        <v>2.8287098711867039E-4</v>
      </c>
      <c r="F226" s="33">
        <v>2.6235829339642231E-4</v>
      </c>
      <c r="G226" s="33">
        <v>1.3292866955921545E-3</v>
      </c>
      <c r="H226" s="33">
        <v>4.33653733568735E-3</v>
      </c>
      <c r="I226" s="33">
        <v>7.1221419165708958E-3</v>
      </c>
      <c r="J226" s="33">
        <v>8.5700557903162951E-3</v>
      </c>
      <c r="K226" s="33">
        <v>9.3773841096657651E-3</v>
      </c>
      <c r="L226" s="33">
        <v>2.0170372715283311E-2</v>
      </c>
      <c r="M226" s="33">
        <v>2.5797571960431944E-2</v>
      </c>
      <c r="N226" s="33">
        <v>3.3996565712260493E-2</v>
      </c>
      <c r="O226" s="33">
        <v>4.4459251747887181E-2</v>
      </c>
      <c r="P226" s="33">
        <v>5.6722248521713321E-2</v>
      </c>
      <c r="Q226" s="33">
        <v>5.7210191563953836E-2</v>
      </c>
      <c r="R226" s="33">
        <v>5.7178811781410786E-2</v>
      </c>
      <c r="S226" s="33">
        <v>5.6953777912527703E-2</v>
      </c>
      <c r="T226" s="33">
        <v>5.6454264540167678E-2</v>
      </c>
      <c r="U226" s="33">
        <v>5.2729320691175481E-2</v>
      </c>
      <c r="V226" s="33">
        <v>4.9099414678605575E-2</v>
      </c>
      <c r="W226" s="33">
        <v>4.31380344754436E-2</v>
      </c>
      <c r="X226" s="33">
        <v>3.760547045981423E-2</v>
      </c>
      <c r="Y226" s="33">
        <v>3.2406119614292045E-2</v>
      </c>
      <c r="Z226" s="33">
        <v>2.7627881914293297E-2</v>
      </c>
      <c r="AA226" s="33">
        <v>2.3218269992441122E-2</v>
      </c>
      <c r="AB226" s="33">
        <v>1.9209426438430946E-2</v>
      </c>
      <c r="AC226" s="33">
        <v>1.5608112512093156E-2</v>
      </c>
      <c r="AD226" s="33">
        <v>1.2442897797377875E-2</v>
      </c>
      <c r="AE226" s="33">
        <v>9.7197389108440203E-3</v>
      </c>
      <c r="AF226" s="33">
        <v>7.4238847373388917E-3</v>
      </c>
      <c r="AG226" s="33">
        <v>5.5398367930798841E-3</v>
      </c>
      <c r="AH226" s="33">
        <v>4.0227668964391422E-3</v>
      </c>
      <c r="AI226" s="33">
        <v>2.8427821425448712E-3</v>
      </c>
      <c r="AJ226" s="33">
        <v>1.9452536867950688E-3</v>
      </c>
      <c r="AK226" s="33">
        <v>1.2832012268126183E-3</v>
      </c>
      <c r="AL226" s="33">
        <v>7.9591275673518284E-4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7.96266036762934E-3</v>
      </c>
      <c r="C232" s="33">
        <v>8.673724981428637E-3</v>
      </c>
      <c r="D232" s="33">
        <v>1.0450326567249238E-2</v>
      </c>
      <c r="E232" s="33">
        <v>1.3999164533168655E-2</v>
      </c>
      <c r="F232" s="33">
        <v>1.8829344301955805E-2</v>
      </c>
      <c r="G232" s="33">
        <v>2.7306117521249517E-2</v>
      </c>
      <c r="H232" s="33">
        <v>4.3464650347123643E-2</v>
      </c>
      <c r="I232" s="33">
        <v>6.4553908831849041E-2</v>
      </c>
      <c r="J232" s="33">
        <v>8.4356514104440936E-2</v>
      </c>
      <c r="K232" s="33">
        <v>8.9619085032737036E-2</v>
      </c>
      <c r="L232" s="33">
        <v>0.1054796610860031</v>
      </c>
      <c r="M232" s="33">
        <v>0.11935879195565233</v>
      </c>
      <c r="N232" s="33">
        <v>0.1382253964700543</v>
      </c>
      <c r="O232" s="33">
        <v>0.16276856752529781</v>
      </c>
      <c r="P232" s="33">
        <v>0.18845736568400828</v>
      </c>
      <c r="Q232" s="33">
        <v>0.20145381786159877</v>
      </c>
      <c r="R232" s="33">
        <v>0.20646840897773133</v>
      </c>
      <c r="S232" s="33">
        <v>0.20174865292373961</v>
      </c>
      <c r="T232" s="33">
        <v>0.19036493983281788</v>
      </c>
      <c r="U232" s="33">
        <v>0.17474659747284657</v>
      </c>
      <c r="V232" s="33">
        <v>0.15843659130059762</v>
      </c>
      <c r="W232" s="33">
        <v>0.13915319320061925</v>
      </c>
      <c r="X232" s="33">
        <v>0.12113089920934264</v>
      </c>
      <c r="Y232" s="33">
        <v>0.10432800965091037</v>
      </c>
      <c r="Z232" s="33">
        <v>8.8724225274426E-2</v>
      </c>
      <c r="AA232" s="33">
        <v>7.4330582646829471E-2</v>
      </c>
      <c r="AB232" s="33">
        <v>6.1246900968285063E-2</v>
      </c>
      <c r="AC232" s="33">
        <v>4.9580535265556905E-2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2.0482348384860575E-2</v>
      </c>
      <c r="C233" s="34">
        <v>2.6668615120709362E-2</v>
      </c>
      <c r="D233" s="34">
        <v>3.4433562312254487E-2</v>
      </c>
      <c r="E233" s="34">
        <v>5.4225745366633736E-2</v>
      </c>
      <c r="F233" s="34">
        <v>8.2180012946230382E-2</v>
      </c>
      <c r="G233" s="34">
        <v>0.13268519649571187</v>
      </c>
      <c r="H233" s="34">
        <v>0.29876597449706299</v>
      </c>
      <c r="I233" s="34">
        <v>0.60565141583883375</v>
      </c>
      <c r="J233" s="34">
        <v>0.96372196579899283</v>
      </c>
      <c r="K233" s="34">
        <v>1.3382847227785803</v>
      </c>
      <c r="L233" s="34">
        <v>1.7454211269094619</v>
      </c>
      <c r="M233" s="34">
        <v>2.1473897844101373</v>
      </c>
      <c r="N233" s="34">
        <v>2.5633364833251369</v>
      </c>
      <c r="O233" s="34">
        <v>3.0804720068594849</v>
      </c>
      <c r="P233" s="34">
        <v>3.6984865461820657</v>
      </c>
      <c r="Q233" s="34">
        <v>4.4754605160545813</v>
      </c>
      <c r="R233" s="34">
        <v>5.3495876169385781</v>
      </c>
      <c r="S233" s="34">
        <v>6.3264735114938766</v>
      </c>
      <c r="T233" s="34">
        <v>7.3489162478482708</v>
      </c>
      <c r="U233" s="34">
        <v>8.2943225197874177</v>
      </c>
      <c r="V233" s="34">
        <v>9.082365789059951</v>
      </c>
      <c r="W233" s="34">
        <v>9.7039543722363693</v>
      </c>
      <c r="X233" s="34">
        <v>10.127699718739974</v>
      </c>
      <c r="Y233" s="34">
        <v>10.378987937817524</v>
      </c>
      <c r="Z233" s="34">
        <v>10.470864714571087</v>
      </c>
      <c r="AA233" s="34">
        <v>10.416074562272239</v>
      </c>
      <c r="AB233" s="34">
        <v>10.225628190550115</v>
      </c>
      <c r="AC233" s="34">
        <v>9.9115972695102084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2.8445008752489915E-2</v>
      </c>
      <c r="C234" s="33">
        <v>3.5342340102137999E-2</v>
      </c>
      <c r="D234" s="33">
        <v>4.4883888879503731E-2</v>
      </c>
      <c r="E234" s="33">
        <v>6.8224909899802386E-2</v>
      </c>
      <c r="F234" s="33">
        <v>0.10100935724818619</v>
      </c>
      <c r="G234" s="33">
        <v>0.15999131401696137</v>
      </c>
      <c r="H234" s="33">
        <v>0.34223062484418665</v>
      </c>
      <c r="I234" s="33">
        <v>0.67020532467068283</v>
      </c>
      <c r="J234" s="33">
        <v>1.0480784799034337</v>
      </c>
      <c r="K234" s="33">
        <v>1.4279038078113175</v>
      </c>
      <c r="L234" s="33">
        <v>1.8509007879954651</v>
      </c>
      <c r="M234" s="33">
        <v>2.2667485763657895</v>
      </c>
      <c r="N234" s="33">
        <v>2.7015618797951908</v>
      </c>
      <c r="O234" s="33">
        <v>3.2432405743847825</v>
      </c>
      <c r="P234" s="33">
        <v>3.8869439118660738</v>
      </c>
      <c r="Q234" s="33">
        <v>4.6769143339161801</v>
      </c>
      <c r="R234" s="33">
        <v>5.556056025916309</v>
      </c>
      <c r="S234" s="33">
        <v>6.5282221644176159</v>
      </c>
      <c r="T234" s="33">
        <v>7.5392811876810892</v>
      </c>
      <c r="U234" s="33">
        <v>8.4690691172602648</v>
      </c>
      <c r="V234" s="33">
        <v>9.2408023803605488</v>
      </c>
      <c r="W234" s="33">
        <v>9.8431075654369895</v>
      </c>
      <c r="X234" s="33">
        <v>10.248830617949316</v>
      </c>
      <c r="Y234" s="33">
        <v>10.483315947468434</v>
      </c>
      <c r="Z234" s="33">
        <v>10.559588939845513</v>
      </c>
      <c r="AA234" s="33">
        <v>10.490405144919068</v>
      </c>
      <c r="AB234" s="33">
        <v>10.2868750915184</v>
      </c>
      <c r="AC234" s="33">
        <v>9.9611778047757653</v>
      </c>
      <c r="AD234" s="33">
        <v>9.5254815185783368</v>
      </c>
      <c r="AE234" s="33">
        <v>8.9924390107253469</v>
      </c>
      <c r="AF234" s="33">
        <v>8.375044823696042</v>
      </c>
      <c r="AG234" s="33">
        <v>7.6863901125463983</v>
      </c>
      <c r="AH234" s="33">
        <v>6.9393017988268531</v>
      </c>
      <c r="AI234" s="33">
        <v>6.1457812813663573</v>
      </c>
      <c r="AJ234" s="33">
        <v>5.3164919601989933</v>
      </c>
      <c r="AK234" s="33">
        <v>4.460635696511611</v>
      </c>
      <c r="AL234" s="33">
        <v>3.5857887011551344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247841.00359537656</v>
      </c>
      <c r="M241" s="33">
        <v>235503.42508208958</v>
      </c>
      <c r="N241" s="33">
        <v>223485.72467043111</v>
      </c>
      <c r="O241" s="33">
        <v>212156.07888988921</v>
      </c>
      <c r="P241" s="33">
        <v>200281.25687903614</v>
      </c>
      <c r="Q241" s="33">
        <v>187283.05972770319</v>
      </c>
      <c r="R241" s="33">
        <v>173233.135238691</v>
      </c>
      <c r="S241" s="33">
        <v>158355.3917058215</v>
      </c>
      <c r="T241" s="33">
        <v>142681.84994353729</v>
      </c>
      <c r="U241" s="33">
        <v>126720.38413092047</v>
      </c>
      <c r="V241" s="33">
        <v>111795.40179118807</v>
      </c>
      <c r="W241" s="33">
        <v>98173.114165083898</v>
      </c>
      <c r="X241" s="33">
        <v>85602.958844387103</v>
      </c>
      <c r="Y241" s="33">
        <v>74065.410883337769</v>
      </c>
      <c r="Z241" s="33">
        <v>63700.56986609054</v>
      </c>
      <c r="AA241" s="33">
        <v>54378.913154359427</v>
      </c>
      <c r="AB241" s="33">
        <v>45937.207893663057</v>
      </c>
      <c r="AC241" s="33">
        <v>38358.259436411623</v>
      </c>
      <c r="AD241" s="33">
        <v>31705.104529915734</v>
      </c>
      <c r="AE241" s="33">
        <v>25941.849351306682</v>
      </c>
      <c r="AF241" s="33">
        <v>21064.23455662507</v>
      </c>
      <c r="AG241" s="33">
        <v>17000.719989949641</v>
      </c>
      <c r="AH241" s="33">
        <v>13636.597193762667</v>
      </c>
      <c r="AI241" s="33">
        <v>10817.349898646775</v>
      </c>
      <c r="AJ241" s="33">
        <v>8557.1527615016621</v>
      </c>
      <c r="AK241" s="33">
        <v>6707.8850301069933</v>
      </c>
      <c r="AL241" s="33">
        <v>5212.7852487979253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232216.61013992666</v>
      </c>
      <c r="M242" s="33">
        <v>220020.33876087537</v>
      </c>
      <c r="N242" s="33">
        <v>206104.83211950629</v>
      </c>
      <c r="O242" s="33">
        <v>191438.64432377261</v>
      </c>
      <c r="P242" s="33">
        <v>176097.71235434679</v>
      </c>
      <c r="Q242" s="33">
        <v>161024.18939172861</v>
      </c>
      <c r="R242" s="33">
        <v>145548.50589290209</v>
      </c>
      <c r="S242" s="33">
        <v>130654.01440002485</v>
      </c>
      <c r="T242" s="33">
        <v>115592.81463930682</v>
      </c>
      <c r="U242" s="33">
        <v>101220.43173898809</v>
      </c>
      <c r="V242" s="33">
        <v>87526.403052491965</v>
      </c>
      <c r="W242" s="33">
        <v>75274.104489469581</v>
      </c>
      <c r="X242" s="33">
        <v>64345.255171896773</v>
      </c>
      <c r="Y242" s="33">
        <v>54629.511352330512</v>
      </c>
      <c r="Z242" s="33">
        <v>46025.060565569402</v>
      </c>
      <c r="AA242" s="33">
        <v>38494.511888425921</v>
      </c>
      <c r="AB242" s="33">
        <v>31954.580622370602</v>
      </c>
      <c r="AC242" s="33">
        <v>26293.104950526165</v>
      </c>
      <c r="AD242" s="33">
        <v>21405.608714157541</v>
      </c>
      <c r="AE242" s="33">
        <v>17259.324539808829</v>
      </c>
      <c r="AF242" s="33">
        <v>13815.953394888269</v>
      </c>
      <c r="AG242" s="33">
        <v>10991.770645924114</v>
      </c>
      <c r="AH242" s="33">
        <v>8689.3196600241426</v>
      </c>
      <c r="AI242" s="33">
        <v>6815.5123915200811</v>
      </c>
      <c r="AJ242" s="33">
        <v>5312.996011305132</v>
      </c>
      <c r="AK242" s="33">
        <v>4100.6970357274995</v>
      </c>
      <c r="AL242" s="33">
        <v>3137.3257911167598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34306.282435685738</v>
      </c>
      <c r="M243" s="33">
        <v>43820.299495386869</v>
      </c>
      <c r="N243" s="33">
        <v>54341.924250136566</v>
      </c>
      <c r="O243" s="33">
        <v>67922.869875616845</v>
      </c>
      <c r="P243" s="33">
        <v>84922.307021674438</v>
      </c>
      <c r="Q243" s="33">
        <v>107168.67496851998</v>
      </c>
      <c r="R243" s="33">
        <v>133784.78037808873</v>
      </c>
      <c r="S243" s="33">
        <v>165502.47665371894</v>
      </c>
      <c r="T243" s="33">
        <v>201457.42736979981</v>
      </c>
      <c r="U243" s="33">
        <v>238711.09456302176</v>
      </c>
      <c r="V243" s="33">
        <v>275002.20598881639</v>
      </c>
      <c r="W243" s="33">
        <v>309864.22288783739</v>
      </c>
      <c r="X243" s="33">
        <v>342304.86763959529</v>
      </c>
      <c r="Y243" s="33">
        <v>372374.94395391736</v>
      </c>
      <c r="Z243" s="33">
        <v>400095.63119363575</v>
      </c>
      <c r="AA243" s="33">
        <v>425499.13564670517</v>
      </c>
      <c r="AB243" s="33">
        <v>448552.08506697358</v>
      </c>
      <c r="AC243" s="33">
        <v>469249.60270626051</v>
      </c>
      <c r="AD243" s="33">
        <v>487598.12292772462</v>
      </c>
      <c r="AE243" s="33">
        <v>503637.53211797192</v>
      </c>
      <c r="AF243" s="33">
        <v>517446.63317291078</v>
      </c>
      <c r="AG243" s="33">
        <v>529144.92467064899</v>
      </c>
      <c r="AH243" s="33">
        <v>538907.32583639212</v>
      </c>
      <c r="AI243" s="33">
        <v>546941.55070820241</v>
      </c>
      <c r="AJ243" s="33">
        <v>553469.39616583672</v>
      </c>
      <c r="AK243" s="33">
        <v>558714.18979274447</v>
      </c>
      <c r="AL243" s="33">
        <v>562886.14902070328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22533.554515315165</v>
      </c>
      <c r="M244" s="33">
        <v>26104.976110303825</v>
      </c>
      <c r="N244" s="33">
        <v>29060.93210969993</v>
      </c>
      <c r="O244" s="33">
        <v>31481.83463161391</v>
      </c>
      <c r="P244" s="33">
        <v>32539.128968502959</v>
      </c>
      <c r="Q244" s="33">
        <v>32265.515552637695</v>
      </c>
      <c r="R244" s="33">
        <v>31537.62866864201</v>
      </c>
      <c r="S244" s="33">
        <v>29969.952044425696</v>
      </c>
      <c r="T244" s="33">
        <v>27931.875879577001</v>
      </c>
      <c r="U244" s="33">
        <v>25848.151459710814</v>
      </c>
      <c r="V244" s="33">
        <v>23719.274444340354</v>
      </c>
      <c r="W244" s="33">
        <v>21542.543714803491</v>
      </c>
      <c r="X244" s="33">
        <v>19324.076400088423</v>
      </c>
      <c r="Y244" s="33">
        <v>17106.736594019723</v>
      </c>
      <c r="Z244" s="33">
        <v>14944.677343840882</v>
      </c>
      <c r="AA244" s="33">
        <v>12867.262682371376</v>
      </c>
      <c r="AB244" s="33">
        <v>10923.833721678075</v>
      </c>
      <c r="AC244" s="33">
        <v>9141.6920313204228</v>
      </c>
      <c r="AD244" s="33">
        <v>7549.5091907730121</v>
      </c>
      <c r="AE244" s="33">
        <v>6157.1102997989456</v>
      </c>
      <c r="AF244" s="33">
        <v>4966.3872104705151</v>
      </c>
      <c r="AG244" s="33">
        <v>3964.3762062254727</v>
      </c>
      <c r="AH244" s="33">
        <v>3129.7757486752212</v>
      </c>
      <c r="AI244" s="33">
        <v>2446.6395417295812</v>
      </c>
      <c r="AJ244" s="33">
        <v>1899.8836367141612</v>
      </c>
      <c r="AK244" s="33">
        <v>1466.1188137525126</v>
      </c>
      <c r="AL244" s="33">
        <v>1130.8212062887153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16621.934882001005</v>
      </c>
      <c r="M245" s="33">
        <v>18928.565239781601</v>
      </c>
      <c r="N245" s="33">
        <v>21925.09347327031</v>
      </c>
      <c r="O245" s="33">
        <v>25911.197625168166</v>
      </c>
      <c r="P245" s="33">
        <v>30063.557275694599</v>
      </c>
      <c r="Q245" s="33">
        <v>34339.891598013295</v>
      </c>
      <c r="R245" s="33">
        <v>37107.036801552822</v>
      </c>
      <c r="S245" s="33">
        <v>37609.803757153844</v>
      </c>
      <c r="T245" s="33">
        <v>36396.873513722916</v>
      </c>
      <c r="U245" s="33">
        <v>34773.211164681721</v>
      </c>
      <c r="V245" s="33">
        <v>32742.719398070687</v>
      </c>
      <c r="W245" s="33">
        <v>30284.029804464444</v>
      </c>
      <c r="X245" s="33">
        <v>27824.686836138921</v>
      </c>
      <c r="Y245" s="33">
        <v>25384.335341514841</v>
      </c>
      <c r="Z245" s="33">
        <v>22925.255574580195</v>
      </c>
      <c r="AA245" s="33">
        <v>20469.816967478608</v>
      </c>
      <c r="AB245" s="33">
        <v>18047.88538582313</v>
      </c>
      <c r="AC245" s="33">
        <v>15714.876900937372</v>
      </c>
      <c r="AD245" s="33">
        <v>13497.586804207793</v>
      </c>
      <c r="AE245" s="33">
        <v>11423.648634782468</v>
      </c>
      <c r="AF245" s="33">
        <v>9524.4232863723519</v>
      </c>
      <c r="AG245" s="33">
        <v>7828.6358217156394</v>
      </c>
      <c r="AH245" s="33">
        <v>6355.0451683098627</v>
      </c>
      <c r="AI245" s="33">
        <v>5105.1551252688878</v>
      </c>
      <c r="AJ245" s="33">
        <v>4065.5992148150017</v>
      </c>
      <c r="AK245" s="33">
        <v>3219.7652852799197</v>
      </c>
      <c r="AL245" s="33">
        <v>2536.2420463406893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19202.287905878504</v>
      </c>
      <c r="M246" s="33">
        <v>24871.301046616507</v>
      </c>
      <c r="N246" s="33">
        <v>30162.747469906775</v>
      </c>
      <c r="O246" s="33">
        <v>29665.336416939226</v>
      </c>
      <c r="P246" s="33">
        <v>28367.241016264601</v>
      </c>
      <c r="Q246" s="33">
        <v>26462.695426728693</v>
      </c>
      <c r="R246" s="33">
        <v>24678.656541299006</v>
      </c>
      <c r="S246" s="33">
        <v>22903.117063178968</v>
      </c>
      <c r="T246" s="33">
        <v>21149.547254918023</v>
      </c>
      <c r="U246" s="33">
        <v>19390.18079221484</v>
      </c>
      <c r="V246" s="33">
        <v>17590.284045426499</v>
      </c>
      <c r="W246" s="33">
        <v>15743.327499399189</v>
      </c>
      <c r="X246" s="33">
        <v>13907.183395528102</v>
      </c>
      <c r="Y246" s="33">
        <v>12090.368069636568</v>
      </c>
      <c r="Z246" s="33">
        <v>10348.007731698373</v>
      </c>
      <c r="AA246" s="33">
        <v>8695.3682998289314</v>
      </c>
      <c r="AB246" s="33">
        <v>7205.6698181801212</v>
      </c>
      <c r="AC246" s="33">
        <v>5890.7811126258639</v>
      </c>
      <c r="AD246" s="33">
        <v>4742.2400759775765</v>
      </c>
      <c r="AE246" s="33">
        <v>3765.5934853034037</v>
      </c>
      <c r="AF246" s="33">
        <v>2944.4688322042307</v>
      </c>
      <c r="AG246" s="33">
        <v>2285.8601151790972</v>
      </c>
      <c r="AH246" s="33">
        <v>1764.1515802474626</v>
      </c>
      <c r="AI246" s="33">
        <v>1346.0692821967432</v>
      </c>
      <c r="AJ246" s="33">
        <v>1003.5746434412106</v>
      </c>
      <c r="AK246" s="33">
        <v>729.09603514142418</v>
      </c>
      <c r="AL246" s="33">
        <v>524.03078526690422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3967.6455606904319</v>
      </c>
      <c r="M247" s="33">
        <v>5269.7518005024695</v>
      </c>
      <c r="N247" s="33">
        <v>7219.3027309804129</v>
      </c>
      <c r="O247" s="33">
        <v>9822.1203147781271</v>
      </c>
      <c r="P247" s="33">
        <v>13049.086575292804</v>
      </c>
      <c r="Q247" s="33">
        <v>13701.667296448099</v>
      </c>
      <c r="R247" s="33">
        <v>14280.780067866286</v>
      </c>
      <c r="S247" s="33">
        <v>14861.371524024318</v>
      </c>
      <c r="T247" s="33">
        <v>15421.054506666818</v>
      </c>
      <c r="U247" s="33">
        <v>15101.521288193902</v>
      </c>
      <c r="V247" s="33">
        <v>14778.637795690738</v>
      </c>
      <c r="W247" s="33">
        <v>13670.333499580764</v>
      </c>
      <c r="X247" s="33">
        <v>12581.918322416823</v>
      </c>
      <c r="Y247" s="33">
        <v>11483.258410791797</v>
      </c>
      <c r="Z247" s="33">
        <v>10405.289717883794</v>
      </c>
      <c r="AA247" s="33">
        <v>9330.6405514365742</v>
      </c>
      <c r="AB247" s="33">
        <v>8273.9574879471074</v>
      </c>
      <c r="AC247" s="33">
        <v>7242.4352258129484</v>
      </c>
      <c r="AD247" s="33">
        <v>6257.1277171210968</v>
      </c>
      <c r="AE247" s="33">
        <v>5334.0201394305122</v>
      </c>
      <c r="AF247" s="33">
        <v>4483.1854021780973</v>
      </c>
      <c r="AG247" s="33">
        <v>3718.3998592142448</v>
      </c>
      <c r="AH247" s="33">
        <v>3038.5921546842819</v>
      </c>
      <c r="AI247" s="33">
        <v>2454.7266341327545</v>
      </c>
      <c r="AJ247" s="33">
        <v>1960.1513734102016</v>
      </c>
      <c r="AK247" s="33">
        <v>1551.944959365429</v>
      </c>
      <c r="AL247" s="33">
        <v>1203.4836242544143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576689.31903487397</v>
      </c>
      <c r="M253" s="33">
        <v>574518.65753555624</v>
      </c>
      <c r="N253" s="33">
        <v>572300.5568239314</v>
      </c>
      <c r="O253" s="33">
        <v>568398.08207777806</v>
      </c>
      <c r="P253" s="33">
        <v>565320.29009081237</v>
      </c>
      <c r="Q253" s="33">
        <v>562245.69396177959</v>
      </c>
      <c r="R253" s="33">
        <v>560170.52358904202</v>
      </c>
      <c r="S253" s="33">
        <v>559856.12714834814</v>
      </c>
      <c r="T253" s="33">
        <v>560631.44310752873</v>
      </c>
      <c r="U253" s="33">
        <v>561764.97513773153</v>
      </c>
      <c r="V253" s="33">
        <v>563154.92651602463</v>
      </c>
      <c r="W253" s="33">
        <v>564551.67606063874</v>
      </c>
      <c r="X253" s="33">
        <v>565890.94661005144</v>
      </c>
      <c r="Y253" s="33">
        <v>567134.56460554851</v>
      </c>
      <c r="Z253" s="33">
        <v>568444.49199329887</v>
      </c>
      <c r="AA253" s="33">
        <v>569735.64919060608</v>
      </c>
      <c r="AB253" s="33">
        <v>570895.21999663569</v>
      </c>
      <c r="AC253" s="33">
        <v>571890.75236389495</v>
      </c>
      <c r="AD253" s="33">
        <v>572755.29995987739</v>
      </c>
      <c r="AE253" s="33">
        <v>573519.07856840279</v>
      </c>
      <c r="AF253" s="33">
        <v>574245.28585564927</v>
      </c>
      <c r="AG253" s="33">
        <v>574934.68730885722</v>
      </c>
      <c r="AH253" s="33">
        <v>575520.80734209577</v>
      </c>
      <c r="AI253" s="33">
        <v>575927.00358169724</v>
      </c>
      <c r="AJ253" s="33">
        <v>576268.7538070241</v>
      </c>
      <c r="AK253" s="33">
        <v>576489.69695211831</v>
      </c>
      <c r="AL253" s="33">
        <v>576630.83772276877</v>
      </c>
    </row>
    <row r="254" spans="1:38">
      <c r="A254" s="10"/>
      <c r="AL254">
        <v>0.93469926342998899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9824.1032666428782</v>
      </c>
      <c r="M259" s="33">
        <v>9805.7451871599969</v>
      </c>
      <c r="N259" s="33">
        <v>9786.6014431771855</v>
      </c>
      <c r="O259" s="33">
        <v>9773.628648773134</v>
      </c>
      <c r="P259" s="33">
        <v>9747.968644670771</v>
      </c>
      <c r="Q259" s="33">
        <v>9699.6156485319862</v>
      </c>
      <c r="R259" s="33">
        <v>9625.6357907528673</v>
      </c>
      <c r="S259" s="33">
        <v>9525.5591920905426</v>
      </c>
      <c r="T259" s="33">
        <v>9394.9111652170832</v>
      </c>
      <c r="U259" s="33">
        <v>9236.0402529583171</v>
      </c>
      <c r="V259" s="33">
        <v>9067.0565437917558</v>
      </c>
      <c r="W259" s="33">
        <v>8890.9347008489531</v>
      </c>
      <c r="X259" s="33">
        <v>8686.313445378888</v>
      </c>
      <c r="Y259" s="33">
        <v>8475.9461254089492</v>
      </c>
      <c r="Z259" s="33">
        <v>8239.8333868970149</v>
      </c>
      <c r="AA259" s="33">
        <v>7977.7324909785748</v>
      </c>
      <c r="AB259" s="33">
        <v>7693.3976108259176</v>
      </c>
      <c r="AC259" s="33">
        <v>7375.2055021244323</v>
      </c>
      <c r="AD259" s="33">
        <v>7012.9421102760734</v>
      </c>
      <c r="AE259" s="33">
        <v>6610.0889549839376</v>
      </c>
      <c r="AF259" s="33">
        <v>6169.0954593119441</v>
      </c>
      <c r="AG259" s="33">
        <v>5699.9492692302747</v>
      </c>
      <c r="AH259" s="33">
        <v>5209.8150794399608</v>
      </c>
      <c r="AI259" s="33">
        <v>4702.0384977639305</v>
      </c>
      <c r="AJ259" s="33">
        <v>4198.5993608261342</v>
      </c>
      <c r="AK259" s="33">
        <v>3691.240708516299</v>
      </c>
      <c r="AL259" s="33">
        <v>3193.3200617726902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18092.256595910902</v>
      </c>
      <c r="M260" s="33">
        <v>17950.128120320936</v>
      </c>
      <c r="N260" s="33">
        <v>17778.73593300259</v>
      </c>
      <c r="O260" s="33">
        <v>17591.287318807732</v>
      </c>
      <c r="P260" s="33">
        <v>17385.228835365746</v>
      </c>
      <c r="Q260" s="33">
        <v>17179.530857134996</v>
      </c>
      <c r="R260" s="33">
        <v>16945.055764172477</v>
      </c>
      <c r="S260" s="33">
        <v>16698.466830058012</v>
      </c>
      <c r="T260" s="33">
        <v>16398.428070308066</v>
      </c>
      <c r="U260" s="33">
        <v>16063.904889612795</v>
      </c>
      <c r="V260" s="33">
        <v>15689.671790860066</v>
      </c>
      <c r="W260" s="33">
        <v>15313.558787161801</v>
      </c>
      <c r="X260" s="33">
        <v>14923.888394921647</v>
      </c>
      <c r="Y260" s="33">
        <v>14520.004016713574</v>
      </c>
      <c r="Z260" s="33">
        <v>14095.559518883249</v>
      </c>
      <c r="AA260" s="33">
        <v>13651.087983140424</v>
      </c>
      <c r="AB260" s="33">
        <v>13171.416403325811</v>
      </c>
      <c r="AC260" s="33">
        <v>12649.040417559627</v>
      </c>
      <c r="AD260" s="33">
        <v>12096.420914180602</v>
      </c>
      <c r="AE260" s="33">
        <v>11518.602697306391</v>
      </c>
      <c r="AF260" s="33">
        <v>10901.140926985361</v>
      </c>
      <c r="AG260" s="33">
        <v>10244.238330694972</v>
      </c>
      <c r="AH260" s="33">
        <v>9558.5976472613893</v>
      </c>
      <c r="AI260" s="33">
        <v>8868.6374314506284</v>
      </c>
      <c r="AJ260" s="33">
        <v>8149.4168419952694</v>
      </c>
      <c r="AK260" s="33">
        <v>7387.2191050148876</v>
      </c>
      <c r="AL260" s="33">
        <v>6620.1715771902318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15894.083450286684</v>
      </c>
      <c r="M261" s="33">
        <v>15718.49363745656</v>
      </c>
      <c r="N261" s="33">
        <v>15561.967671582679</v>
      </c>
      <c r="O261" s="33">
        <v>15463.564008667799</v>
      </c>
      <c r="P261" s="33">
        <v>15395.838708074481</v>
      </c>
      <c r="Q261" s="33">
        <v>15364.235220721856</v>
      </c>
      <c r="R261" s="33">
        <v>15329.245647492968</v>
      </c>
      <c r="S261" s="33">
        <v>15293.81913049045</v>
      </c>
      <c r="T261" s="33">
        <v>15246.478860720948</v>
      </c>
      <c r="U261" s="33">
        <v>15172.314689500761</v>
      </c>
      <c r="V261" s="33">
        <v>15073.575504486129</v>
      </c>
      <c r="W261" s="33">
        <v>14962.55731602814</v>
      </c>
      <c r="X261" s="33">
        <v>14843.170352014689</v>
      </c>
      <c r="Y261" s="33">
        <v>14722.964627829191</v>
      </c>
      <c r="Z261" s="33">
        <v>14606.312543879589</v>
      </c>
      <c r="AA261" s="33">
        <v>14495.492493847583</v>
      </c>
      <c r="AB261" s="33">
        <v>14391.809392142386</v>
      </c>
      <c r="AC261" s="33">
        <v>14295.771357710404</v>
      </c>
      <c r="AD261" s="33">
        <v>14207.573415433511</v>
      </c>
      <c r="AE261" s="33">
        <v>14127.200352053329</v>
      </c>
      <c r="AF261" s="33">
        <v>14054.448043044529</v>
      </c>
      <c r="AG261" s="33">
        <v>13988.936504150113</v>
      </c>
      <c r="AH261" s="33">
        <v>13930.029702079568</v>
      </c>
      <c r="AI261" s="33">
        <v>13876.92910138861</v>
      </c>
      <c r="AJ261" s="33">
        <v>13829.119899273383</v>
      </c>
      <c r="AK261" s="33">
        <v>13785.979080011832</v>
      </c>
      <c r="AL261" s="33">
        <v>13746.897659160113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12104.401866843127</v>
      </c>
      <c r="M262" s="33">
        <v>11979.111727886382</v>
      </c>
      <c r="N262" s="33">
        <v>11846.992040715464</v>
      </c>
      <c r="O262" s="33">
        <v>11714.223331086096</v>
      </c>
      <c r="P262" s="33">
        <v>11553.471910713828</v>
      </c>
      <c r="Q262" s="33">
        <v>11367.945812648992</v>
      </c>
      <c r="R262" s="33">
        <v>11192.248117737538</v>
      </c>
      <c r="S262" s="33">
        <v>10999.657216963245</v>
      </c>
      <c r="T262" s="33">
        <v>10805.033453346512</v>
      </c>
      <c r="U262" s="33">
        <v>10628.911167903087</v>
      </c>
      <c r="V262" s="33">
        <v>10467.32587138756</v>
      </c>
      <c r="W262" s="33">
        <v>10315.042677305846</v>
      </c>
      <c r="X262" s="33">
        <v>10167.853314977752</v>
      </c>
      <c r="Y262" s="33">
        <v>10021.685530881423</v>
      </c>
      <c r="Z262" s="33">
        <v>9872.0322780748829</v>
      </c>
      <c r="AA262" s="33">
        <v>9714.1622016592155</v>
      </c>
      <c r="AB262" s="33">
        <v>9543.5417367501614</v>
      </c>
      <c r="AC262" s="33">
        <v>9355.7995029453268</v>
      </c>
      <c r="AD262" s="33">
        <v>9145.9204613877901</v>
      </c>
      <c r="AE262" s="33">
        <v>8908.1656478218938</v>
      </c>
      <c r="AF262" s="33">
        <v>8638.6524517536272</v>
      </c>
      <c r="AG262" s="33">
        <v>8332.7753584823204</v>
      </c>
      <c r="AH262" s="33">
        <v>7986.7501006076518</v>
      </c>
      <c r="AI262" s="33">
        <v>7598.1414628020721</v>
      </c>
      <c r="AJ262" s="33">
        <v>7173.4597325803052</v>
      </c>
      <c r="AK262" s="33">
        <v>6720.5064896336216</v>
      </c>
      <c r="AL262" s="33">
        <v>6233.8888653670383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11865.293119288712</v>
      </c>
      <c r="M263" s="33">
        <v>11782.508924561702</v>
      </c>
      <c r="N263" s="33">
        <v>11738.741683609633</v>
      </c>
      <c r="O263" s="33">
        <v>11731.695541105973</v>
      </c>
      <c r="P263" s="33">
        <v>11707.074767539103</v>
      </c>
      <c r="Q263" s="33">
        <v>11672.882115760172</v>
      </c>
      <c r="R263" s="33">
        <v>11583.655845718986</v>
      </c>
      <c r="S263" s="33">
        <v>11433.160276705763</v>
      </c>
      <c r="T263" s="33">
        <v>11243.107526307862</v>
      </c>
      <c r="U263" s="33">
        <v>11062.134430435946</v>
      </c>
      <c r="V263" s="33">
        <v>10884.423734606564</v>
      </c>
      <c r="W263" s="33">
        <v>10702.379091035315</v>
      </c>
      <c r="X263" s="33">
        <v>10535.017100858986</v>
      </c>
      <c r="Y263" s="33">
        <v>10378.987220454006</v>
      </c>
      <c r="Z263" s="33">
        <v>10230.113895298438</v>
      </c>
      <c r="AA263" s="33">
        <v>10083.628842036649</v>
      </c>
      <c r="AB263" s="33">
        <v>9936.0688448327946</v>
      </c>
      <c r="AC263" s="33">
        <v>9782.4298967700433</v>
      </c>
      <c r="AD263" s="33">
        <v>9617.8376548002598</v>
      </c>
      <c r="AE263" s="33">
        <v>9438.3408323928052</v>
      </c>
      <c r="AF263" s="33">
        <v>9242.5172672053232</v>
      </c>
      <c r="AG263" s="33">
        <v>9024.6553453202396</v>
      </c>
      <c r="AH263" s="33">
        <v>8776.9593242408955</v>
      </c>
      <c r="AI263" s="33">
        <v>8488.6717923088618</v>
      </c>
      <c r="AJ263" s="33">
        <v>8166.1659522374839</v>
      </c>
      <c r="AK263" s="33">
        <v>7812.4802193475371</v>
      </c>
      <c r="AL263" s="33">
        <v>7445.1487752803823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22895.190562914337</v>
      </c>
      <c r="M264" s="33">
        <v>22676.551052956147</v>
      </c>
      <c r="N264" s="33">
        <v>22381.138833457331</v>
      </c>
      <c r="O264" s="33">
        <v>21605.037173453184</v>
      </c>
      <c r="P264" s="33">
        <v>20856.363843491185</v>
      </c>
      <c r="Q264" s="33">
        <v>20111.074956456046</v>
      </c>
      <c r="R264" s="33">
        <v>19462.263818958767</v>
      </c>
      <c r="S264" s="33">
        <v>18892.0979609036</v>
      </c>
      <c r="T264" s="33">
        <v>18391.406424797558</v>
      </c>
      <c r="U264" s="33">
        <v>17946.277169952013</v>
      </c>
      <c r="V264" s="33">
        <v>17544.475420104605</v>
      </c>
      <c r="W264" s="33">
        <v>17171.928957052191</v>
      </c>
      <c r="X264" s="33">
        <v>16819.353545875099</v>
      </c>
      <c r="Y264" s="33">
        <v>16474.89878211631</v>
      </c>
      <c r="Z264" s="33">
        <v>16128.089056190129</v>
      </c>
      <c r="AA264" s="33">
        <v>15764.702160060575</v>
      </c>
      <c r="AB264" s="33">
        <v>15372.325172173496</v>
      </c>
      <c r="AC264" s="33">
        <v>14939.656135798085</v>
      </c>
      <c r="AD264" s="33">
        <v>14452.673322659182</v>
      </c>
      <c r="AE264" s="33">
        <v>13905.595280979493</v>
      </c>
      <c r="AF264" s="33">
        <v>13277.308310994111</v>
      </c>
      <c r="AG264" s="33">
        <v>12561.810611582727</v>
      </c>
      <c r="AH264" s="33">
        <v>11749.496028874786</v>
      </c>
      <c r="AI264" s="33">
        <v>10857.323736443104</v>
      </c>
      <c r="AJ264" s="33">
        <v>9860.7186778797404</v>
      </c>
      <c r="AK264" s="33">
        <v>8784.9246348100369</v>
      </c>
      <c r="AL264" s="33">
        <v>7657.6862471782824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23532.89181904171</v>
      </c>
      <c r="M265" s="33">
        <v>23143.398333344176</v>
      </c>
      <c r="N265" s="33">
        <v>22957.631545243661</v>
      </c>
      <c r="O265" s="33">
        <v>22822.502299830674</v>
      </c>
      <c r="P265" s="33">
        <v>22677.93269707774</v>
      </c>
      <c r="Q265" s="33">
        <v>22036.233607838316</v>
      </c>
      <c r="R265" s="33">
        <v>21500.204854845841</v>
      </c>
      <c r="S265" s="33">
        <v>21055.857371808892</v>
      </c>
      <c r="T265" s="33">
        <v>20682.384168015873</v>
      </c>
      <c r="U265" s="33">
        <v>20179.190920270699</v>
      </c>
      <c r="V265" s="33">
        <v>19755.952457945536</v>
      </c>
      <c r="W265" s="33">
        <v>19164.699540143618</v>
      </c>
      <c r="X265" s="33">
        <v>18639.961840447915</v>
      </c>
      <c r="Y265" s="33">
        <v>18175.809624101435</v>
      </c>
      <c r="Z265" s="33">
        <v>17759.528037910623</v>
      </c>
      <c r="AA265" s="33">
        <v>17374.135638249103</v>
      </c>
      <c r="AB265" s="33">
        <v>17012.841919880713</v>
      </c>
      <c r="AC265" s="33">
        <v>16661.648133701456</v>
      </c>
      <c r="AD265" s="33">
        <v>16314.359099224574</v>
      </c>
      <c r="AE265" s="33">
        <v>15958.509645469052</v>
      </c>
      <c r="AF265" s="33">
        <v>15586.206976053574</v>
      </c>
      <c r="AG265" s="33">
        <v>15178.505250325519</v>
      </c>
      <c r="AH265" s="33">
        <v>14726.070701820199</v>
      </c>
      <c r="AI265" s="33">
        <v>14215.795096786782</v>
      </c>
      <c r="AJ265" s="33">
        <v>13653.5020855521</v>
      </c>
      <c r="AK265" s="33">
        <v>13012.031184417112</v>
      </c>
      <c r="AL265" s="33">
        <v>12293.365723713845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12886.154249762874</v>
      </c>
      <c r="M271" s="33">
        <v>12938.686502599156</v>
      </c>
      <c r="N271" s="33">
        <v>12975.119938666519</v>
      </c>
      <c r="O271" s="33">
        <v>12958.910495708225</v>
      </c>
      <c r="P271" s="33">
        <v>12945.405464052254</v>
      </c>
      <c r="Q271" s="33">
        <v>12921.024826592762</v>
      </c>
      <c r="R271" s="33">
        <v>12910.10104216045</v>
      </c>
      <c r="S271" s="33">
        <v>12926.797609256639</v>
      </c>
      <c r="T271" s="33">
        <v>12959.322356240868</v>
      </c>
      <c r="U271" s="33">
        <v>12991.832700315459</v>
      </c>
      <c r="V271" s="33">
        <v>13021.718911424452</v>
      </c>
      <c r="W271" s="33">
        <v>13045.606548554741</v>
      </c>
      <c r="X271" s="33">
        <v>13062.209626867509</v>
      </c>
      <c r="Y271" s="33">
        <v>13081.28060597371</v>
      </c>
      <c r="Z271" s="33">
        <v>13095.619567685297</v>
      </c>
      <c r="AA271" s="33">
        <v>13108.041492870543</v>
      </c>
      <c r="AB271" s="33">
        <v>13122.015400227252</v>
      </c>
      <c r="AC271" s="33">
        <v>13135.156523547988</v>
      </c>
      <c r="AD271" s="33">
        <v>13145.64909228905</v>
      </c>
      <c r="AE271" s="33">
        <v>13155.130751649367</v>
      </c>
      <c r="AF271" s="33">
        <v>13162.072846388703</v>
      </c>
      <c r="AG271" s="33">
        <v>13166.998848062623</v>
      </c>
      <c r="AH271" s="33">
        <v>13170.648876263785</v>
      </c>
      <c r="AI271" s="33">
        <v>13175.114699373427</v>
      </c>
      <c r="AJ271" s="33">
        <v>13177.953727782271</v>
      </c>
      <c r="AK271" s="33">
        <v>13179.426964097051</v>
      </c>
      <c r="AL271" s="33">
        <v>13180.254842639322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174.82484631308202</v>
      </c>
      <c r="M276" s="33">
        <v>164.77913502809486</v>
      </c>
      <c r="N276" s="33">
        <v>155.13005958967335</v>
      </c>
      <c r="O276" s="33">
        <v>146.07284111729899</v>
      </c>
      <c r="P276" s="33">
        <v>136.80048378545152</v>
      </c>
      <c r="Q276" s="33">
        <v>127.01799742786892</v>
      </c>
      <c r="R276" s="33">
        <v>116.79828518634636</v>
      </c>
      <c r="S276" s="33">
        <v>106.22860104744558</v>
      </c>
      <c r="T276" s="33">
        <v>95.290746494278224</v>
      </c>
      <c r="U276" s="33">
        <v>84.309633344886123</v>
      </c>
      <c r="V276" s="33">
        <v>74.085775672840995</v>
      </c>
      <c r="W276" s="33">
        <v>64.783617790572137</v>
      </c>
      <c r="X276" s="33">
        <v>56.334999122945035</v>
      </c>
      <c r="Y276" s="33">
        <v>48.614778939356057</v>
      </c>
      <c r="Z276" s="33">
        <v>41.721820459104983</v>
      </c>
      <c r="AA276" s="33">
        <v>35.556112719499303</v>
      </c>
      <c r="AB276" s="33">
        <v>29.996615012941504</v>
      </c>
      <c r="AC276" s="33">
        <v>25.026094612884592</v>
      </c>
      <c r="AD276" s="33">
        <v>20.683609559485642</v>
      </c>
      <c r="AE276" s="33">
        <v>16.937139949870438</v>
      </c>
      <c r="AF276" s="33">
        <v>13.778420986081052</v>
      </c>
      <c r="AG276" s="33">
        <v>11.158141152862473</v>
      </c>
      <c r="AH276" s="33">
        <v>8.996689453964219</v>
      </c>
      <c r="AI276" s="33">
        <v>7.1873075814831848</v>
      </c>
      <c r="AJ276" s="33">
        <v>5.7415672790229983</v>
      </c>
      <c r="AK276" s="33">
        <v>4.5572219169720602</v>
      </c>
      <c r="AL276" s="33">
        <v>3.6006700947955328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159.54962264863076</v>
      </c>
      <c r="M277" s="33">
        <v>150.98074081003003</v>
      </c>
      <c r="N277" s="33">
        <v>141.27004388615825</v>
      </c>
      <c r="O277" s="33">
        <v>131.08294701752448</v>
      </c>
      <c r="P277" s="33">
        <v>120.45429420995004</v>
      </c>
      <c r="Q277" s="33">
        <v>110.02276318279506</v>
      </c>
      <c r="R277" s="33">
        <v>99.342020898931111</v>
      </c>
      <c r="S277" s="33">
        <v>89.075538132776728</v>
      </c>
      <c r="T277" s="33">
        <v>78.725463789402653</v>
      </c>
      <c r="U277" s="33">
        <v>68.865263883152977</v>
      </c>
      <c r="V277" s="33">
        <v>59.490577924553982</v>
      </c>
      <c r="W277" s="33">
        <v>51.105836735019984</v>
      </c>
      <c r="X277" s="33">
        <v>43.642396828329147</v>
      </c>
      <c r="Y277" s="33">
        <v>37.013325581013682</v>
      </c>
      <c r="Z277" s="33">
        <v>31.151256359147897</v>
      </c>
      <c r="AA277" s="33">
        <v>26.028964728465755</v>
      </c>
      <c r="AB277" s="33">
        <v>21.58750090914824</v>
      </c>
      <c r="AC277" s="33">
        <v>17.746549078478921</v>
      </c>
      <c r="AD277" s="33">
        <v>14.435841605789765</v>
      </c>
      <c r="AE277" s="33">
        <v>11.631324135870774</v>
      </c>
      <c r="AF277" s="33">
        <v>9.3054097702575618</v>
      </c>
      <c r="AG277" s="33">
        <v>7.4006498319155876</v>
      </c>
      <c r="AH277" s="33">
        <v>5.8521309966536927</v>
      </c>
      <c r="AI277" s="33">
        <v>4.594311166107035</v>
      </c>
      <c r="AJ277" s="33">
        <v>3.5865780015332285</v>
      </c>
      <c r="AK277" s="33">
        <v>2.7737468972153403</v>
      </c>
      <c r="AL277" s="33">
        <v>2.1280542088206249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5.8178567439220839</v>
      </c>
      <c r="M278" s="33">
        <v>7.4046042330751094</v>
      </c>
      <c r="N278" s="33">
        <v>9.1546107593695822</v>
      </c>
      <c r="O278" s="33">
        <v>11.409025284059698</v>
      </c>
      <c r="P278" s="33">
        <v>14.224844612016335</v>
      </c>
      <c r="Q278" s="33">
        <v>17.901763696826421</v>
      </c>
      <c r="R278" s="33">
        <v>22.289888209022756</v>
      </c>
      <c r="S278" s="33">
        <v>27.506354216238986</v>
      </c>
      <c r="T278" s="33">
        <v>33.404116678872526</v>
      </c>
      <c r="U278" s="33">
        <v>39.496735619468708</v>
      </c>
      <c r="V278" s="33">
        <v>45.411802757966811</v>
      </c>
      <c r="W278" s="33">
        <v>51.073424601854946</v>
      </c>
      <c r="X278" s="33">
        <v>56.264979108409726</v>
      </c>
      <c r="Y278" s="33">
        <v>61.052850878728542</v>
      </c>
      <c r="Z278" s="33">
        <v>65.442885107634254</v>
      </c>
      <c r="AA278" s="33">
        <v>69.440477708657568</v>
      </c>
      <c r="AB278" s="33">
        <v>73.040181973177852</v>
      </c>
      <c r="AC278" s="33">
        <v>76.243036516663153</v>
      </c>
      <c r="AD278" s="33">
        <v>79.050943347245877</v>
      </c>
      <c r="AE278" s="33">
        <v>81.471259402361412</v>
      </c>
      <c r="AF278" s="33">
        <v>83.518008963580357</v>
      </c>
      <c r="AG278" s="33">
        <v>85.212797531324853</v>
      </c>
      <c r="AH278" s="33">
        <v>86.585500197591927</v>
      </c>
      <c r="AI278" s="33">
        <v>87.67153762935564</v>
      </c>
      <c r="AJ278" s="33">
        <v>88.508306638722289</v>
      </c>
      <c r="AK278" s="33">
        <v>89.133613481201664</v>
      </c>
      <c r="AL278" s="33">
        <v>89.582719203284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9.1829302433119508</v>
      </c>
      <c r="M279" s="33">
        <v>10.552692736002532</v>
      </c>
      <c r="N279" s="33">
        <v>11.603469992065437</v>
      </c>
      <c r="O279" s="33">
        <v>12.385009326550003</v>
      </c>
      <c r="P279" s="33">
        <v>12.635393994227506</v>
      </c>
      <c r="Q279" s="33">
        <v>12.410828805275623</v>
      </c>
      <c r="R279" s="33">
        <v>12.020397787963148</v>
      </c>
      <c r="S279" s="33">
        <v>11.377250593939376</v>
      </c>
      <c r="T279" s="33">
        <v>10.586847829420007</v>
      </c>
      <c r="U279" s="33">
        <v>9.7765563048819946</v>
      </c>
      <c r="V279" s="33">
        <v>8.946616601109536</v>
      </c>
      <c r="W279" s="33">
        <v>8.0997920999920048</v>
      </c>
      <c r="X279" s="33">
        <v>7.2395115758587885</v>
      </c>
      <c r="Y279" s="33">
        <v>6.3833657182664894</v>
      </c>
      <c r="Z279" s="33">
        <v>5.5530959485588332</v>
      </c>
      <c r="AA279" s="33">
        <v>4.7607986544076253</v>
      </c>
      <c r="AB279" s="33">
        <v>4.0248566345805985</v>
      </c>
      <c r="AC279" s="33">
        <v>3.3546323993580209</v>
      </c>
      <c r="AD279" s="33">
        <v>2.7597638707346097</v>
      </c>
      <c r="AE279" s="33">
        <v>2.2429073706305735</v>
      </c>
      <c r="AF279" s="33">
        <v>1.8036647949235642</v>
      </c>
      <c r="AG279" s="33">
        <v>1.4358902265199303</v>
      </c>
      <c r="AH279" s="33">
        <v>1.1309472893849513</v>
      </c>
      <c r="AI279" s="33">
        <v>0.88196148788219308</v>
      </c>
      <c r="AJ279" s="33">
        <v>0.68333327800719457</v>
      </c>
      <c r="AK279" s="33">
        <v>0.52625154595313595</v>
      </c>
      <c r="AL279" s="33">
        <v>0.40566322524481463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10.314340028744379</v>
      </c>
      <c r="M280" s="33">
        <v>11.664478209488141</v>
      </c>
      <c r="N280" s="33">
        <v>13.406594541501251</v>
      </c>
      <c r="O280" s="33">
        <v>15.709332031982107</v>
      </c>
      <c r="P280" s="33">
        <v>18.084217773261962</v>
      </c>
      <c r="Q280" s="33">
        <v>20.502931993178983</v>
      </c>
      <c r="R280" s="33">
        <v>22.026774576139768</v>
      </c>
      <c r="S280" s="33">
        <v>22.24018143403049</v>
      </c>
      <c r="T280" s="33">
        <v>21.473502965202901</v>
      </c>
      <c r="U280" s="33">
        <v>20.471840761590116</v>
      </c>
      <c r="V280" s="33">
        <v>19.240947830699351</v>
      </c>
      <c r="W280" s="33">
        <v>17.773485273038766</v>
      </c>
      <c r="X280" s="33">
        <v>16.308007172954564</v>
      </c>
      <c r="Y280" s="33">
        <v>14.856191677144988</v>
      </c>
      <c r="Z280" s="33">
        <v>13.397150936929146</v>
      </c>
      <c r="AA280" s="33">
        <v>11.944613569326107</v>
      </c>
      <c r="AB280" s="33">
        <v>10.516385610873998</v>
      </c>
      <c r="AC280" s="33">
        <v>9.1449459909763249</v>
      </c>
      <c r="AD280" s="33">
        <v>7.8453329336975512</v>
      </c>
      <c r="AE280" s="33">
        <v>6.6324028035684863</v>
      </c>
      <c r="AF280" s="33">
        <v>5.5234842392632002</v>
      </c>
      <c r="AG280" s="33">
        <v>4.5351193027198891</v>
      </c>
      <c r="AH280" s="33">
        <v>3.6781423114705785</v>
      </c>
      <c r="AI280" s="33">
        <v>2.9528045739169011</v>
      </c>
      <c r="AJ280" s="33">
        <v>2.3505166231194958</v>
      </c>
      <c r="AK280" s="33">
        <v>1.8610171107019142</v>
      </c>
      <c r="AL280" s="33">
        <v>1.4658516801462329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7.7906251195975988</v>
      </c>
      <c r="M281" s="33">
        <v>9.9811077993226931</v>
      </c>
      <c r="N281" s="33">
        <v>11.900136614316068</v>
      </c>
      <c r="O281" s="33">
        <v>11.640824686086095</v>
      </c>
      <c r="P281" s="33">
        <v>11.089497802530143</v>
      </c>
      <c r="Q281" s="33">
        <v>10.344829439527503</v>
      </c>
      <c r="R281" s="33">
        <v>9.6439606463506369</v>
      </c>
      <c r="S281" s="33">
        <v>8.9454950559512767</v>
      </c>
      <c r="T281" s="33">
        <v>8.2539035269875054</v>
      </c>
      <c r="U281" s="33">
        <v>7.5593434786480449</v>
      </c>
      <c r="V281" s="33">
        <v>6.8482811791519058</v>
      </c>
      <c r="W281" s="33">
        <v>6.1205452497373756</v>
      </c>
      <c r="X281" s="33">
        <v>5.3981612302279069</v>
      </c>
      <c r="Y281" s="33">
        <v>4.6854329352971336</v>
      </c>
      <c r="Z281" s="33">
        <v>4.0033197839814907</v>
      </c>
      <c r="AA281" s="33">
        <v>3.3586699132141238</v>
      </c>
      <c r="AB281" s="33">
        <v>2.7794287899850811</v>
      </c>
      <c r="AC281" s="33">
        <v>2.2691928269586548</v>
      </c>
      <c r="AD281" s="33">
        <v>1.8245945101678664</v>
      </c>
      <c r="AE281" s="33">
        <v>1.4469323353260768</v>
      </c>
      <c r="AF281" s="33">
        <v>1.1303300831789522</v>
      </c>
      <c r="AG281" s="33">
        <v>0.87665088537286662</v>
      </c>
      <c r="AH281" s="33">
        <v>0.67580502458854075</v>
      </c>
      <c r="AI281" s="33">
        <v>0.51465132381107448</v>
      </c>
      <c r="AJ281" s="33">
        <v>0.38300136459537942</v>
      </c>
      <c r="AK281" s="33">
        <v>0.27798309047562941</v>
      </c>
      <c r="AL281" s="33">
        <v>0.20006969822550003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2.4927323498518996</v>
      </c>
      <c r="M282" s="33">
        <v>3.2980999724519631</v>
      </c>
      <c r="N282" s="33">
        <v>4.5015284297189879</v>
      </c>
      <c r="O282" s="33">
        <v>6.104939526157076</v>
      </c>
      <c r="P282" s="33">
        <v>8.0884084014401925</v>
      </c>
      <c r="Q282" s="33">
        <v>8.4843069941668521</v>
      </c>
      <c r="R282" s="33">
        <v>8.8329722426012705</v>
      </c>
      <c r="S282" s="33">
        <v>9.1807398806183187</v>
      </c>
      <c r="T282" s="33">
        <v>9.5138665299389054</v>
      </c>
      <c r="U282" s="33">
        <v>9.3092750673732141</v>
      </c>
      <c r="V282" s="33">
        <v>9.101842171370679</v>
      </c>
      <c r="W282" s="33">
        <v>8.4176280854443739</v>
      </c>
      <c r="X282" s="33">
        <v>7.7457148057185607</v>
      </c>
      <c r="Y282" s="33">
        <v>7.0674230818902393</v>
      </c>
      <c r="Z282" s="33">
        <v>6.401925113547648</v>
      </c>
      <c r="AA282" s="33">
        <v>5.738806469738627</v>
      </c>
      <c r="AB282" s="33">
        <v>5.0870890879432267</v>
      </c>
      <c r="AC282" s="33">
        <v>4.4513322960076822</v>
      </c>
      <c r="AD282" s="33">
        <v>3.8443530894601472</v>
      </c>
      <c r="AE282" s="33">
        <v>3.2760075596354308</v>
      </c>
      <c r="AF282" s="33">
        <v>2.7524168106692124</v>
      </c>
      <c r="AG282" s="33">
        <v>2.2821145617777927</v>
      </c>
      <c r="AH282" s="33">
        <v>1.8643088529300793</v>
      </c>
      <c r="AI282" s="33">
        <v>1.5056655713371869</v>
      </c>
      <c r="AJ282" s="33">
        <v>1.2020097154844884</v>
      </c>
      <c r="AK282" s="33">
        <v>0.95149770049270266</v>
      </c>
      <c r="AL282" s="33">
        <v>0.73771473055266412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369.9729534471407</v>
      </c>
      <c r="M288" s="33">
        <v>358.66085878846536</v>
      </c>
      <c r="N288" s="33">
        <v>346.96644381280288</v>
      </c>
      <c r="O288" s="33">
        <v>334.40491898965843</v>
      </c>
      <c r="P288" s="33">
        <v>321.37714057887774</v>
      </c>
      <c r="Q288" s="33">
        <v>306.68542153963938</v>
      </c>
      <c r="R288" s="33">
        <v>290.95429954735505</v>
      </c>
      <c r="S288" s="33">
        <v>274.55416036100075</v>
      </c>
      <c r="T288" s="33">
        <v>257.24844781410275</v>
      </c>
      <c r="U288" s="33">
        <v>239.78864846000118</v>
      </c>
      <c r="V288" s="33">
        <v>223.12584413769326</v>
      </c>
      <c r="W288" s="33">
        <v>207.37432983565961</v>
      </c>
      <c r="X288" s="33">
        <v>192.93376984444373</v>
      </c>
      <c r="Y288" s="33">
        <v>179.67336881169712</v>
      </c>
      <c r="Z288" s="33">
        <v>167.67145370890427</v>
      </c>
      <c r="AA288" s="33">
        <v>156.82844376330911</v>
      </c>
      <c r="AB288" s="33">
        <v>147.0320580186505</v>
      </c>
      <c r="AC288" s="33">
        <v>138.23578372132735</v>
      </c>
      <c r="AD288" s="33">
        <v>130.44443891658145</v>
      </c>
      <c r="AE288" s="33">
        <v>123.63797355726319</v>
      </c>
      <c r="AF288" s="33">
        <v>117.81173564795391</v>
      </c>
      <c r="AG288" s="33">
        <v>112.9013634924934</v>
      </c>
      <c r="AH288" s="33">
        <v>108.783524126584</v>
      </c>
      <c r="AI288" s="33">
        <v>105.30823933389321</v>
      </c>
      <c r="AJ288" s="33">
        <v>102.45531290048507</v>
      </c>
      <c r="AK288" s="33">
        <v>100.08133174301244</v>
      </c>
      <c r="AL288" s="33">
        <v>98.120742841069358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19667.795210221728</v>
      </c>
      <c r="M294" s="33">
        <v>18537.65269066067</v>
      </c>
      <c r="N294" s="33">
        <v>17452.131703838251</v>
      </c>
      <c r="O294" s="33">
        <v>16433.194625696135</v>
      </c>
      <c r="P294" s="33">
        <v>15390.054425863294</v>
      </c>
      <c r="Q294" s="33">
        <v>14289.524710635253</v>
      </c>
      <c r="R294" s="33">
        <v>13139.807083463964</v>
      </c>
      <c r="S294" s="33">
        <v>11950.717617837628</v>
      </c>
      <c r="T294" s="33">
        <v>10720.2089806063</v>
      </c>
      <c r="U294" s="33">
        <v>9484.8337512996895</v>
      </c>
      <c r="V294" s="33">
        <v>8334.6497631946131</v>
      </c>
      <c r="W294" s="33">
        <v>7288.1570014393656</v>
      </c>
      <c r="X294" s="33">
        <v>6337.6874013313163</v>
      </c>
      <c r="Y294" s="33">
        <v>5469.1626306775561</v>
      </c>
      <c r="Z294" s="33">
        <v>4693.70480164931</v>
      </c>
      <c r="AA294" s="33">
        <v>4000.0626809436712</v>
      </c>
      <c r="AB294" s="33">
        <v>3374.6191889559191</v>
      </c>
      <c r="AC294" s="33">
        <v>2815.4356439495164</v>
      </c>
      <c r="AD294" s="33">
        <v>2326.9060754421344</v>
      </c>
      <c r="AE294" s="33">
        <v>1905.4282443604241</v>
      </c>
      <c r="AF294" s="33">
        <v>1550.0723609341183</v>
      </c>
      <c r="AG294" s="33">
        <v>1255.2908796970282</v>
      </c>
      <c r="AH294" s="33">
        <v>1012.1275635709746</v>
      </c>
      <c r="AI294" s="33">
        <v>808.57210291685817</v>
      </c>
      <c r="AJ294" s="33">
        <v>645.92631889008726</v>
      </c>
      <c r="AK294" s="33">
        <v>512.68746565935669</v>
      </c>
      <c r="AL294" s="33">
        <v>405.07538566449745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15954.962264863076</v>
      </c>
      <c r="M295" s="33">
        <v>15098.074081003002</v>
      </c>
      <c r="N295" s="33">
        <v>14127.004388615824</v>
      </c>
      <c r="O295" s="33">
        <v>13108.294701752448</v>
      </c>
      <c r="P295" s="33">
        <v>12045.429420995004</v>
      </c>
      <c r="Q295" s="33">
        <v>11002.276318279506</v>
      </c>
      <c r="R295" s="33">
        <v>9934.2020898931114</v>
      </c>
      <c r="S295" s="33">
        <v>8907.5538132776728</v>
      </c>
      <c r="T295" s="33">
        <v>7872.5463789402656</v>
      </c>
      <c r="U295" s="33">
        <v>6886.5263883152975</v>
      </c>
      <c r="V295" s="33">
        <v>5949.0577924553982</v>
      </c>
      <c r="W295" s="33">
        <v>5110.5836735019984</v>
      </c>
      <c r="X295" s="33">
        <v>4364.2396828329147</v>
      </c>
      <c r="Y295" s="33">
        <v>3701.3325581013682</v>
      </c>
      <c r="Z295" s="33">
        <v>3115.1256359147897</v>
      </c>
      <c r="AA295" s="33">
        <v>2602.8964728465753</v>
      </c>
      <c r="AB295" s="33">
        <v>2158.7500909148239</v>
      </c>
      <c r="AC295" s="33">
        <v>1774.6549078478922</v>
      </c>
      <c r="AD295" s="33">
        <v>1443.5841605789765</v>
      </c>
      <c r="AE295" s="33">
        <v>1163.1324135870773</v>
      </c>
      <c r="AF295" s="33">
        <v>930.54097702575621</v>
      </c>
      <c r="AG295" s="33">
        <v>740.06498319155867</v>
      </c>
      <c r="AH295" s="33">
        <v>585.21309966536933</v>
      </c>
      <c r="AI295" s="33">
        <v>459.4311166107035</v>
      </c>
      <c r="AJ295" s="33">
        <v>358.65780015332285</v>
      </c>
      <c r="AK295" s="33">
        <v>277.37468972153403</v>
      </c>
      <c r="AL295" s="33">
        <v>212.80542088206249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1033.0796523725944</v>
      </c>
      <c r="M297" s="33">
        <v>1187.1779328002849</v>
      </c>
      <c r="N297" s="33">
        <v>1305.3903741073616</v>
      </c>
      <c r="O297" s="33">
        <v>1393.3135492368754</v>
      </c>
      <c r="P297" s="33">
        <v>1421.4818243505945</v>
      </c>
      <c r="Q297" s="33">
        <v>1396.2182405935075</v>
      </c>
      <c r="R297" s="33">
        <v>1352.294751145854</v>
      </c>
      <c r="S297" s="33">
        <v>1279.9406918181796</v>
      </c>
      <c r="T297" s="33">
        <v>1191.0203808097508</v>
      </c>
      <c r="U297" s="33">
        <v>1099.8625842992244</v>
      </c>
      <c r="V297" s="33">
        <v>1006.4943676248228</v>
      </c>
      <c r="W297" s="33">
        <v>911.22661124910053</v>
      </c>
      <c r="X297" s="33">
        <v>814.44505228411367</v>
      </c>
      <c r="Y297" s="33">
        <v>718.12864330497996</v>
      </c>
      <c r="Z297" s="33">
        <v>624.72329421286861</v>
      </c>
      <c r="AA297" s="33">
        <v>535.58984862085788</v>
      </c>
      <c r="AB297" s="33">
        <v>452.79637139031735</v>
      </c>
      <c r="AC297" s="33">
        <v>377.39614492777736</v>
      </c>
      <c r="AD297" s="33">
        <v>310.47343545764357</v>
      </c>
      <c r="AE297" s="33">
        <v>252.32707919593952</v>
      </c>
      <c r="AF297" s="33">
        <v>202.91228942890095</v>
      </c>
      <c r="AG297" s="33">
        <v>161.53765048349217</v>
      </c>
      <c r="AH297" s="33">
        <v>127.23157005580701</v>
      </c>
      <c r="AI297" s="33">
        <v>99.220667386746712</v>
      </c>
      <c r="AJ297" s="33">
        <v>76.874993775809386</v>
      </c>
      <c r="AK297" s="33">
        <v>59.203298919727793</v>
      </c>
      <c r="AL297" s="33">
        <v>45.637112840041645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1128.3724230859264</v>
      </c>
      <c r="M298" s="33">
        <v>1275.9586215466873</v>
      </c>
      <c r="N298" s="33">
        <v>1466.3643256120233</v>
      </c>
      <c r="O298" s="33">
        <v>1718.0043637534934</v>
      </c>
      <c r="P298" s="33">
        <v>1977.4737756913523</v>
      </c>
      <c r="Q298" s="33">
        <v>2241.6702642913742</v>
      </c>
      <c r="R298" s="33">
        <v>2408.0326824927783</v>
      </c>
      <c r="S298" s="33">
        <v>2431.1968682442089</v>
      </c>
      <c r="T298" s="33">
        <v>2347.2920644801989</v>
      </c>
      <c r="U298" s="33">
        <v>2237.7157130364722</v>
      </c>
      <c r="V298" s="33">
        <v>2103.1044890862472</v>
      </c>
      <c r="W298" s="33">
        <v>1942.6660312152876</v>
      </c>
      <c r="X298" s="33">
        <v>1782.4474328005761</v>
      </c>
      <c r="Y298" s="33">
        <v>1623.7262140982421</v>
      </c>
      <c r="Z298" s="33">
        <v>1464.22113281984</v>
      </c>
      <c r="AA298" s="33">
        <v>1305.4348109132022</v>
      </c>
      <c r="AB298" s="33">
        <v>1149.3132866310582</v>
      </c>
      <c r="AC298" s="33">
        <v>999.40723087030108</v>
      </c>
      <c r="AD298" s="33">
        <v>857.35957798100947</v>
      </c>
      <c r="AE298" s="33">
        <v>724.79222066393106</v>
      </c>
      <c r="AF298" s="33">
        <v>603.59663570477005</v>
      </c>
      <c r="AG298" s="33">
        <v>495.5800075325032</v>
      </c>
      <c r="AH298" s="33">
        <v>401.92585369389303</v>
      </c>
      <c r="AI298" s="33">
        <v>322.66097873332882</v>
      </c>
      <c r="AJ298" s="33">
        <v>256.84475569316515</v>
      </c>
      <c r="AK298" s="33">
        <v>203.35504233212745</v>
      </c>
      <c r="AL298" s="33">
        <v>160.17422383829941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779.06251195975995</v>
      </c>
      <c r="M299" s="33">
        <v>998.11077993226934</v>
      </c>
      <c r="N299" s="33">
        <v>1190.0136614316068</v>
      </c>
      <c r="O299" s="33">
        <v>1164.0824686086094</v>
      </c>
      <c r="P299" s="33">
        <v>1108.9497802530143</v>
      </c>
      <c r="Q299" s="33">
        <v>1034.4829439527502</v>
      </c>
      <c r="R299" s="33">
        <v>964.39606463506368</v>
      </c>
      <c r="S299" s="33">
        <v>894.54950559512758</v>
      </c>
      <c r="T299" s="33">
        <v>825.39035269875058</v>
      </c>
      <c r="U299" s="33">
        <v>755.93434786480452</v>
      </c>
      <c r="V299" s="33">
        <v>684.82811791519066</v>
      </c>
      <c r="W299" s="33">
        <v>612.05452497373756</v>
      </c>
      <c r="X299" s="33">
        <v>539.81612302279075</v>
      </c>
      <c r="Y299" s="33">
        <v>468.54329352971337</v>
      </c>
      <c r="Z299" s="33">
        <v>400.33197839814909</v>
      </c>
      <c r="AA299" s="33">
        <v>335.8669913214124</v>
      </c>
      <c r="AB299" s="33">
        <v>277.94287899850809</v>
      </c>
      <c r="AC299" s="33">
        <v>226.91928269586546</v>
      </c>
      <c r="AD299" s="33">
        <v>182.45945101678666</v>
      </c>
      <c r="AE299" s="33">
        <v>144.69323353260768</v>
      </c>
      <c r="AF299" s="33">
        <v>113.03300831789522</v>
      </c>
      <c r="AG299" s="33">
        <v>87.665088537286664</v>
      </c>
      <c r="AH299" s="33">
        <v>67.58050245885407</v>
      </c>
      <c r="AI299" s="33">
        <v>51.465132381107445</v>
      </c>
      <c r="AJ299" s="33">
        <v>38.300136459537939</v>
      </c>
      <c r="AK299" s="33">
        <v>27.798309047562942</v>
      </c>
      <c r="AL299" s="33">
        <v>20.006969822550001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242.54977741342887</v>
      </c>
      <c r="M300" s="33">
        <v>320.91428277608185</v>
      </c>
      <c r="N300" s="33">
        <v>438.01121236037727</v>
      </c>
      <c r="O300" s="33">
        <v>594.0275630794531</v>
      </c>
      <c r="P300" s="33">
        <v>787.02459071259113</v>
      </c>
      <c r="Q300" s="33">
        <v>825.54662279110357</v>
      </c>
      <c r="R300" s="33">
        <v>859.47271935120591</v>
      </c>
      <c r="S300" s="33">
        <v>893.31147592595028</v>
      </c>
      <c r="T300" s="33">
        <v>925.72562365745068</v>
      </c>
      <c r="U300" s="33">
        <v>905.81830640819021</v>
      </c>
      <c r="V300" s="33">
        <v>885.63450979776496</v>
      </c>
      <c r="W300" s="33">
        <v>819.05857987315142</v>
      </c>
      <c r="X300" s="33">
        <v>753.6795525386259</v>
      </c>
      <c r="Y300" s="33">
        <v>687.67988488649917</v>
      </c>
      <c r="Z300" s="33">
        <v>622.9250851583314</v>
      </c>
      <c r="AA300" s="33">
        <v>558.40180031223531</v>
      </c>
      <c r="AB300" s="33">
        <v>494.98788990972906</v>
      </c>
      <c r="AC300" s="33">
        <v>433.12698920685045</v>
      </c>
      <c r="AD300" s="33">
        <v>374.06622744819981</v>
      </c>
      <c r="AE300" s="33">
        <v>318.76462968095763</v>
      </c>
      <c r="AF300" s="33">
        <v>267.81779632958234</v>
      </c>
      <c r="AG300" s="33">
        <v>222.05608196324607</v>
      </c>
      <c r="AH300" s="33">
        <v>181.40242667245897</v>
      </c>
      <c r="AI300" s="33">
        <v>146.50543978722601</v>
      </c>
      <c r="AJ300" s="33">
        <v>116.95888207045707</v>
      </c>
      <c r="AK300" s="33">
        <v>92.583367595645015</v>
      </c>
      <c r="AL300" s="33">
        <v>71.781691163428448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21829.247285680249</v>
      </c>
      <c r="M304" s="33">
        <v>21000.789245007643</v>
      </c>
      <c r="N304" s="33">
        <v>20223.886403557637</v>
      </c>
      <c r="O304" s="33">
        <v>19544.512538686504</v>
      </c>
      <c r="P304" s="33">
        <v>18789.010025905241</v>
      </c>
      <c r="Q304" s="33">
        <v>17927.413215520133</v>
      </c>
      <c r="R304" s="33">
        <v>16900.134517102597</v>
      </c>
      <c r="S304" s="33">
        <v>15661.855177900017</v>
      </c>
      <c r="T304" s="33">
        <v>14258.521425896248</v>
      </c>
      <c r="U304" s="33">
        <v>12822.412048635386</v>
      </c>
      <c r="V304" s="33">
        <v>11444.248619905682</v>
      </c>
      <c r="W304" s="33">
        <v>10142.049643903752</v>
      </c>
      <c r="X304" s="33">
        <v>8934.579886416006</v>
      </c>
      <c r="Y304" s="33">
        <v>7811.0174880807781</v>
      </c>
      <c r="Z304" s="33">
        <v>6782.6492286820185</v>
      </c>
      <c r="AA304" s="33">
        <v>5841.0873404777312</v>
      </c>
      <c r="AB304" s="33">
        <v>4976.7288469772948</v>
      </c>
      <c r="AC304" s="33">
        <v>4192.2390197475943</v>
      </c>
      <c r="AD304" s="33">
        <v>3494.7390888807872</v>
      </c>
      <c r="AE304" s="33">
        <v>2882.5475442202946</v>
      </c>
      <c r="AF304" s="33">
        <v>2356.5812860677893</v>
      </c>
      <c r="AG304" s="33">
        <v>1912.4085377130236</v>
      </c>
      <c r="AH304" s="33">
        <v>1541.2849873206746</v>
      </c>
      <c r="AI304" s="33">
        <v>1230.4537490369337</v>
      </c>
      <c r="AJ304" s="33">
        <v>979.6460683590617</v>
      </c>
      <c r="AK304" s="33">
        <v>775.24580691121196</v>
      </c>
      <c r="AL304" s="33">
        <v>610.88672234283854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16976.574554236264</v>
      </c>
      <c r="M305" s="34">
        <v>16417.099143711352</v>
      </c>
      <c r="N305" s="34">
        <v>15755.029262407808</v>
      </c>
      <c r="O305" s="34">
        <v>14866.40473344051</v>
      </c>
      <c r="P305" s="34">
        <v>13941.403791960611</v>
      </c>
      <c r="Q305" s="34">
        <v>12862.305885023359</v>
      </c>
      <c r="R305" s="34">
        <v>11758.070873879382</v>
      </c>
      <c r="S305" s="34">
        <v>10695.414794798749</v>
      </c>
      <c r="T305" s="34">
        <v>9623.6623552964666</v>
      </c>
      <c r="U305" s="34">
        <v>8548.2790425882922</v>
      </c>
      <c r="V305" s="34">
        <v>7519.5204201683537</v>
      </c>
      <c r="W305" s="34">
        <v>6541.6967783488881</v>
      </c>
      <c r="X305" s="34">
        <v>5657.7353583943313</v>
      </c>
      <c r="Y305" s="34">
        <v>4857.555736517581</v>
      </c>
      <c r="Z305" s="34">
        <v>4138.3826994712699</v>
      </c>
      <c r="AA305" s="34">
        <v>3497.1652644802234</v>
      </c>
      <c r="AB305" s="34">
        <v>2931.6808598230609</v>
      </c>
      <c r="AC305" s="34">
        <v>2434.7011797506079</v>
      </c>
      <c r="AD305" s="34">
        <v>2000.1098390439629</v>
      </c>
      <c r="AE305" s="34">
        <v>1626.5902768006426</v>
      </c>
      <c r="AF305" s="34">
        <v>1311.3917816732337</v>
      </c>
      <c r="AG305" s="34">
        <v>1049.7861536920914</v>
      </c>
      <c r="AH305" s="34">
        <v>834.19602879668241</v>
      </c>
      <c r="AI305" s="34">
        <v>657.40168877903693</v>
      </c>
      <c r="AJ305" s="34">
        <v>513.91681868331784</v>
      </c>
      <c r="AK305" s="34">
        <v>397.75636636474201</v>
      </c>
      <c r="AL305" s="34">
        <v>304.59408186804092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38805.821839916513</v>
      </c>
      <c r="M306" s="33">
        <v>37417.888388718995</v>
      </c>
      <c r="N306" s="33">
        <v>35978.915665965447</v>
      </c>
      <c r="O306" s="33">
        <v>34410.917272127015</v>
      </c>
      <c r="P306" s="33">
        <v>32730.413817865847</v>
      </c>
      <c r="Q306" s="33">
        <v>30789.719100543491</v>
      </c>
      <c r="R306" s="33">
        <v>28658.205390981977</v>
      </c>
      <c r="S306" s="33">
        <v>26357.269972698774</v>
      </c>
      <c r="T306" s="33">
        <v>23882.183781192714</v>
      </c>
      <c r="U306" s="33">
        <v>21370.691091223678</v>
      </c>
      <c r="V306" s="33">
        <v>18963.769040074036</v>
      </c>
      <c r="W306" s="33">
        <v>16683.74642225264</v>
      </c>
      <c r="X306" s="33">
        <v>14592.315244810339</v>
      </c>
      <c r="Y306" s="33">
        <v>12668.57322459836</v>
      </c>
      <c r="Z306" s="33">
        <v>10921.03192815329</v>
      </c>
      <c r="AA306" s="33">
        <v>9338.2526049579537</v>
      </c>
      <c r="AB306" s="33">
        <v>7908.4097068003557</v>
      </c>
      <c r="AC306" s="33">
        <v>6626.9401994982027</v>
      </c>
      <c r="AD306" s="33">
        <v>5494.8489279247506</v>
      </c>
      <c r="AE306" s="33">
        <v>4509.1378210209377</v>
      </c>
      <c r="AF306" s="33">
        <v>3667.973067741023</v>
      </c>
      <c r="AG306" s="33">
        <v>2962.194691405115</v>
      </c>
      <c r="AH306" s="33">
        <v>2375.4810161173568</v>
      </c>
      <c r="AI306" s="33">
        <v>1887.8554378159706</v>
      </c>
      <c r="AJ306" s="33">
        <v>1493.5628870423795</v>
      </c>
      <c r="AK306" s="33">
        <v>1173.002173275954</v>
      </c>
      <c r="AL306" s="33">
        <v>915.48080421087946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46.6126746482255</v>
      </c>
      <c r="M312" s="33">
        <v>43.934236876865803</v>
      </c>
      <c r="N312" s="33">
        <v>41.36155213809667</v>
      </c>
      <c r="O312" s="33">
        <v>38.946671262899841</v>
      </c>
      <c r="P312" s="33">
        <v>36.474428989296008</v>
      </c>
      <c r="Q312" s="33">
        <v>33.866173564205553</v>
      </c>
      <c r="R312" s="33">
        <v>31.141342787809592</v>
      </c>
      <c r="S312" s="33">
        <v>28.323200754275174</v>
      </c>
      <c r="T312" s="33">
        <v>25.406895284036938</v>
      </c>
      <c r="U312" s="33">
        <v>22.479055990580264</v>
      </c>
      <c r="V312" s="33">
        <v>19.753119938771235</v>
      </c>
      <c r="W312" s="33">
        <v>17.272932093411299</v>
      </c>
      <c r="X312" s="33">
        <v>15.020319141155223</v>
      </c>
      <c r="Y312" s="33">
        <v>12.96191543470581</v>
      </c>
      <c r="Z312" s="33">
        <v>11.124080379908863</v>
      </c>
      <c r="AA312" s="33">
        <v>9.4801485538365018</v>
      </c>
      <c r="AB312" s="33">
        <v>7.9978474778255277</v>
      </c>
      <c r="AC312" s="33">
        <v>6.672582476160354</v>
      </c>
      <c r="AD312" s="33">
        <v>5.5147673987978587</v>
      </c>
      <c r="AE312" s="33">
        <v>4.5158649391342056</v>
      </c>
      <c r="AF312" s="33">
        <v>3.6736714954138598</v>
      </c>
      <c r="AG312" s="33">
        <v>2.9750393848819576</v>
      </c>
      <c r="AH312" s="33">
        <v>2.3987423256632106</v>
      </c>
      <c r="AI312" s="33">
        <v>1.9163158839129542</v>
      </c>
      <c r="AJ312" s="33">
        <v>1.5308453757695073</v>
      </c>
      <c r="AK312" s="33">
        <v>1.2150692936126755</v>
      </c>
      <c r="AL312" s="33">
        <v>0.96002866402485876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42.280650001887132</v>
      </c>
      <c r="M313" s="33">
        <v>40.009896314657965</v>
      </c>
      <c r="N313" s="33">
        <v>37.436561629831928</v>
      </c>
      <c r="O313" s="33">
        <v>34.736980959643986</v>
      </c>
      <c r="P313" s="33">
        <v>31.920387965636749</v>
      </c>
      <c r="Q313" s="33">
        <v>29.156032243440684</v>
      </c>
      <c r="R313" s="33">
        <v>26.325635538216744</v>
      </c>
      <c r="S313" s="33">
        <v>23.605017605185832</v>
      </c>
      <c r="T313" s="33">
        <v>20.862247904191694</v>
      </c>
      <c r="U313" s="33">
        <v>18.249294929035528</v>
      </c>
      <c r="V313" s="33">
        <v>15.765003150006809</v>
      </c>
      <c r="W313" s="33">
        <v>13.543046734780294</v>
      </c>
      <c r="X313" s="33">
        <v>11.565235159507221</v>
      </c>
      <c r="Y313" s="33">
        <v>9.8085312789686281</v>
      </c>
      <c r="Z313" s="33">
        <v>8.2550829351741939</v>
      </c>
      <c r="AA313" s="33">
        <v>6.8976756530434269</v>
      </c>
      <c r="AB313" s="33">
        <v>5.7206877409242827</v>
      </c>
      <c r="AC313" s="33">
        <v>4.7028355057969113</v>
      </c>
      <c r="AD313" s="33">
        <v>3.8254980255342872</v>
      </c>
      <c r="AE313" s="33">
        <v>3.0823008960057545</v>
      </c>
      <c r="AF313" s="33">
        <v>2.4659335891182539</v>
      </c>
      <c r="AG313" s="33">
        <v>1.961172205457631</v>
      </c>
      <c r="AH313" s="33">
        <v>1.5508147141132285</v>
      </c>
      <c r="AI313" s="33">
        <v>1.217492459018364</v>
      </c>
      <c r="AJ313" s="33">
        <v>0.95044317040630533</v>
      </c>
      <c r="AK313" s="33">
        <v>0.73504292776206515</v>
      </c>
      <c r="AL313" s="33">
        <v>0.56393436533746544</v>
      </c>
      <c r="AN313" s="33"/>
    </row>
    <row r="314" spans="1:40">
      <c r="A314" s="8" t="s">
        <v>31</v>
      </c>
      <c r="B314" s="33">
        <v>2.0482348384860575E-2</v>
      </c>
      <c r="C314" s="33">
        <v>2.6668615120709362E-2</v>
      </c>
      <c r="D314" s="33">
        <v>3.4433562312254487E-2</v>
      </c>
      <c r="E314" s="33">
        <v>5.4225745366633736E-2</v>
      </c>
      <c r="F314" s="33">
        <v>8.2180012946230382E-2</v>
      </c>
      <c r="G314" s="33">
        <v>0.13268519649571187</v>
      </c>
      <c r="H314" s="33">
        <v>0.29876597449706299</v>
      </c>
      <c r="I314" s="33">
        <v>0.60565141583883375</v>
      </c>
      <c r="J314" s="33">
        <v>0.96372196579899283</v>
      </c>
      <c r="K314" s="33">
        <v>1.3382847227785803</v>
      </c>
      <c r="L314" s="33">
        <v>1.7454211269094619</v>
      </c>
      <c r="M314" s="33">
        <v>2.1473897844101373</v>
      </c>
      <c r="N314" s="33">
        <v>2.5633364833251369</v>
      </c>
      <c r="O314" s="33">
        <v>3.0804720068594849</v>
      </c>
      <c r="P314" s="33">
        <v>3.6984865461820657</v>
      </c>
      <c r="Q314" s="33">
        <v>4.4754605160545813</v>
      </c>
      <c r="R314" s="33">
        <v>5.3495876169385781</v>
      </c>
      <c r="S314" s="33">
        <v>6.3264735114938766</v>
      </c>
      <c r="T314" s="33">
        <v>7.3489162478482708</v>
      </c>
      <c r="U314" s="33">
        <v>8.2943225197874177</v>
      </c>
      <c r="V314" s="33">
        <v>9.082365789059951</v>
      </c>
      <c r="W314" s="33">
        <v>9.7039543722363693</v>
      </c>
      <c r="X314" s="33">
        <v>10.127699718739974</v>
      </c>
      <c r="Y314" s="33">
        <v>10.378987937817524</v>
      </c>
      <c r="Z314" s="33">
        <v>10.470864714571087</v>
      </c>
      <c r="AA314" s="33">
        <v>10.416074562272239</v>
      </c>
      <c r="AB314" s="33">
        <v>10.225628190550115</v>
      </c>
      <c r="AC314" s="33">
        <v>9.9115972695102084</v>
      </c>
      <c r="AD314" s="33">
        <v>9.4861155317590224</v>
      </c>
      <c r="AE314" s="33">
        <v>8.9618406718010881</v>
      </c>
      <c r="AF314" s="33">
        <v>8.3518028410570366</v>
      </c>
      <c r="AG314" s="33">
        <v>7.6691535293813127</v>
      </c>
      <c r="AH314" s="33">
        <v>6.9268415739374731</v>
      </c>
      <c r="AI314" s="33">
        <v>6.137008998457584</v>
      </c>
      <c r="AJ314" s="33">
        <v>5.3104995687026753</v>
      </c>
      <c r="AK314" s="33">
        <v>4.4566816501197044</v>
      </c>
      <c r="AL314" s="33">
        <v>3.5833095495744569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2.4483987761230486</v>
      </c>
      <c r="M315" s="33">
        <v>2.8136117007366757</v>
      </c>
      <c r="N315" s="33">
        <v>3.0937751866344474</v>
      </c>
      <c r="O315" s="33">
        <v>3.3021531116913949</v>
      </c>
      <c r="P315" s="33">
        <v>3.3689119237109089</v>
      </c>
      <c r="Q315" s="33">
        <v>3.3090372302066133</v>
      </c>
      <c r="R315" s="33">
        <v>3.2049385602156737</v>
      </c>
      <c r="S315" s="33">
        <v>3.0334594396090857</v>
      </c>
      <c r="T315" s="33">
        <v>2.8227183025191094</v>
      </c>
      <c r="U315" s="33">
        <v>2.6066743247891617</v>
      </c>
      <c r="V315" s="33">
        <v>2.3853916512708309</v>
      </c>
      <c r="W315" s="33">
        <v>2.1596070686603683</v>
      </c>
      <c r="X315" s="33">
        <v>1.9302347739133492</v>
      </c>
      <c r="Y315" s="33">
        <v>1.7019648846328028</v>
      </c>
      <c r="Z315" s="33">
        <v>1.4805942072844993</v>
      </c>
      <c r="AA315" s="33">
        <v>1.2693479412314332</v>
      </c>
      <c r="AB315" s="33">
        <v>1.0731274001950522</v>
      </c>
      <c r="AC315" s="33">
        <v>0.89442886347883255</v>
      </c>
      <c r="AD315" s="33">
        <v>0.73582204203461532</v>
      </c>
      <c r="AE315" s="33">
        <v>0.59801517769437673</v>
      </c>
      <c r="AF315" s="33">
        <v>0.48090212594649523</v>
      </c>
      <c r="AG315" s="33">
        <v>0.38284423164587644</v>
      </c>
      <c r="AH315" s="33">
        <v>0.30153882103226265</v>
      </c>
      <c r="AI315" s="33">
        <v>0.23515298170658969</v>
      </c>
      <c r="AJ315" s="33">
        <v>0.18219373524866822</v>
      </c>
      <c r="AK315" s="33">
        <v>0.1403118184397549</v>
      </c>
      <c r="AL315" s="33">
        <v>0.10815995743089872</v>
      </c>
      <c r="AN315" s="33"/>
    </row>
    <row r="316" spans="1:40">
      <c r="A316" s="8" t="s">
        <v>33</v>
      </c>
      <c r="B316" s="33">
        <v>0.20454779620113545</v>
      </c>
      <c r="C316" s="33">
        <v>0.2270267208989111</v>
      </c>
      <c r="D316" s="33">
        <v>0.27657337591080045</v>
      </c>
      <c r="E316" s="33">
        <v>0.37553674211734106</v>
      </c>
      <c r="F316" s="33">
        <v>0.51817802858460493</v>
      </c>
      <c r="G316" s="33">
        <v>0.73782418277394812</v>
      </c>
      <c r="H316" s="33">
        <v>1.1344549970558655</v>
      </c>
      <c r="I316" s="33">
        <v>1.7061969612930701</v>
      </c>
      <c r="J316" s="33">
        <v>2.3124430309001669</v>
      </c>
      <c r="K316" s="33">
        <v>2.5203305533565765</v>
      </c>
      <c r="L316" s="33">
        <v>2.7595519310843653</v>
      </c>
      <c r="M316" s="33">
        <v>3.1175831530608695</v>
      </c>
      <c r="N316" s="33">
        <v>3.579512282458289</v>
      </c>
      <c r="O316" s="33">
        <v>4.1899796578731907</v>
      </c>
      <c r="P316" s="33">
        <v>4.8183479655508012</v>
      </c>
      <c r="Q316" s="33">
        <v>5.4570021526682027</v>
      </c>
      <c r="R316" s="33">
        <v>5.856327054704205</v>
      </c>
      <c r="S316" s="33">
        <v>5.9067314527499875</v>
      </c>
      <c r="T316" s="33">
        <v>5.6969928681107209</v>
      </c>
      <c r="U316" s="33">
        <v>5.4254035166781103</v>
      </c>
      <c r="V316" s="33">
        <v>5.0936948157563968</v>
      </c>
      <c r="W316" s="33">
        <v>4.7001336527054089</v>
      </c>
      <c r="X316" s="33">
        <v>4.3079258444868938</v>
      </c>
      <c r="Y316" s="33">
        <v>3.920153017449453</v>
      </c>
      <c r="Z316" s="33">
        <v>3.5313004281431537</v>
      </c>
      <c r="AA316" s="33">
        <v>3.1449928145186776</v>
      </c>
      <c r="AB316" s="33">
        <v>2.7659099638454614</v>
      </c>
      <c r="AC316" s="33">
        <v>2.4025675599160778</v>
      </c>
      <c r="AD316" s="33">
        <v>2.0588652888369285</v>
      </c>
      <c r="AE316" s="33">
        <v>1.7386361629869316</v>
      </c>
      <c r="AF316" s="33">
        <v>1.446342124521971</v>
      </c>
      <c r="AG316" s="33">
        <v>1.1862213642240387</v>
      </c>
      <c r="AH316" s="33">
        <v>0.96100173124746768</v>
      </c>
      <c r="AI316" s="33">
        <v>0.77063602036421752</v>
      </c>
      <c r="AJ316" s="33">
        <v>0.61276920880232422</v>
      </c>
      <c r="AK316" s="33">
        <v>0.48462229549223629</v>
      </c>
      <c r="AL316" s="33">
        <v>0.3812961493207116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2.0645156566933638</v>
      </c>
      <c r="M317" s="33">
        <v>2.6449935668205136</v>
      </c>
      <c r="N317" s="33">
        <v>3.1535362027937577</v>
      </c>
      <c r="O317" s="33">
        <v>3.0848185418128149</v>
      </c>
      <c r="P317" s="33">
        <v>2.9387169176704879</v>
      </c>
      <c r="Q317" s="33">
        <v>2.7413798014747877</v>
      </c>
      <c r="R317" s="33">
        <v>2.5556495712829181</v>
      </c>
      <c r="S317" s="33">
        <v>2.3705561898270884</v>
      </c>
      <c r="T317" s="33">
        <v>2.1872844346516893</v>
      </c>
      <c r="U317" s="33">
        <v>2.0032260218417317</v>
      </c>
      <c r="V317" s="33">
        <v>1.8147945124752556</v>
      </c>
      <c r="W317" s="33">
        <v>1.6219444911804044</v>
      </c>
      <c r="X317" s="33">
        <v>1.4305127260103958</v>
      </c>
      <c r="Y317" s="33">
        <v>1.2416397278537403</v>
      </c>
      <c r="Z317" s="33">
        <v>1.0608797427550951</v>
      </c>
      <c r="AA317" s="33">
        <v>0.89004752700174272</v>
      </c>
      <c r="AB317" s="33">
        <v>0.73654862934604648</v>
      </c>
      <c r="AC317" s="33">
        <v>0.60133609914404351</v>
      </c>
      <c r="AD317" s="33">
        <v>0.48351754519448464</v>
      </c>
      <c r="AE317" s="33">
        <v>0.38343706886141038</v>
      </c>
      <c r="AF317" s="33">
        <v>0.29953747204242237</v>
      </c>
      <c r="AG317" s="33">
        <v>0.23231248462380966</v>
      </c>
      <c r="AH317" s="33">
        <v>0.17908833151596329</v>
      </c>
      <c r="AI317" s="33">
        <v>0.13638260080993475</v>
      </c>
      <c r="AJ317" s="33">
        <v>0.10149536161777552</v>
      </c>
      <c r="AK317" s="33">
        <v>7.3665518976041774E-2</v>
      </c>
      <c r="AL317" s="33">
        <v>5.30184700297575E-2</v>
      </c>
      <c r="AN317" s="33"/>
    </row>
    <row r="318" spans="1:40">
      <c r="A318" s="8" t="s">
        <v>35</v>
      </c>
      <c r="B318" s="33">
        <v>1.6206452094488814E-3</v>
      </c>
      <c r="C318" s="33">
        <v>2.157159246651128E-3</v>
      </c>
      <c r="D318" s="33">
        <v>4.9344914795486526E-3</v>
      </c>
      <c r="E318" s="33">
        <v>7.5915816210346231E-3</v>
      </c>
      <c r="F318" s="33">
        <v>7.2293674638474808E-3</v>
      </c>
      <c r="G318" s="33">
        <v>3.7637485056634924E-2</v>
      </c>
      <c r="H318" s="33">
        <v>0.1262686948719926</v>
      </c>
      <c r="I318" s="33">
        <v>0.21344662659660135</v>
      </c>
      <c r="J318" s="33">
        <v>0.2645982284588162</v>
      </c>
      <c r="K318" s="33">
        <v>0.2985612755267753</v>
      </c>
      <c r="L318" s="33">
        <v>0.66292728286086988</v>
      </c>
      <c r="M318" s="33">
        <v>0.8762204213170488</v>
      </c>
      <c r="N318" s="33">
        <v>1.1947262784672603</v>
      </c>
      <c r="O318" s="33">
        <v>1.6186322939084379</v>
      </c>
      <c r="P318" s="33">
        <v>2.1423374139100795</v>
      </c>
      <c r="Q318" s="33">
        <v>2.2449087419603782</v>
      </c>
      <c r="R318" s="33">
        <v>2.3347815180621065</v>
      </c>
      <c r="S318" s="33">
        <v>2.4242291891162959</v>
      </c>
      <c r="T318" s="33">
        <v>2.5096271672324124</v>
      </c>
      <c r="U318" s="33">
        <v>2.4531478326728799</v>
      </c>
      <c r="V318" s="33">
        <v>2.396030865642683</v>
      </c>
      <c r="W318" s="33">
        <v>2.2136432711392953</v>
      </c>
      <c r="X318" s="33">
        <v>2.0348562846871729</v>
      </c>
      <c r="Y318" s="33">
        <v>1.8547578145635151</v>
      </c>
      <c r="Z318" s="33">
        <v>1.6783793575838715</v>
      </c>
      <c r="AA318" s="33">
        <v>1.5029830408198643</v>
      </c>
      <c r="AB318" s="33">
        <v>1.330927334699213</v>
      </c>
      <c r="AC318" s="33">
        <v>1.1633946339102468</v>
      </c>
      <c r="AD318" s="33">
        <v>1.0037184005351074</v>
      </c>
      <c r="AE318" s="33">
        <v>0.85444600756538169</v>
      </c>
      <c r="AF318" s="33">
        <v>0.71714104501073195</v>
      </c>
      <c r="AG318" s="33">
        <v>0.59398845399568201</v>
      </c>
      <c r="AH318" s="33">
        <v>0.48473919757845557</v>
      </c>
      <c r="AI318" s="33">
        <v>0.39108219757869378</v>
      </c>
      <c r="AJ318" s="33">
        <v>0.3118862911735063</v>
      </c>
      <c r="AK318" s="33">
        <v>0.24662912535527187</v>
      </c>
      <c r="AL318" s="33">
        <v>0.1910173943398206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111.56372438834767</v>
      </c>
      <c r="C324" s="33">
        <v>113.11202205286726</v>
      </c>
      <c r="D324" s="33">
        <v>114.66595643659377</v>
      </c>
      <c r="E324" s="33">
        <v>115.60925764986391</v>
      </c>
      <c r="F324" s="33">
        <v>116.10180615096093</v>
      </c>
      <c r="G324" s="33">
        <v>116.68571999367211</v>
      </c>
      <c r="H324" s="33">
        <v>116.27251415078631</v>
      </c>
      <c r="I324" s="33">
        <v>110.8489894633673</v>
      </c>
      <c r="J324" s="33">
        <v>105.7321637912827</v>
      </c>
      <c r="K324" s="33">
        <v>101.7086680169878</v>
      </c>
      <c r="L324" s="33">
        <v>98.57413942378372</v>
      </c>
      <c r="M324" s="33">
        <v>95.543931817869009</v>
      </c>
      <c r="N324" s="33">
        <v>92.383000201607487</v>
      </c>
      <c r="O324" s="33">
        <v>88.959707834689141</v>
      </c>
      <c r="P324" s="33">
        <v>85.361617721957117</v>
      </c>
      <c r="Q324" s="33">
        <v>81.249994250010786</v>
      </c>
      <c r="R324" s="33">
        <v>76.768262647229818</v>
      </c>
      <c r="S324" s="33">
        <v>71.989668142257329</v>
      </c>
      <c r="T324" s="33">
        <v>66.834682208590834</v>
      </c>
      <c r="U324" s="33">
        <v>61.511125135385093</v>
      </c>
      <c r="V324" s="33">
        <v>56.290400722983158</v>
      </c>
      <c r="W324" s="33">
        <v>51.21526168411345</v>
      </c>
      <c r="X324" s="33">
        <v>46.416783648500235</v>
      </c>
      <c r="Y324" s="33">
        <v>41.867950095991461</v>
      </c>
      <c r="Z324" s="33">
        <v>37.601181765420762</v>
      </c>
      <c r="AA324" s="33">
        <v>33.601270092723887</v>
      </c>
      <c r="AB324" s="33">
        <v>29.850676737385697</v>
      </c>
      <c r="AC324" s="33">
        <v>26.348742407916674</v>
      </c>
      <c r="AD324" s="33">
        <v>23.108304232692301</v>
      </c>
      <c r="AE324" s="33">
        <v>20.134540924049155</v>
      </c>
      <c r="AF324" s="33">
        <v>17.435330693110771</v>
      </c>
      <c r="AG324" s="33">
        <v>15.000731654210307</v>
      </c>
      <c r="AH324" s="33">
        <v>12.802766695088062</v>
      </c>
      <c r="AI324" s="33">
        <v>10.804071141848336</v>
      </c>
      <c r="AJ324" s="33">
        <v>9.0001327117207612</v>
      </c>
      <c r="AK324" s="33">
        <v>7.3520226297577489</v>
      </c>
      <c r="AL324" s="33">
        <v>5.840764550057969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188.07491081792509</v>
      </c>
      <c r="M329" s="33">
        <v>186.55455589043609</v>
      </c>
      <c r="N329" s="33">
        <v>185.07469414027014</v>
      </c>
      <c r="O329" s="33">
        <v>183.57556128812831</v>
      </c>
      <c r="P329" s="33">
        <v>182.11603800412274</v>
      </c>
      <c r="Q329" s="33">
        <v>180.82881395383362</v>
      </c>
      <c r="R329" s="33">
        <v>179.76550932303559</v>
      </c>
      <c r="S329" s="33">
        <v>178.85845533375638</v>
      </c>
      <c r="T329" s="33">
        <v>178.06676388125797</v>
      </c>
      <c r="U329" s="33">
        <v>177.39100259794156</v>
      </c>
      <c r="V329" s="33">
        <v>176.68991409562801</v>
      </c>
      <c r="W329" s="33">
        <v>175.94360981934264</v>
      </c>
      <c r="X329" s="33">
        <v>175.46495289327362</v>
      </c>
      <c r="Y329" s="33">
        <v>175.006325896476</v>
      </c>
      <c r="Z329" s="33">
        <v>174.63078279038285</v>
      </c>
      <c r="AA329" s="33">
        <v>174.33501340724206</v>
      </c>
      <c r="AB329" s="33">
        <v>174.10390932638322</v>
      </c>
      <c r="AC329" s="33">
        <v>173.95425585516523</v>
      </c>
      <c r="AD329" s="33">
        <v>173.93941702965631</v>
      </c>
      <c r="AE329" s="33">
        <v>174.07644605363276</v>
      </c>
      <c r="AF329" s="33">
        <v>174.40327515999988</v>
      </c>
      <c r="AG329" s="33">
        <v>174.9949053122879</v>
      </c>
      <c r="AH329" s="33">
        <v>175.90475773240462</v>
      </c>
      <c r="AI329" s="33">
        <v>177.15206606681744</v>
      </c>
      <c r="AJ329" s="33">
        <v>178.89658142562655</v>
      </c>
      <c r="AK329" s="33">
        <v>181.14044712440378</v>
      </c>
      <c r="AL329" s="33">
        <v>184.16808255169204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182.07418485874075</v>
      </c>
      <c r="M330" s="33">
        <v>181.84635356889396</v>
      </c>
      <c r="N330" s="33">
        <v>181.6384470215865</v>
      </c>
      <c r="O330" s="33">
        <v>181.45229288656424</v>
      </c>
      <c r="P330" s="33">
        <v>181.26520520270023</v>
      </c>
      <c r="Q330" s="33">
        <v>181.06616374582012</v>
      </c>
      <c r="R330" s="33">
        <v>180.87190505128058</v>
      </c>
      <c r="S330" s="33">
        <v>180.66813877539258</v>
      </c>
      <c r="T330" s="33">
        <v>180.48049067141221</v>
      </c>
      <c r="U330" s="33">
        <v>180.29260116271831</v>
      </c>
      <c r="V330" s="33">
        <v>180.11711438149823</v>
      </c>
      <c r="W330" s="33">
        <v>179.91641118327604</v>
      </c>
      <c r="X330" s="33">
        <v>179.73718697067838</v>
      </c>
      <c r="Y330" s="33">
        <v>179.54638502455128</v>
      </c>
      <c r="Z330" s="33">
        <v>179.36060993148777</v>
      </c>
      <c r="AA330" s="33">
        <v>179.18594923442424</v>
      </c>
      <c r="AB330" s="33">
        <v>179.02559287288449</v>
      </c>
      <c r="AC330" s="33">
        <v>178.86193032910708</v>
      </c>
      <c r="AD330" s="33">
        <v>178.71475072811762</v>
      </c>
      <c r="AE330" s="33">
        <v>178.58757385877948</v>
      </c>
      <c r="AF330" s="33">
        <v>178.48450401045929</v>
      </c>
      <c r="AG330" s="33">
        <v>178.42186383181661</v>
      </c>
      <c r="AH330" s="33">
        <v>178.47366362269605</v>
      </c>
      <c r="AI330" s="33">
        <v>178.63549929616133</v>
      </c>
      <c r="AJ330" s="33">
        <v>178.89024730753184</v>
      </c>
      <c r="AK330" s="33">
        <v>179.24828909767584</v>
      </c>
      <c r="AL330" s="33">
        <v>179.75001733458095</v>
      </c>
    </row>
    <row r="331" spans="1:40">
      <c r="A331" s="8" t="s">
        <v>31</v>
      </c>
      <c r="B331" s="33">
        <v>69.249051525492007</v>
      </c>
      <c r="C331" s="33">
        <v>67.085632743353997</v>
      </c>
      <c r="D331" s="33">
        <v>65.068262877259158</v>
      </c>
      <c r="E331" s="33">
        <v>63.885914739972137</v>
      </c>
      <c r="F331" s="33">
        <v>62.434265479242079</v>
      </c>
      <c r="G331" s="33">
        <v>60.881014687981818</v>
      </c>
      <c r="H331" s="33">
        <v>59.284221030295825</v>
      </c>
      <c r="I331" s="33">
        <v>57.583693766684732</v>
      </c>
      <c r="J331" s="33">
        <v>54.984456335745939</v>
      </c>
      <c r="K331" s="33">
        <v>52.843221791141445</v>
      </c>
      <c r="L331" s="33">
        <v>50.877594510032289</v>
      </c>
      <c r="M331" s="33">
        <v>49.004452482945744</v>
      </c>
      <c r="N331" s="33">
        <v>47.17051371839662</v>
      </c>
      <c r="O331" s="33">
        <v>45.352500748283639</v>
      </c>
      <c r="P331" s="33">
        <v>43.5514139440196</v>
      </c>
      <c r="Q331" s="33">
        <v>41.760901843465128</v>
      </c>
      <c r="R331" s="33">
        <v>39.986518659447853</v>
      </c>
      <c r="S331" s="33">
        <v>38.225854013839111</v>
      </c>
      <c r="T331" s="33">
        <v>36.478755555427767</v>
      </c>
      <c r="U331" s="33">
        <v>34.746279953894835</v>
      </c>
      <c r="V331" s="33">
        <v>33.026519756097173</v>
      </c>
      <c r="W331" s="33">
        <v>31.316795084629511</v>
      </c>
      <c r="X331" s="33">
        <v>29.586782649562522</v>
      </c>
      <c r="Y331" s="33">
        <v>27.872412218750029</v>
      </c>
      <c r="Z331" s="33">
        <v>26.170904899242611</v>
      </c>
      <c r="AA331" s="33">
        <v>24.479660919736343</v>
      </c>
      <c r="AB331" s="33">
        <v>22.7969694735079</v>
      </c>
      <c r="AC331" s="33">
        <v>21.122228367052326</v>
      </c>
      <c r="AD331" s="33">
        <v>19.454782710812697</v>
      </c>
      <c r="AE331" s="33">
        <v>17.794227197709859</v>
      </c>
      <c r="AF331" s="33">
        <v>16.140413920262549</v>
      </c>
      <c r="AG331" s="33">
        <v>14.493484056668891</v>
      </c>
      <c r="AH331" s="33">
        <v>12.853493062442441</v>
      </c>
      <c r="AI331" s="33">
        <v>11.220593846839998</v>
      </c>
      <c r="AJ331" s="33">
        <v>9.594929015933312</v>
      </c>
      <c r="AK331" s="33">
        <v>7.9766752510311472</v>
      </c>
      <c r="AL331" s="33">
        <v>6.3659579398225006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108.65568388063095</v>
      </c>
      <c r="M332" s="33">
        <v>107.78066560367863</v>
      </c>
      <c r="N332" s="33">
        <v>106.4582228455711</v>
      </c>
      <c r="O332" s="33">
        <v>104.89074573739703</v>
      </c>
      <c r="P332" s="33">
        <v>103.53417655930276</v>
      </c>
      <c r="Q332" s="33">
        <v>102.55646542539442</v>
      </c>
      <c r="R332" s="33">
        <v>101.62268678755665</v>
      </c>
      <c r="S332" s="33">
        <v>101.2166931436014</v>
      </c>
      <c r="T332" s="33">
        <v>101.05724064823738</v>
      </c>
      <c r="U332" s="33">
        <v>100.84567667642121</v>
      </c>
      <c r="V332" s="33">
        <v>100.56764834305496</v>
      </c>
      <c r="W332" s="33">
        <v>100.24847099074661</v>
      </c>
      <c r="X332" s="33">
        <v>99.887556535665354</v>
      </c>
      <c r="Y332" s="33">
        <v>99.490915481085153</v>
      </c>
      <c r="Z332" s="33">
        <v>99.071674364029917</v>
      </c>
      <c r="AA332" s="33">
        <v>98.649415385798164</v>
      </c>
      <c r="AB332" s="33">
        <v>98.237251457375976</v>
      </c>
      <c r="AC332" s="33">
        <v>97.840625172497909</v>
      </c>
      <c r="AD332" s="33">
        <v>97.466209185351389</v>
      </c>
      <c r="AE332" s="33">
        <v>97.125948468700372</v>
      </c>
      <c r="AF332" s="33">
        <v>96.831379746754507</v>
      </c>
      <c r="AG332" s="33">
        <v>96.571115285344405</v>
      </c>
      <c r="AH332" s="33">
        <v>96.345184206855308</v>
      </c>
      <c r="AI332" s="33">
        <v>96.112638456073938</v>
      </c>
      <c r="AJ332" s="33">
        <v>95.89731272372623</v>
      </c>
      <c r="AK332" s="33">
        <v>95.702897421136427</v>
      </c>
      <c r="AL332" s="33">
        <v>95.647266631895732</v>
      </c>
    </row>
    <row r="333" spans="1:40">
      <c r="A333" s="8" t="s">
        <v>33</v>
      </c>
      <c r="B333" s="33">
        <v>175.43554017782321</v>
      </c>
      <c r="C333" s="33">
        <v>174.60853783728598</v>
      </c>
      <c r="D333" s="33">
        <v>173.55059296782136</v>
      </c>
      <c r="E333" s="33">
        <v>173.19666931741065</v>
      </c>
      <c r="F333" s="33">
        <v>172.90255546042152</v>
      </c>
      <c r="G333" s="33">
        <v>171.93336396237015</v>
      </c>
      <c r="H333" s="33">
        <v>171.13835986678106</v>
      </c>
      <c r="I333" s="33">
        <v>170.58629160838959</v>
      </c>
      <c r="J333" s="33">
        <v>168.18652925381605</v>
      </c>
      <c r="K333" s="33">
        <v>167.12769005908382</v>
      </c>
      <c r="L333" s="33">
        <v>166.01869461494127</v>
      </c>
      <c r="M333" s="33">
        <v>164.70256004975684</v>
      </c>
      <c r="N333" s="33">
        <v>163.26098161552673</v>
      </c>
      <c r="O333" s="33">
        <v>161.70536454877575</v>
      </c>
      <c r="P333" s="33">
        <v>160.27205035534092</v>
      </c>
      <c r="Q333" s="33">
        <v>158.91145541600699</v>
      </c>
      <c r="R333" s="33">
        <v>157.82254686688253</v>
      </c>
      <c r="S333" s="33">
        <v>157.05297190300959</v>
      </c>
      <c r="T333" s="33">
        <v>156.52423733491153</v>
      </c>
      <c r="U333" s="33">
        <v>156.02250511130697</v>
      </c>
      <c r="V333" s="33">
        <v>155.56725004510574</v>
      </c>
      <c r="W333" s="33">
        <v>155.20172457406971</v>
      </c>
      <c r="X333" s="33">
        <v>154.82387528228085</v>
      </c>
      <c r="Y333" s="33">
        <v>154.43197407805408</v>
      </c>
      <c r="Z333" s="33">
        <v>154.03537887092099</v>
      </c>
      <c r="AA333" s="33">
        <v>153.64049515026346</v>
      </c>
      <c r="AB333" s="33">
        <v>153.25396326032319</v>
      </c>
      <c r="AC333" s="33">
        <v>152.8849112252841</v>
      </c>
      <c r="AD333" s="33">
        <v>152.53580648913402</v>
      </c>
      <c r="AE333" s="33">
        <v>152.19622194026269</v>
      </c>
      <c r="AF333" s="33">
        <v>151.85613669558481</v>
      </c>
      <c r="AG333" s="33">
        <v>151.52338047627811</v>
      </c>
      <c r="AH333" s="33">
        <v>151.21870982752557</v>
      </c>
      <c r="AI333" s="33">
        <v>150.95251788722646</v>
      </c>
      <c r="AJ333" s="33">
        <v>150.72051533495966</v>
      </c>
      <c r="AK333" s="33">
        <v>150.51478991584452</v>
      </c>
      <c r="AL333" s="33">
        <v>150.33902220446538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107.51404555606845</v>
      </c>
      <c r="M334" s="33">
        <v>106.34721367663788</v>
      </c>
      <c r="N334" s="33">
        <v>104.5506947250089</v>
      </c>
      <c r="O334" s="33">
        <v>103.98731025518896</v>
      </c>
      <c r="P334" s="33">
        <v>103.59544363110777</v>
      </c>
      <c r="Q334" s="33">
        <v>103.59412589187163</v>
      </c>
      <c r="R334" s="33">
        <v>103.55707844169368</v>
      </c>
      <c r="S334" s="33">
        <v>103.50364901370564</v>
      </c>
      <c r="T334" s="33">
        <v>103.41991761280221</v>
      </c>
      <c r="U334" s="33">
        <v>103.3113637932673</v>
      </c>
      <c r="V334" s="33">
        <v>103.17027898973042</v>
      </c>
      <c r="W334" s="33">
        <v>103.02424892338057</v>
      </c>
      <c r="X334" s="33">
        <v>102.86142674082963</v>
      </c>
      <c r="Y334" s="33">
        <v>102.69660284139418</v>
      </c>
      <c r="Z334" s="33">
        <v>102.52019231734545</v>
      </c>
      <c r="AA334" s="33">
        <v>102.35880716165329</v>
      </c>
      <c r="AB334" s="33">
        <v>102.21792670650993</v>
      </c>
      <c r="AC334" s="33">
        <v>102.08087648260845</v>
      </c>
      <c r="AD334" s="33">
        <v>101.95973578895861</v>
      </c>
      <c r="AE334" s="33">
        <v>101.82646383841293</v>
      </c>
      <c r="AF334" s="33">
        <v>101.72886490300817</v>
      </c>
      <c r="AG334" s="33">
        <v>101.63022797464926</v>
      </c>
      <c r="AH334" s="33">
        <v>101.51527426619546</v>
      </c>
      <c r="AI334" s="33">
        <v>101.31915393490192</v>
      </c>
      <c r="AJ334" s="33">
        <v>101.13384418497527</v>
      </c>
      <c r="AK334" s="33">
        <v>101.03678449129505</v>
      </c>
      <c r="AL334" s="33">
        <v>101.17434227218854</v>
      </c>
    </row>
    <row r="335" spans="1:40">
      <c r="A335" s="8" t="s">
        <v>35</v>
      </c>
      <c r="B335" s="33">
        <v>168.9599802405252</v>
      </c>
      <c r="C335" s="33">
        <v>168.79618769697987</v>
      </c>
      <c r="D335" s="33">
        <v>168.6265418585958</v>
      </c>
      <c r="E335" s="33">
        <v>171.4113126447742</v>
      </c>
      <c r="F335" s="33">
        <v>171.43298931685311</v>
      </c>
      <c r="G335" s="33">
        <v>172.73857506131048</v>
      </c>
      <c r="H335" s="33">
        <v>172.79133980326253</v>
      </c>
      <c r="I335" s="33">
        <v>172.65985292517618</v>
      </c>
      <c r="J335" s="33">
        <v>170.89810029016513</v>
      </c>
      <c r="K335" s="33">
        <v>169.81179066323969</v>
      </c>
      <c r="L335" s="33">
        <v>167.08329227510691</v>
      </c>
      <c r="M335" s="33">
        <v>166.27356552798207</v>
      </c>
      <c r="N335" s="33">
        <v>165.49053599598963</v>
      </c>
      <c r="O335" s="33">
        <v>164.79459037709836</v>
      </c>
      <c r="P335" s="33">
        <v>164.1752778287478</v>
      </c>
      <c r="Q335" s="33">
        <v>163.84201231789714</v>
      </c>
      <c r="R335" s="33">
        <v>163.491175339622</v>
      </c>
      <c r="S335" s="33">
        <v>163.12284402535667</v>
      </c>
      <c r="T335" s="33">
        <v>162.74030846252776</v>
      </c>
      <c r="U335" s="33">
        <v>162.4437555566476</v>
      </c>
      <c r="V335" s="33">
        <v>162.12799168414122</v>
      </c>
      <c r="W335" s="33">
        <v>161.93045116325672</v>
      </c>
      <c r="X335" s="33">
        <v>161.72861979732701</v>
      </c>
      <c r="Y335" s="33">
        <v>161.51842519022659</v>
      </c>
      <c r="Z335" s="33">
        <v>161.3005887475872</v>
      </c>
      <c r="AA335" s="33">
        <v>161.08037090641758</v>
      </c>
      <c r="AB335" s="33">
        <v>160.85740549646408</v>
      </c>
      <c r="AC335" s="33">
        <v>160.6358355493139</v>
      </c>
      <c r="AD335" s="33">
        <v>160.41200466288677</v>
      </c>
      <c r="AE335" s="33">
        <v>160.18799802593296</v>
      </c>
      <c r="AF335" s="33">
        <v>159.96238849776728</v>
      </c>
      <c r="AG335" s="33">
        <v>159.74302831465818</v>
      </c>
      <c r="AH335" s="33">
        <v>159.52756174637767</v>
      </c>
      <c r="AI335" s="33">
        <v>159.31802431306639</v>
      </c>
      <c r="AJ335" s="33">
        <v>159.11337022451369</v>
      </c>
      <c r="AK335" s="33">
        <v>158.91615476886207</v>
      </c>
      <c r="AL335" s="33">
        <v>158.72039343963675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200.58667058180669</v>
      </c>
      <c r="C341" s="33">
        <v>197.16482304379684</v>
      </c>
      <c r="D341" s="33">
        <v>194.38063341942785</v>
      </c>
      <c r="E341" s="33">
        <v>192.51181398055181</v>
      </c>
      <c r="F341" s="33">
        <v>190.85088622050259</v>
      </c>
      <c r="G341" s="33">
        <v>189.1436416435983</v>
      </c>
      <c r="H341" s="33">
        <v>187.0491076950488</v>
      </c>
      <c r="I341" s="33">
        <v>183.3543933002853</v>
      </c>
      <c r="J341" s="33">
        <v>179.69616762189693</v>
      </c>
      <c r="K341" s="33">
        <v>175.4141556268948</v>
      </c>
      <c r="L341" s="33">
        <v>170.93109958886313</v>
      </c>
      <c r="M341" s="33">
        <v>166.30257445025779</v>
      </c>
      <c r="N341" s="33">
        <v>161.42392157418286</v>
      </c>
      <c r="O341" s="33">
        <v>156.50951444012108</v>
      </c>
      <c r="P341" s="33">
        <v>150.99691134072816</v>
      </c>
      <c r="Q341" s="33">
        <v>144.50976703350975</v>
      </c>
      <c r="R341" s="33">
        <v>137.0444523845552</v>
      </c>
      <c r="S341" s="33">
        <v>128.58601460510917</v>
      </c>
      <c r="T341" s="33">
        <v>119.21322471342728</v>
      </c>
      <c r="U341" s="33">
        <v>109.49619121466947</v>
      </c>
      <c r="V341" s="33">
        <v>99.95544400406024</v>
      </c>
      <c r="W341" s="33">
        <v>90.718465387413687</v>
      </c>
      <c r="X341" s="33">
        <v>82.024255603589779</v>
      </c>
      <c r="Y341" s="33">
        <v>73.823661453452971</v>
      </c>
      <c r="Z341" s="33">
        <v>66.14749952729602</v>
      </c>
      <c r="AA341" s="33">
        <v>58.976948590911356</v>
      </c>
      <c r="AB341" s="33">
        <v>52.287487601598073</v>
      </c>
      <c r="AC341" s="33">
        <v>46.073034576979715</v>
      </c>
      <c r="AD341" s="33">
        <v>40.34585840464694</v>
      </c>
      <c r="AE341" s="33">
        <v>35.107011565000157</v>
      </c>
      <c r="AF341" s="33">
        <v>30.362165998683658</v>
      </c>
      <c r="AG341" s="33">
        <v>26.091192591675817</v>
      </c>
      <c r="AH341" s="33">
        <v>22.24553227573918</v>
      </c>
      <c r="AI341" s="33">
        <v>18.759445337095993</v>
      </c>
      <c r="AJ341" s="33">
        <v>15.617943281260478</v>
      </c>
      <c r="AK341" s="33">
        <v>12.753085907046815</v>
      </c>
      <c r="AL341" s="33">
        <v>10.129122773114812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310.76435082532646</v>
      </c>
      <c r="M346" s="33">
        <v>295.84727765459473</v>
      </c>
      <c r="N346" s="33">
        <v>281.29942103966494</v>
      </c>
      <c r="O346" s="33">
        <v>267.39334811529932</v>
      </c>
      <c r="P346" s="33">
        <v>253.09125400344914</v>
      </c>
      <c r="Q346" s="33">
        <v>237.84549150036955</v>
      </c>
      <c r="R346" s="33">
        <v>221.69326188716434</v>
      </c>
      <c r="S346" s="33">
        <v>204.78272973638826</v>
      </c>
      <c r="T346" s="33">
        <v>187.07984725301799</v>
      </c>
      <c r="U346" s="33">
        <v>169.00969450603597</v>
      </c>
      <c r="V346" s="33">
        <v>151.88279132791328</v>
      </c>
      <c r="W346" s="33">
        <v>136.01791081547179</v>
      </c>
      <c r="X346" s="33">
        <v>121.3959595959596</v>
      </c>
      <c r="Y346" s="33">
        <v>107.64111850209412</v>
      </c>
      <c r="Z346" s="33">
        <v>95.230450849963049</v>
      </c>
      <c r="AA346" s="33">
        <v>83.96571815718157</v>
      </c>
      <c r="AB346" s="33">
        <v>73.552488297610253</v>
      </c>
      <c r="AC346" s="33">
        <v>64.067196353781725</v>
      </c>
      <c r="AD346" s="33">
        <v>55.690342448879036</v>
      </c>
      <c r="AE346" s="33">
        <v>48.344222714954419</v>
      </c>
      <c r="AF346" s="33">
        <v>42.060569105691059</v>
      </c>
      <c r="AG346" s="33">
        <v>36.74068736141907</v>
      </c>
      <c r="AH346" s="33">
        <v>32.242941611234293</v>
      </c>
      <c r="AI346" s="33">
        <v>28.339073663463907</v>
      </c>
      <c r="AJ346" s="33">
        <v>25.105900468095591</v>
      </c>
      <c r="AK346" s="33">
        <v>22.385365853658538</v>
      </c>
      <c r="AL346" s="33">
        <v>20.108438038925843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158.10714461690071</v>
      </c>
      <c r="M347" s="33">
        <v>150.98932002956394</v>
      </c>
      <c r="N347" s="33">
        <v>142.80330130574032</v>
      </c>
      <c r="O347" s="33">
        <v>134.0549765952205</v>
      </c>
      <c r="P347" s="33">
        <v>124.7740453313624</v>
      </c>
      <c r="Q347" s="33">
        <v>115.45979305247597</v>
      </c>
      <c r="R347" s="33">
        <v>105.80731707317074</v>
      </c>
      <c r="S347" s="33">
        <v>96.38226164079822</v>
      </c>
      <c r="T347" s="33">
        <v>86.831953683173197</v>
      </c>
      <c r="U347" s="33">
        <v>77.618994826311905</v>
      </c>
      <c r="V347" s="33">
        <v>68.718896279871885</v>
      </c>
      <c r="W347" s="33">
        <v>60.550874599655089</v>
      </c>
      <c r="X347" s="33">
        <v>53.111123429416111</v>
      </c>
      <c r="Y347" s="33">
        <v>46.345922641044595</v>
      </c>
      <c r="Z347" s="33">
        <v>40.221938901207196</v>
      </c>
      <c r="AA347" s="33">
        <v>34.73621581670362</v>
      </c>
      <c r="AB347" s="33">
        <v>29.88488543976349</v>
      </c>
      <c r="AC347" s="33">
        <v>25.605617147080562</v>
      </c>
      <c r="AD347" s="33">
        <v>21.798250800689825</v>
      </c>
      <c r="AE347" s="33">
        <v>18.457588075880757</v>
      </c>
      <c r="AF347" s="33">
        <v>15.612047302291204</v>
      </c>
      <c r="AG347" s="33">
        <v>13.217184035476718</v>
      </c>
      <c r="AH347" s="33">
        <v>11.198053707809805</v>
      </c>
      <c r="AI347" s="33">
        <v>9.4665681202266576</v>
      </c>
      <c r="AJ347" s="33">
        <v>8.0308943089430898</v>
      </c>
      <c r="AK347" s="33">
        <v>6.837977334318798</v>
      </c>
      <c r="AL347" s="33">
        <v>5.8376940133037696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26.588211382113823</v>
      </c>
      <c r="M348" s="33">
        <v>34.341192411924119</v>
      </c>
      <c r="N348" s="33">
        <v>43.015151515151516</v>
      </c>
      <c r="O348" s="33">
        <v>54.107489529440748</v>
      </c>
      <c r="P348" s="33">
        <v>67.946858832224692</v>
      </c>
      <c r="Q348" s="33">
        <v>85.922690317812268</v>
      </c>
      <c r="R348" s="33">
        <v>107.50703375215571</v>
      </c>
      <c r="S348" s="33">
        <v>133.30287016506529</v>
      </c>
      <c r="T348" s="33">
        <v>162.76637102734665</v>
      </c>
      <c r="U348" s="33">
        <v>193.8080068982508</v>
      </c>
      <c r="V348" s="33">
        <v>224.73507021433852</v>
      </c>
      <c r="W348" s="33">
        <v>255.10358462675535</v>
      </c>
      <c r="X348" s="33">
        <v>284.07783936930281</v>
      </c>
      <c r="Y348" s="33">
        <v>311.55601133284063</v>
      </c>
      <c r="Z348" s="33">
        <v>337.42260408967724</v>
      </c>
      <c r="AA348" s="33">
        <v>361.590206947524</v>
      </c>
      <c r="AB348" s="33">
        <v>383.92680463168267</v>
      </c>
      <c r="AC348" s="33">
        <v>404.34052722345405</v>
      </c>
      <c r="AD348" s="33">
        <v>422.75920177383591</v>
      </c>
      <c r="AE348" s="33">
        <v>439.15004927322002</v>
      </c>
      <c r="AF348" s="33">
        <v>453.52655826558265</v>
      </c>
      <c r="AG348" s="33">
        <v>465.95168760778517</v>
      </c>
      <c r="AH348" s="33">
        <v>476.55496427691548</v>
      </c>
      <c r="AI348" s="33">
        <v>485.51035969450601</v>
      </c>
      <c r="AJ348" s="33">
        <v>493.00352303523033</v>
      </c>
      <c r="AK348" s="33">
        <v>499.23271741808327</v>
      </c>
      <c r="AL348" s="33">
        <v>504.39040404040406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22.931756590293176</v>
      </c>
      <c r="M349" s="33">
        <v>26.844148805124416</v>
      </c>
      <c r="N349" s="33">
        <v>30.217073170731709</v>
      </c>
      <c r="O349" s="33">
        <v>33.105296871150529</v>
      </c>
      <c r="P349" s="33">
        <v>34.693200295639322</v>
      </c>
      <c r="Q349" s="33">
        <v>34.962909583641292</v>
      </c>
      <c r="R349" s="33">
        <v>34.710643015521065</v>
      </c>
      <c r="S349" s="33">
        <v>33.562774082286275</v>
      </c>
      <c r="T349" s="33">
        <v>31.843803892584379</v>
      </c>
      <c r="U349" s="33">
        <v>29.956541019955655</v>
      </c>
      <c r="V349" s="33">
        <v>27.913648681941364</v>
      </c>
      <c r="W349" s="33">
        <v>25.726274944567628</v>
      </c>
      <c r="X349" s="33">
        <v>23.411024882976104</v>
      </c>
      <c r="Y349" s="33">
        <v>21.027001724562702</v>
      </c>
      <c r="Z349" s="33">
        <v>18.647942843064794</v>
      </c>
      <c r="AA349" s="33">
        <v>16.316678984971666</v>
      </c>
      <c r="AB349" s="33">
        <v>14.099913771864991</v>
      </c>
      <c r="AC349" s="33">
        <v>12.036400591278641</v>
      </c>
      <c r="AD349" s="33">
        <v>10.168157181571816</v>
      </c>
      <c r="AE349" s="33">
        <v>8.5141167775314113</v>
      </c>
      <c r="AF349" s="33">
        <v>7.0818305001231829</v>
      </c>
      <c r="AG349" s="33">
        <v>5.8605198324710521</v>
      </c>
      <c r="AH349" s="33">
        <v>4.8271864991377189</v>
      </c>
      <c r="AI349" s="33">
        <v>3.9665558019216558</v>
      </c>
      <c r="AJ349" s="33">
        <v>3.2624907612712493</v>
      </c>
      <c r="AK349" s="33">
        <v>2.6873121458487312</v>
      </c>
      <c r="AL349" s="33">
        <v>2.2345282089184528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17.256553338260655</v>
      </c>
      <c r="M350" s="33">
        <v>19.789320029563932</v>
      </c>
      <c r="N350" s="33">
        <v>23.007575757575758</v>
      </c>
      <c r="O350" s="33">
        <v>27.20681202266568</v>
      </c>
      <c r="P350" s="33">
        <v>31.633185513673318</v>
      </c>
      <c r="Q350" s="33">
        <v>36.238630204483862</v>
      </c>
      <c r="R350" s="33">
        <v>39.460408967726039</v>
      </c>
      <c r="S350" s="33">
        <v>40.521520078837149</v>
      </c>
      <c r="T350" s="33">
        <v>39.877568366592755</v>
      </c>
      <c r="U350" s="33">
        <v>38.721914264597189</v>
      </c>
      <c r="V350" s="33">
        <v>37.056146834195616</v>
      </c>
      <c r="W350" s="33">
        <v>34.856541019955657</v>
      </c>
      <c r="X350" s="33">
        <v>32.534639073663463</v>
      </c>
      <c r="Y350" s="33">
        <v>30.12740822862774</v>
      </c>
      <c r="Z350" s="33">
        <v>27.604804138950481</v>
      </c>
      <c r="AA350" s="33">
        <v>25.006220744025622</v>
      </c>
      <c r="AB350" s="33">
        <v>22.374981522542498</v>
      </c>
      <c r="AC350" s="33">
        <v>19.788605567873862</v>
      </c>
      <c r="AD350" s="33">
        <v>17.287398373983741</v>
      </c>
      <c r="AE350" s="33">
        <v>14.909398866715939</v>
      </c>
      <c r="AF350" s="33">
        <v>12.694025622074403</v>
      </c>
      <c r="AG350" s="33">
        <v>10.685784676028579</v>
      </c>
      <c r="AH350" s="33">
        <v>8.9191919191919187</v>
      </c>
      <c r="AI350" s="33">
        <v>7.4083271741808323</v>
      </c>
      <c r="AJ350" s="33">
        <v>6.1327790096082779</v>
      </c>
      <c r="AK350" s="33">
        <v>5.0767553584626759</v>
      </c>
      <c r="AL350" s="33">
        <v>4.1963168268046314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10.331411677753142</v>
      </c>
      <c r="M351" s="33">
        <v>13.510532150776053</v>
      </c>
      <c r="N351" s="33">
        <v>16.601207193890122</v>
      </c>
      <c r="O351" s="33">
        <v>16.913956639566397</v>
      </c>
      <c r="P351" s="33">
        <v>16.754422271495443</v>
      </c>
      <c r="Q351" s="33">
        <v>16.208758314855874</v>
      </c>
      <c r="R351" s="33">
        <v>15.619931017491993</v>
      </c>
      <c r="S351" s="33">
        <v>14.933628972653363</v>
      </c>
      <c r="T351" s="33">
        <v>14.165668883961567</v>
      </c>
      <c r="U351" s="33">
        <v>13.30939886671594</v>
      </c>
      <c r="V351" s="33">
        <v>12.350468095590047</v>
      </c>
      <c r="W351" s="33">
        <v>11.293495934959349</v>
      </c>
      <c r="X351" s="33">
        <v>10.185464400098546</v>
      </c>
      <c r="Y351" s="33">
        <v>9.0399852180339977</v>
      </c>
      <c r="Z351" s="33">
        <v>7.90359694506036</v>
      </c>
      <c r="AA351" s="33">
        <v>6.7944321261394434</v>
      </c>
      <c r="AB351" s="33">
        <v>5.7741192411924116</v>
      </c>
      <c r="AC351" s="33">
        <v>4.8571692535107172</v>
      </c>
      <c r="AD351" s="33">
        <v>4.0419068736141908</v>
      </c>
      <c r="AE351" s="33">
        <v>3.335760039418576</v>
      </c>
      <c r="AF351" s="33">
        <v>2.7317935452081792</v>
      </c>
      <c r="AG351" s="33">
        <v>2.2415496427691548</v>
      </c>
      <c r="AH351" s="33">
        <v>1.8495565410199557</v>
      </c>
      <c r="AI351" s="33">
        <v>1.5271988174427198</v>
      </c>
      <c r="AJ351" s="33">
        <v>1.2536954915003695</v>
      </c>
      <c r="AK351" s="33">
        <v>1.0223454052722345</v>
      </c>
      <c r="AL351" s="33">
        <v>0.84296624784429663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2.0768662232076864</v>
      </c>
      <c r="M352" s="33">
        <v>2.8048780487804876</v>
      </c>
      <c r="N352" s="33">
        <v>3.8736388272973641</v>
      </c>
      <c r="O352" s="33">
        <v>5.3014289233801426</v>
      </c>
      <c r="P352" s="33">
        <v>7.0880635624538062</v>
      </c>
      <c r="Q352" s="33">
        <v>7.6592633653609266</v>
      </c>
      <c r="R352" s="33">
        <v>8.1820152746982018</v>
      </c>
      <c r="S352" s="33">
        <v>8.6943458980044355</v>
      </c>
      <c r="T352" s="33">
        <v>9.184688346883469</v>
      </c>
      <c r="U352" s="33">
        <v>9.2186622320768663</v>
      </c>
      <c r="V352" s="33">
        <v>9.2148312392214837</v>
      </c>
      <c r="W352" s="33">
        <v>8.7867455038186737</v>
      </c>
      <c r="X352" s="33">
        <v>8.3148189209164816</v>
      </c>
      <c r="Y352" s="33">
        <v>7.7825572801182554</v>
      </c>
      <c r="Z352" s="33">
        <v>7.2172825819167281</v>
      </c>
      <c r="AA352" s="33">
        <v>6.6154471544715445</v>
      </c>
      <c r="AB352" s="33">
        <v>5.9908351810790839</v>
      </c>
      <c r="AC352" s="33">
        <v>5.3544838630204481</v>
      </c>
      <c r="AD352" s="33">
        <v>4.7245011086474502</v>
      </c>
      <c r="AE352" s="33">
        <v>4.1173072185267303</v>
      </c>
      <c r="AF352" s="33">
        <v>3.5432126139443212</v>
      </c>
      <c r="AG352" s="33">
        <v>3.0177137225917714</v>
      </c>
      <c r="AH352" s="33">
        <v>2.541771372259177</v>
      </c>
      <c r="AI352" s="33">
        <v>2.1270756343927077</v>
      </c>
      <c r="AJ352" s="33">
        <v>1.7684651391968464</v>
      </c>
      <c r="AK352" s="33">
        <v>1.4692042374969205</v>
      </c>
      <c r="AL352" s="33">
        <v>1.2059251047055926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551.27657058388775</v>
      </c>
      <c r="M358" s="33">
        <v>546.97175412663216</v>
      </c>
      <c r="N358" s="33">
        <v>543.3300689825079</v>
      </c>
      <c r="O358" s="33">
        <v>540.30012318305012</v>
      </c>
      <c r="P358" s="33">
        <v>537.93508253264338</v>
      </c>
      <c r="Q358" s="33">
        <v>536.01893323478691</v>
      </c>
      <c r="R358" s="33">
        <v>534.49243656072917</v>
      </c>
      <c r="S358" s="33">
        <v>533.50247597930525</v>
      </c>
      <c r="T358" s="33">
        <v>532.90048041389514</v>
      </c>
      <c r="U358" s="33">
        <v>532.6417344173442</v>
      </c>
      <c r="V358" s="33">
        <v>532.73413402315828</v>
      </c>
      <c r="W358" s="33">
        <v>533.0775314116778</v>
      </c>
      <c r="X358" s="33">
        <v>533.66294653855641</v>
      </c>
      <c r="Y358" s="33">
        <v>534.05601133284051</v>
      </c>
      <c r="Z358" s="33">
        <v>534.70342448879023</v>
      </c>
      <c r="AA358" s="33">
        <v>535.41007637349105</v>
      </c>
      <c r="AB358" s="33">
        <v>535.92845528455291</v>
      </c>
      <c r="AC358" s="33">
        <v>536.32590539541752</v>
      </c>
      <c r="AD358" s="33">
        <v>536.70795762503076</v>
      </c>
      <c r="AE358" s="33">
        <v>537.03631436314379</v>
      </c>
      <c r="AF358" s="33">
        <v>537.43271741808326</v>
      </c>
      <c r="AG358" s="33">
        <v>537.87661985710781</v>
      </c>
      <c r="AH358" s="33">
        <v>538.27574525745251</v>
      </c>
      <c r="AI358" s="33">
        <v>538.47307218526726</v>
      </c>
      <c r="AJ358" s="33">
        <v>538.67652131066757</v>
      </c>
      <c r="AK358" s="33">
        <v>538.82281350086248</v>
      </c>
      <c r="AL358" s="33">
        <v>538.92087952697705</v>
      </c>
    </row>
    <row r="360" spans="1:38" ht="20.25">
      <c r="A360" s="6" t="s">
        <v>27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21" t="s">
        <v>28</v>
      </c>
      <c r="B362" s="25">
        <v>0</v>
      </c>
      <c r="C362" s="25">
        <v>1</v>
      </c>
      <c r="D362" s="25">
        <v>2</v>
      </c>
      <c r="E362" s="25">
        <v>3</v>
      </c>
      <c r="F362" s="25">
        <v>4</v>
      </c>
      <c r="G362" s="25">
        <v>5</v>
      </c>
      <c r="H362" s="25">
        <v>6</v>
      </c>
      <c r="I362" s="25">
        <v>7</v>
      </c>
      <c r="J362" s="25">
        <v>8</v>
      </c>
      <c r="K362" s="25">
        <v>9</v>
      </c>
      <c r="L362" s="25">
        <v>10</v>
      </c>
      <c r="M362" s="25">
        <v>11</v>
      </c>
      <c r="N362" s="25">
        <v>12</v>
      </c>
      <c r="O362" s="25">
        <v>13</v>
      </c>
      <c r="P362" s="25">
        <v>14</v>
      </c>
      <c r="Q362" s="25">
        <v>15</v>
      </c>
      <c r="R362" s="25">
        <v>16</v>
      </c>
      <c r="S362" s="25">
        <v>17</v>
      </c>
      <c r="T362" s="25">
        <v>18</v>
      </c>
      <c r="U362" s="25">
        <v>19</v>
      </c>
      <c r="V362" s="25">
        <v>20</v>
      </c>
      <c r="W362" s="25">
        <v>21</v>
      </c>
      <c r="X362" s="25">
        <v>22</v>
      </c>
      <c r="Y362" s="25">
        <v>23</v>
      </c>
      <c r="Z362" s="25">
        <v>24</v>
      </c>
      <c r="AA362" s="25">
        <v>25</v>
      </c>
      <c r="AB362" s="25">
        <v>26</v>
      </c>
      <c r="AC362" s="25">
        <v>27</v>
      </c>
      <c r="AD362" s="25">
        <v>28</v>
      </c>
      <c r="AE362" s="25">
        <v>29</v>
      </c>
      <c r="AF362" s="25">
        <v>30</v>
      </c>
      <c r="AG362" s="25">
        <v>31</v>
      </c>
      <c r="AH362" s="25">
        <v>32</v>
      </c>
      <c r="AI362" s="25">
        <v>33</v>
      </c>
      <c r="AJ362" s="25">
        <v>34</v>
      </c>
      <c r="AK362" s="25">
        <v>35</v>
      </c>
      <c r="AL362" s="25">
        <v>36</v>
      </c>
    </row>
    <row r="363" spans="1:38">
      <c r="A363" s="8" t="s">
        <v>29</v>
      </c>
      <c r="B363" s="33">
        <v>61.016231755333827</v>
      </c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</row>
    <row r="364" spans="1:38">
      <c r="A364" s="8" t="s">
        <v>30</v>
      </c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</row>
    <row r="365" spans="1:38">
      <c r="A365" s="8" t="s">
        <v>31</v>
      </c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</row>
    <row r="366" spans="1:38">
      <c r="A366" s="8" t="s">
        <v>32</v>
      </c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</row>
    <row r="367" spans="1:38">
      <c r="A367" s="8" t="s">
        <v>33</v>
      </c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</row>
    <row r="368" spans="1:38">
      <c r="A368" s="8" t="s">
        <v>34</v>
      </c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</row>
    <row r="369" spans="1:38">
      <c r="A369" s="8" t="s">
        <v>35</v>
      </c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</row>
    <row r="370" spans="1:38">
      <c r="A370" s="8" t="s">
        <v>36</v>
      </c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</row>
    <row r="371" spans="1:38">
      <c r="A371" s="8" t="s">
        <v>37</v>
      </c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</row>
    <row r="372" spans="1:38">
      <c r="A372" s="8" t="s">
        <v>38</v>
      </c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</row>
    <row r="373" spans="1:38">
      <c r="A373" s="8" t="s">
        <v>39</v>
      </c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</row>
    <row r="374" spans="1:38">
      <c r="A374" s="21" t="s">
        <v>40</v>
      </c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</row>
    <row r="375" spans="1:38">
      <c r="A375" s="8" t="s">
        <v>14</v>
      </c>
      <c r="B375" s="33">
        <v>61.016231755333827</v>
      </c>
      <c r="C375" s="33">
        <v>0</v>
      </c>
      <c r="D375" s="33">
        <v>0</v>
      </c>
      <c r="E375" s="33">
        <v>0</v>
      </c>
      <c r="F375" s="33">
        <v>0</v>
      </c>
      <c r="G375" s="33">
        <v>0</v>
      </c>
      <c r="H375" s="33">
        <v>0</v>
      </c>
      <c r="I375" s="33">
        <v>0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33">
        <v>0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449DF-69F7-450C-ADD3-8E0E1B52C030}">
  <sheetPr>
    <tabColor theme="8" tint="0.39997558519241921"/>
  </sheetPr>
  <dimension ref="A1:AR375"/>
  <sheetViews>
    <sheetView workbookViewId="0">
      <selection sqref="A1:XFD1048576"/>
    </sheetView>
  </sheetViews>
  <sheetFormatPr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963677.16</v>
      </c>
      <c r="M6" s="9">
        <v>932590.79999999993</v>
      </c>
      <c r="N6" s="9">
        <v>808245.36</v>
      </c>
      <c r="O6" s="9">
        <v>714986.28</v>
      </c>
      <c r="P6" s="9">
        <v>621727.20000000007</v>
      </c>
      <c r="Q6" s="9">
        <v>528468.12</v>
      </c>
      <c r="R6" s="9">
        <v>435209.04000000004</v>
      </c>
      <c r="S6" s="9">
        <v>341949.96</v>
      </c>
      <c r="T6" s="9">
        <v>217604.52000000002</v>
      </c>
      <c r="U6" s="9">
        <v>155431.80000000002</v>
      </c>
      <c r="V6" s="9">
        <v>62172.72</v>
      </c>
      <c r="W6" s="9">
        <v>31086.36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466295.39999999997</v>
      </c>
      <c r="M7" s="9">
        <v>466295.39999999997</v>
      </c>
      <c r="N7" s="9">
        <v>310863.60000000003</v>
      </c>
      <c r="O7" s="9">
        <v>248690.88</v>
      </c>
      <c r="P7" s="9">
        <v>248690.88</v>
      </c>
      <c r="Q7" s="9">
        <v>217604.52000000002</v>
      </c>
      <c r="R7" s="9">
        <v>186518.16</v>
      </c>
      <c r="S7" s="9">
        <v>155431.80000000002</v>
      </c>
      <c r="T7" s="9">
        <v>124345.44</v>
      </c>
      <c r="U7" s="9">
        <v>124345.44</v>
      </c>
      <c r="V7" s="9">
        <v>62172.72</v>
      </c>
      <c r="W7" s="9">
        <v>31086.36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590640.84</v>
      </c>
      <c r="M8" s="9">
        <v>590640.84</v>
      </c>
      <c r="N8" s="9">
        <v>590640.84</v>
      </c>
      <c r="O8" s="9">
        <v>590640.84</v>
      </c>
      <c r="P8" s="9">
        <v>590640.84</v>
      </c>
      <c r="Q8" s="9">
        <v>590640.84</v>
      </c>
      <c r="R8" s="9">
        <v>590640.84</v>
      </c>
      <c r="S8" s="9">
        <v>590640.84</v>
      </c>
      <c r="T8" s="9">
        <v>590640.84</v>
      </c>
      <c r="U8" s="9">
        <v>590640.84</v>
      </c>
      <c r="V8" s="9">
        <v>590640.84</v>
      </c>
      <c r="W8" s="9">
        <v>590640.84</v>
      </c>
      <c r="X8" s="9">
        <v>3108636</v>
      </c>
      <c r="Y8" s="9">
        <v>3108636</v>
      </c>
      <c r="Z8" s="9">
        <v>3108636</v>
      </c>
      <c r="AA8" s="9">
        <v>3108636</v>
      </c>
      <c r="AB8" s="9">
        <v>3108636</v>
      </c>
      <c r="AC8" s="9">
        <v>3108636</v>
      </c>
      <c r="AD8" s="9">
        <v>3108636</v>
      </c>
      <c r="AE8" s="9">
        <v>3108636</v>
      </c>
      <c r="AF8" s="9">
        <v>3108636</v>
      </c>
      <c r="AG8" s="9">
        <v>3108636</v>
      </c>
      <c r="AH8" s="9">
        <v>3108636</v>
      </c>
      <c r="AI8" s="9">
        <v>3108636</v>
      </c>
      <c r="AJ8" s="9">
        <v>3108636</v>
      </c>
      <c r="AK8" s="9">
        <v>3108636</v>
      </c>
      <c r="AL8" s="9">
        <v>3108636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310863.60000000003</v>
      </c>
      <c r="M9" s="9">
        <v>310863.60000000003</v>
      </c>
      <c r="N9" s="9">
        <v>248690.88</v>
      </c>
      <c r="O9" s="9">
        <v>217604.52000000002</v>
      </c>
      <c r="P9" s="9">
        <v>186518.16</v>
      </c>
      <c r="Q9" s="9">
        <v>155431.80000000002</v>
      </c>
      <c r="R9" s="9">
        <v>124345.44</v>
      </c>
      <c r="S9" s="9">
        <v>93259.08</v>
      </c>
      <c r="T9" s="9">
        <v>62172.72</v>
      </c>
      <c r="U9" s="9">
        <v>31086.36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497381.76</v>
      </c>
      <c r="M10" s="9">
        <v>528468.12</v>
      </c>
      <c r="N10" s="9">
        <v>621727.20000000007</v>
      </c>
      <c r="O10" s="9">
        <v>746072.64</v>
      </c>
      <c r="P10" s="9">
        <v>901504.44</v>
      </c>
      <c r="Q10" s="9">
        <v>1025849.88</v>
      </c>
      <c r="R10" s="9">
        <v>1181281.68</v>
      </c>
      <c r="S10" s="9">
        <v>1305627.1199999999</v>
      </c>
      <c r="T10" s="9">
        <v>1492145.28</v>
      </c>
      <c r="U10" s="9">
        <v>1585404.36</v>
      </c>
      <c r="V10" s="9">
        <v>1647577.08</v>
      </c>
      <c r="W10" s="9">
        <v>1709749.8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186518.16</v>
      </c>
      <c r="M11" s="9">
        <v>217604.52000000002</v>
      </c>
      <c r="N11" s="9">
        <v>248690.88</v>
      </c>
      <c r="O11" s="9">
        <v>279777.24</v>
      </c>
      <c r="P11" s="9">
        <v>248690.88</v>
      </c>
      <c r="Q11" s="9">
        <v>248690.88</v>
      </c>
      <c r="R11" s="9">
        <v>217604.52000000002</v>
      </c>
      <c r="S11" s="9">
        <v>186518.16</v>
      </c>
      <c r="T11" s="9">
        <v>155431.80000000002</v>
      </c>
      <c r="U11" s="9">
        <v>155431.80000000002</v>
      </c>
      <c r="V11" s="9">
        <v>155431.80000000002</v>
      </c>
      <c r="W11" s="9">
        <v>155431.80000000002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93259.08</v>
      </c>
      <c r="M12" s="9">
        <v>62172.72</v>
      </c>
      <c r="N12" s="9">
        <v>279777.24</v>
      </c>
      <c r="O12" s="9">
        <v>310863.60000000003</v>
      </c>
      <c r="P12" s="9">
        <v>310863.60000000003</v>
      </c>
      <c r="Q12" s="9">
        <v>341949.96</v>
      </c>
      <c r="R12" s="9">
        <v>404122.68</v>
      </c>
      <c r="S12" s="9">
        <v>435209.04000000004</v>
      </c>
      <c r="T12" s="9">
        <v>466295.39999999997</v>
      </c>
      <c r="U12" s="9">
        <v>466295.39999999997</v>
      </c>
      <c r="V12" s="9">
        <v>590640.84</v>
      </c>
      <c r="W12" s="9">
        <v>590640.84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3108636</v>
      </c>
      <c r="M18">
        <v>3108636.0000000005</v>
      </c>
      <c r="N18">
        <v>3108636</v>
      </c>
      <c r="O18">
        <v>3108636.0000000005</v>
      </c>
      <c r="P18">
        <v>3108635.9999999995</v>
      </c>
      <c r="Q18">
        <v>3108636</v>
      </c>
      <c r="R18">
        <v>3139722.3600000003</v>
      </c>
      <c r="S18">
        <v>3108636</v>
      </c>
      <c r="T18">
        <v>3108635.9999999995</v>
      </c>
      <c r="U18">
        <v>3108635.9999999995</v>
      </c>
      <c r="V18">
        <v>3108636</v>
      </c>
      <c r="W18">
        <v>3108635.9999999995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25103505</v>
      </c>
      <c r="M24" s="11">
        <v>23831608</v>
      </c>
      <c r="N24" s="11">
        <v>22531863</v>
      </c>
      <c r="O24" s="11">
        <v>21223910</v>
      </c>
      <c r="P24" s="11">
        <v>19917382</v>
      </c>
      <c r="Q24" s="11">
        <v>18603570</v>
      </c>
      <c r="R24" s="11">
        <v>17280830</v>
      </c>
      <c r="S24" s="11">
        <v>15959014</v>
      </c>
      <c r="T24" s="11">
        <v>14604273</v>
      </c>
      <c r="U24" s="11">
        <v>13283755</v>
      </c>
      <c r="V24" s="11">
        <v>11977326</v>
      </c>
      <c r="W24" s="11">
        <v>10743505</v>
      </c>
      <c r="X24" s="11">
        <v>9583540</v>
      </c>
      <c r="Y24" s="11">
        <v>8500495</v>
      </c>
      <c r="Z24" s="11">
        <v>7529990</v>
      </c>
      <c r="AA24" s="11">
        <v>6654066</v>
      </c>
      <c r="AB24" s="11">
        <v>5848200</v>
      </c>
      <c r="AC24" s="11">
        <v>5115798</v>
      </c>
      <c r="AD24" s="11">
        <v>4469027</v>
      </c>
      <c r="AE24" s="11">
        <v>3900337</v>
      </c>
      <c r="AF24" s="11">
        <v>3411058</v>
      </c>
      <c r="AG24" s="11">
        <v>2993800</v>
      </c>
      <c r="AH24" s="11">
        <v>2637378</v>
      </c>
      <c r="AI24" s="11">
        <v>2324192</v>
      </c>
      <c r="AJ24" s="11">
        <v>2062344</v>
      </c>
      <c r="AK24" s="11">
        <v>1839315</v>
      </c>
      <c r="AL24" s="11">
        <v>1652298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12835138</v>
      </c>
      <c r="M25" s="11">
        <v>12257313</v>
      </c>
      <c r="N25" s="11">
        <v>11530599</v>
      </c>
      <c r="O25" s="11">
        <v>10758859</v>
      </c>
      <c r="P25" s="11">
        <v>10008542</v>
      </c>
      <c r="Q25" s="11">
        <v>9256763</v>
      </c>
      <c r="R25" s="11">
        <v>8506748</v>
      </c>
      <c r="S25" s="11">
        <v>7774885</v>
      </c>
      <c r="T25" s="11">
        <v>7063939</v>
      </c>
      <c r="U25" s="11">
        <v>6410223</v>
      </c>
      <c r="V25" s="11">
        <v>5748954</v>
      </c>
      <c r="W25" s="11">
        <v>5114473</v>
      </c>
      <c r="X25" s="11">
        <v>4508648</v>
      </c>
      <c r="Y25" s="11">
        <v>3958516</v>
      </c>
      <c r="Z25" s="11">
        <v>3460750</v>
      </c>
      <c r="AA25" s="11">
        <v>3014175</v>
      </c>
      <c r="AB25" s="11">
        <v>2618479</v>
      </c>
      <c r="AC25" s="11">
        <v>2267047</v>
      </c>
      <c r="AD25" s="11">
        <v>1951127</v>
      </c>
      <c r="AE25" s="11">
        <v>1670295</v>
      </c>
      <c r="AF25" s="11">
        <v>1427170</v>
      </c>
      <c r="AG25" s="11">
        <v>1219077</v>
      </c>
      <c r="AH25" s="11">
        <v>1039310</v>
      </c>
      <c r="AI25" s="11">
        <v>881961</v>
      </c>
      <c r="AJ25" s="11">
        <v>748938</v>
      </c>
      <c r="AK25" s="11">
        <v>637175</v>
      </c>
      <c r="AL25" s="11">
        <v>542916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2127345</v>
      </c>
      <c r="M26" s="11">
        <v>2663783</v>
      </c>
      <c r="N26" s="11">
        <v>3183593</v>
      </c>
      <c r="O26" s="11">
        <v>3686474</v>
      </c>
      <c r="P26" s="11">
        <v>4171751</v>
      </c>
      <c r="Q26" s="11">
        <v>4635334</v>
      </c>
      <c r="R26" s="11">
        <v>5073841</v>
      </c>
      <c r="S26" s="11">
        <v>5483689</v>
      </c>
      <c r="T26" s="11">
        <v>5861760</v>
      </c>
      <c r="U26" s="11">
        <v>6204432</v>
      </c>
      <c r="V26" s="11">
        <v>6509825</v>
      </c>
      <c r="W26" s="11">
        <v>6777646</v>
      </c>
      <c r="X26" s="11">
        <v>9527060</v>
      </c>
      <c r="Y26" s="11">
        <v>12216883</v>
      </c>
      <c r="Z26" s="11">
        <v>14774325</v>
      </c>
      <c r="AA26" s="11">
        <v>17228036</v>
      </c>
      <c r="AB26" s="11">
        <v>19632274</v>
      </c>
      <c r="AC26" s="11">
        <v>21941341</v>
      </c>
      <c r="AD26" s="11">
        <v>24158704</v>
      </c>
      <c r="AE26" s="11">
        <v>26286989</v>
      </c>
      <c r="AF26" s="11">
        <v>28327912</v>
      </c>
      <c r="AG26" s="11">
        <v>30233115</v>
      </c>
      <c r="AH26" s="11">
        <v>32004408</v>
      </c>
      <c r="AI26" s="11">
        <v>33618922</v>
      </c>
      <c r="AJ26" s="11">
        <v>35077741</v>
      </c>
      <c r="AK26" s="11">
        <v>36357166</v>
      </c>
      <c r="AL26" s="11">
        <v>37458212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1737255</v>
      </c>
      <c r="M27" s="11">
        <v>1993933</v>
      </c>
      <c r="N27" s="11">
        <v>2180084</v>
      </c>
      <c r="O27" s="11">
        <v>2328441</v>
      </c>
      <c r="P27" s="11">
        <v>2434032</v>
      </c>
      <c r="Q27" s="11">
        <v>2498204</v>
      </c>
      <c r="R27" s="11">
        <v>2519070</v>
      </c>
      <c r="S27" s="11">
        <v>2496763</v>
      </c>
      <c r="T27" s="11">
        <v>2428094</v>
      </c>
      <c r="U27" s="11">
        <v>2316231</v>
      </c>
      <c r="V27" s="11">
        <v>2160336</v>
      </c>
      <c r="W27" s="11">
        <v>1996133</v>
      </c>
      <c r="X27" s="11">
        <v>1824346</v>
      </c>
      <c r="Y27" s="11">
        <v>1649151</v>
      </c>
      <c r="Z27" s="11">
        <v>1474671</v>
      </c>
      <c r="AA27" s="11">
        <v>1303449</v>
      </c>
      <c r="AB27" s="11">
        <v>1140278</v>
      </c>
      <c r="AC27" s="11">
        <v>986130</v>
      </c>
      <c r="AD27" s="11">
        <v>844724</v>
      </c>
      <c r="AE27" s="11">
        <v>717288</v>
      </c>
      <c r="AF27" s="11">
        <v>604435</v>
      </c>
      <c r="AG27" s="11">
        <v>505289</v>
      </c>
      <c r="AH27" s="11">
        <v>419538</v>
      </c>
      <c r="AI27" s="11">
        <v>346564</v>
      </c>
      <c r="AJ27" s="11">
        <v>286299</v>
      </c>
      <c r="AK27" s="11">
        <v>236186</v>
      </c>
      <c r="AL27" s="11">
        <v>196942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1711751</v>
      </c>
      <c r="M28" s="11">
        <v>2194029</v>
      </c>
      <c r="N28" s="11">
        <v>2750919</v>
      </c>
      <c r="O28" s="11">
        <v>3410137</v>
      </c>
      <c r="P28" s="11">
        <v>4208410</v>
      </c>
      <c r="Q28" s="11">
        <v>5102043</v>
      </c>
      <c r="R28" s="11">
        <v>6116498</v>
      </c>
      <c r="S28" s="11">
        <v>7215744</v>
      </c>
      <c r="T28" s="11">
        <v>8460391</v>
      </c>
      <c r="U28" s="11">
        <v>9744944</v>
      </c>
      <c r="V28" s="11">
        <v>11034405</v>
      </c>
      <c r="W28" s="11">
        <v>12322185</v>
      </c>
      <c r="X28" s="11">
        <v>11836507</v>
      </c>
      <c r="Y28" s="11">
        <v>11295719</v>
      </c>
      <c r="Z28" s="11">
        <v>10747119</v>
      </c>
      <c r="AA28" s="11">
        <v>10173388</v>
      </c>
      <c r="AB28" s="11">
        <v>9534833</v>
      </c>
      <c r="AC28" s="11">
        <v>8865415</v>
      </c>
      <c r="AD28" s="11">
        <v>8162188</v>
      </c>
      <c r="AE28" s="11">
        <v>7425441</v>
      </c>
      <c r="AF28" s="11">
        <v>6656510</v>
      </c>
      <c r="AG28" s="11">
        <v>5896002</v>
      </c>
      <c r="AH28" s="11">
        <v>5148581</v>
      </c>
      <c r="AI28" s="11">
        <v>4439019</v>
      </c>
      <c r="AJ28" s="11">
        <v>3771253</v>
      </c>
      <c r="AK28" s="11">
        <v>3172911</v>
      </c>
      <c r="AL28" s="11">
        <v>2648508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807618</v>
      </c>
      <c r="M29" s="11">
        <v>1003837</v>
      </c>
      <c r="N29" s="11">
        <v>1225517</v>
      </c>
      <c r="O29" s="11">
        <v>1472241</v>
      </c>
      <c r="P29" s="11">
        <v>1678138</v>
      </c>
      <c r="Q29" s="11">
        <v>1874138</v>
      </c>
      <c r="R29" s="11">
        <v>2029331</v>
      </c>
      <c r="S29" s="11">
        <v>2143038</v>
      </c>
      <c r="T29" s="11">
        <v>2213123</v>
      </c>
      <c r="U29" s="11">
        <v>2272308</v>
      </c>
      <c r="V29" s="11">
        <v>2319429</v>
      </c>
      <c r="W29" s="11">
        <v>2354240</v>
      </c>
      <c r="X29" s="11">
        <v>2220457</v>
      </c>
      <c r="Y29" s="11">
        <v>2076796</v>
      </c>
      <c r="Z29" s="11">
        <v>1928900</v>
      </c>
      <c r="AA29" s="11">
        <v>1776686</v>
      </c>
      <c r="AB29" s="11">
        <v>1619560</v>
      </c>
      <c r="AC29" s="11">
        <v>1462743</v>
      </c>
      <c r="AD29" s="11">
        <v>1308275</v>
      </c>
      <c r="AE29" s="11">
        <v>1157380</v>
      </c>
      <c r="AF29" s="11">
        <v>1011982</v>
      </c>
      <c r="AG29" s="11">
        <v>875817</v>
      </c>
      <c r="AH29" s="11">
        <v>750114</v>
      </c>
      <c r="AI29" s="11">
        <v>636281</v>
      </c>
      <c r="AJ29" s="11">
        <v>535119</v>
      </c>
      <c r="AK29" s="11">
        <v>447016</v>
      </c>
      <c r="AL29" s="11">
        <v>372146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168600</v>
      </c>
      <c r="M30" s="11">
        <v>227700</v>
      </c>
      <c r="N30" s="11">
        <v>500980</v>
      </c>
      <c r="O30" s="11">
        <v>801541</v>
      </c>
      <c r="P30" s="11">
        <v>1092686</v>
      </c>
      <c r="Q30" s="11">
        <v>1404223</v>
      </c>
      <c r="R30" s="11">
        <v>1772134</v>
      </c>
      <c r="S30" s="11">
        <v>2160027</v>
      </c>
      <c r="T30" s="11">
        <v>2565409</v>
      </c>
      <c r="U30" s="11">
        <v>2955503</v>
      </c>
      <c r="V30" s="11">
        <v>3455371</v>
      </c>
      <c r="W30" s="11">
        <v>3934165</v>
      </c>
      <c r="X30" s="11">
        <v>3797311</v>
      </c>
      <c r="Y30" s="11">
        <v>3639082</v>
      </c>
      <c r="Z30" s="11">
        <v>3479107</v>
      </c>
      <c r="AA30" s="11">
        <v>3306526</v>
      </c>
      <c r="AB30" s="11">
        <v>3108159</v>
      </c>
      <c r="AC30" s="11">
        <v>2897650</v>
      </c>
      <c r="AD30" s="11">
        <v>2674289</v>
      </c>
      <c r="AE30" s="11">
        <v>2437546</v>
      </c>
      <c r="AF30" s="11">
        <v>2188258</v>
      </c>
      <c r="AG30" s="11">
        <v>1940117</v>
      </c>
      <c r="AH30" s="11">
        <v>1695999</v>
      </c>
      <c r="AI30" s="11">
        <v>1464003</v>
      </c>
      <c r="AJ30" s="11">
        <v>1244954</v>
      </c>
      <c r="AK30" s="11">
        <v>1048130</v>
      </c>
      <c r="AL30" s="11">
        <v>874435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44752634</v>
      </c>
      <c r="M36" s="13">
        <v>44403167</v>
      </c>
      <c r="N36" s="13">
        <v>44107536</v>
      </c>
      <c r="O36" s="13">
        <v>43861564</v>
      </c>
      <c r="P36" s="13">
        <v>43669571</v>
      </c>
      <c r="Q36" s="13">
        <v>43514018</v>
      </c>
      <c r="R36" s="13">
        <v>43421182</v>
      </c>
      <c r="S36" s="13">
        <v>43340508</v>
      </c>
      <c r="T36" s="13">
        <v>43290393</v>
      </c>
      <c r="U36" s="13">
        <v>43268456</v>
      </c>
      <c r="V36" s="13">
        <v>43275646</v>
      </c>
      <c r="W36" s="13">
        <v>43302591</v>
      </c>
      <c r="X36" s="13">
        <v>43349181</v>
      </c>
      <c r="Y36" s="13">
        <v>43380155</v>
      </c>
      <c r="Z36" s="13">
        <v>43431783</v>
      </c>
      <c r="AA36" s="13">
        <v>43487593</v>
      </c>
      <c r="AB36" s="13">
        <v>43528120</v>
      </c>
      <c r="AC36" s="13">
        <v>43558522</v>
      </c>
      <c r="AD36" s="13">
        <v>43587671</v>
      </c>
      <c r="AE36" s="13">
        <v>43612151</v>
      </c>
      <c r="AF36" s="13">
        <v>43642155</v>
      </c>
      <c r="AG36" s="13">
        <v>43676327</v>
      </c>
      <c r="AH36" s="13">
        <v>43706862</v>
      </c>
      <c r="AI36" s="13">
        <v>43721326</v>
      </c>
      <c r="AJ36" s="13">
        <v>43736290</v>
      </c>
      <c r="AK36" s="13">
        <v>43746921</v>
      </c>
      <c r="AL36" s="13">
        <v>43753949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0.56093916170386748</v>
      </c>
      <c r="M42" s="19">
        <v>0.53670964505752483</v>
      </c>
      <c r="N42" s="19">
        <v>0.5108393041950926</v>
      </c>
      <c r="O42" s="19">
        <v>0.48388402201070624</v>
      </c>
      <c r="P42" s="19">
        <v>0.45609291650701128</v>
      </c>
      <c r="Q42" s="19">
        <v>0.42753050292896416</v>
      </c>
      <c r="R42" s="19">
        <v>0.39798156577128646</v>
      </c>
      <c r="S42" s="19">
        <v>0.36822397190175987</v>
      </c>
      <c r="T42" s="19">
        <v>0.3373559810371784</v>
      </c>
      <c r="U42" s="19">
        <v>0.30700783499184719</v>
      </c>
      <c r="V42" s="19">
        <v>0.2767682774741248</v>
      </c>
      <c r="W42" s="19">
        <v>0.24810305230927174</v>
      </c>
      <c r="X42" s="19">
        <v>0.22107776384518082</v>
      </c>
      <c r="Y42" s="19">
        <v>0.19595354142925492</v>
      </c>
      <c r="Z42" s="19">
        <v>0.17337510642839599</v>
      </c>
      <c r="AA42" s="19">
        <v>0.15301067594152659</v>
      </c>
      <c r="AB42" s="19">
        <v>0.1343545276019272</v>
      </c>
      <c r="AC42" s="19">
        <v>0.1174465469696148</v>
      </c>
      <c r="AD42" s="19">
        <v>0.10252961210063277</v>
      </c>
      <c r="AE42" s="19">
        <v>8.9432346503615479E-2</v>
      </c>
      <c r="AF42" s="19">
        <v>7.8159705908198165E-2</v>
      </c>
      <c r="AG42" s="19">
        <v>6.854514116995232E-2</v>
      </c>
      <c r="AH42" s="19">
        <v>6.0342424034010952E-2</v>
      </c>
      <c r="AI42" s="19">
        <v>5.3159229434166747E-2</v>
      </c>
      <c r="AJ42" s="19">
        <v>4.7154068166275646E-2</v>
      </c>
      <c r="AK42" s="19">
        <v>4.2044444682175462E-2</v>
      </c>
      <c r="AL42" s="19">
        <v>3.7763402795939628E-2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0.2868018450042516</v>
      </c>
      <c r="M43" s="20">
        <v>0.27604591807606876</v>
      </c>
      <c r="N43" s="20">
        <v>0.26142015731733459</v>
      </c>
      <c r="O43" s="20">
        <v>0.24529127597912379</v>
      </c>
      <c r="P43" s="20">
        <v>0.22918800828155605</v>
      </c>
      <c r="Q43" s="20">
        <v>0.2127305963793093</v>
      </c>
      <c r="R43" s="20">
        <v>0.19591240054220541</v>
      </c>
      <c r="S43" s="20">
        <v>0.17939072149315832</v>
      </c>
      <c r="T43" s="20">
        <v>0.16317567271796307</v>
      </c>
      <c r="U43" s="20">
        <v>0.14815002874149241</v>
      </c>
      <c r="V43" s="20">
        <v>0.13284501865090587</v>
      </c>
      <c r="W43" s="20">
        <v>0.11811009184184845</v>
      </c>
      <c r="X43" s="20">
        <v>0.10400768586608361</v>
      </c>
      <c r="Y43" s="20">
        <v>9.125177169145661E-2</v>
      </c>
      <c r="Z43" s="20">
        <v>7.9682429800314675E-2</v>
      </c>
      <c r="AA43" s="20">
        <v>6.9311148124477709E-2</v>
      </c>
      <c r="AB43" s="20">
        <v>6.0156032468206756E-2</v>
      </c>
      <c r="AC43" s="20">
        <v>5.2046003764774203E-2</v>
      </c>
      <c r="AD43" s="20">
        <v>4.4763277212035484E-2</v>
      </c>
      <c r="AE43" s="20">
        <v>3.8298844741686787E-2</v>
      </c>
      <c r="AF43" s="20">
        <v>3.2701639046009527E-2</v>
      </c>
      <c r="AG43" s="20">
        <v>2.7911619033349575E-2</v>
      </c>
      <c r="AH43" s="20">
        <v>2.3779103610778556E-2</v>
      </c>
      <c r="AI43" s="20">
        <v>2.0172329631539539E-2</v>
      </c>
      <c r="AJ43" s="20">
        <v>1.7123949013508003E-2</v>
      </c>
      <c r="AK43" s="20">
        <v>1.4565025044848299E-2</v>
      </c>
      <c r="AL43" s="20">
        <v>1.2408388554825074E-2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4.7535637790615856E-2</v>
      </c>
      <c r="M44" s="20">
        <v>5.9990833536715971E-2</v>
      </c>
      <c r="N44" s="20">
        <v>7.2177983372274518E-2</v>
      </c>
      <c r="O44" s="20">
        <v>8.4047937734276879E-2</v>
      </c>
      <c r="P44" s="20">
        <v>9.5529928608641471E-2</v>
      </c>
      <c r="Q44" s="20">
        <v>0.10652507428755488</v>
      </c>
      <c r="R44" s="20">
        <v>0.11685174761018711</v>
      </c>
      <c r="S44" s="20">
        <v>0.1265257204645594</v>
      </c>
      <c r="T44" s="20">
        <v>0.13540556215324726</v>
      </c>
      <c r="U44" s="20">
        <v>0.14339388491237126</v>
      </c>
      <c r="V44" s="20">
        <v>0.15042698611593228</v>
      </c>
      <c r="W44" s="20">
        <v>0.15651825545496803</v>
      </c>
      <c r="X44" s="20">
        <v>0.21977485572334113</v>
      </c>
      <c r="Y44" s="20">
        <v>0.28162377474216033</v>
      </c>
      <c r="Z44" s="20">
        <v>0.3401731170005155</v>
      </c>
      <c r="AA44" s="20">
        <v>0.39615979665740525</v>
      </c>
      <c r="AB44" s="20">
        <v>0.45102508447412842</v>
      </c>
      <c r="AC44" s="20">
        <v>0.50372097106508806</v>
      </c>
      <c r="AD44" s="20">
        <v>0.55425544530699977</v>
      </c>
      <c r="AE44" s="20">
        <v>0.60274461124377932</v>
      </c>
      <c r="AF44" s="20">
        <v>0.64909516956713065</v>
      </c>
      <c r="AG44" s="20">
        <v>0.69220827566383958</v>
      </c>
      <c r="AH44" s="20">
        <v>0.73225133389809594</v>
      </c>
      <c r="AI44" s="20">
        <v>0.76893646821233186</v>
      </c>
      <c r="AJ44" s="20">
        <v>0.8020282698875465</v>
      </c>
      <c r="AK44" s="20">
        <v>0.83107942613835606</v>
      </c>
      <c r="AL44" s="20">
        <v>0.85611042788389224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3.8819055879481867E-2</v>
      </c>
      <c r="M45" s="20">
        <v>4.4905197865728809E-2</v>
      </c>
      <c r="N45" s="20">
        <v>4.9426565111231786E-2</v>
      </c>
      <c r="O45" s="20">
        <v>5.3086137101723045E-2</v>
      </c>
      <c r="P45" s="20">
        <v>5.5737483658815881E-2</v>
      </c>
      <c r="Q45" s="20">
        <v>5.7411475998378272E-2</v>
      </c>
      <c r="R45" s="20">
        <v>5.8014772605683558E-2</v>
      </c>
      <c r="S45" s="20">
        <v>5.7608069568543127E-2</v>
      </c>
      <c r="T45" s="20">
        <v>5.6088518300122618E-2</v>
      </c>
      <c r="U45" s="20">
        <v>5.3531630525480274E-2</v>
      </c>
      <c r="V45" s="20">
        <v>4.9920363984861139E-2</v>
      </c>
      <c r="W45" s="20">
        <v>4.6097310897631971E-2</v>
      </c>
      <c r="X45" s="20">
        <v>4.2084901211859115E-2</v>
      </c>
      <c r="Y45" s="20">
        <v>3.801625420656058E-2</v>
      </c>
      <c r="Z45" s="20">
        <v>3.395372923096434E-2</v>
      </c>
      <c r="AA45" s="20">
        <v>2.997289364808027E-2</v>
      </c>
      <c r="AB45" s="20">
        <v>2.6196353070153271E-2</v>
      </c>
      <c r="AC45" s="20">
        <v>2.2639197904832493E-2</v>
      </c>
      <c r="AD45" s="20">
        <v>1.937988382081713E-2</v>
      </c>
      <c r="AE45" s="20">
        <v>1.6446975981533218E-2</v>
      </c>
      <c r="AF45" s="20">
        <v>1.3849797288882732E-2</v>
      </c>
      <c r="AG45" s="20">
        <v>1.1568944430698122E-2</v>
      </c>
      <c r="AH45" s="20">
        <v>9.5989046296666193E-3</v>
      </c>
      <c r="AI45" s="20">
        <v>7.9266580341136039E-3</v>
      </c>
      <c r="AJ45" s="20">
        <v>6.5460284811537511E-3</v>
      </c>
      <c r="AK45" s="20">
        <v>5.39891710321739E-3</v>
      </c>
      <c r="AL45" s="20">
        <v>4.5011251441555598E-3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3.8249167635585425E-2</v>
      </c>
      <c r="M46" s="20">
        <v>4.9411543100067616E-2</v>
      </c>
      <c r="N46" s="20">
        <v>6.2368457852644499E-2</v>
      </c>
      <c r="O46" s="20">
        <v>7.7747729196341472E-2</v>
      </c>
      <c r="P46" s="20">
        <v>9.636939185869263E-2</v>
      </c>
      <c r="Q46" s="20">
        <v>0.11725056049753897</v>
      </c>
      <c r="R46" s="20">
        <v>0.14086438273375423</v>
      </c>
      <c r="S46" s="20">
        <v>0.16648960367515767</v>
      </c>
      <c r="T46" s="20">
        <v>0.19543345332993398</v>
      </c>
      <c r="U46" s="20">
        <v>0.2252205163040715</v>
      </c>
      <c r="V46" s="20">
        <v>0.25497955593776694</v>
      </c>
      <c r="W46" s="20">
        <v>0.28455999318839836</v>
      </c>
      <c r="X46" s="20">
        <v>0.27305030284193837</v>
      </c>
      <c r="Y46" s="20">
        <v>0.26038908805189837</v>
      </c>
      <c r="Z46" s="20">
        <v>0.24744825695965555</v>
      </c>
      <c r="AA46" s="20">
        <v>0.23393771184346762</v>
      </c>
      <c r="AB46" s="20">
        <v>0.21904996126641813</v>
      </c>
      <c r="AC46" s="20">
        <v>0.20352882955946025</v>
      </c>
      <c r="AD46" s="20">
        <v>0.18725909902366658</v>
      </c>
      <c r="AE46" s="20">
        <v>0.17026082937298828</v>
      </c>
      <c r="AF46" s="20">
        <v>0.15252477793546171</v>
      </c>
      <c r="AG46" s="20">
        <v>0.13499308217927758</v>
      </c>
      <c r="AH46" s="20">
        <v>0.11779800160441625</v>
      </c>
      <c r="AI46" s="20">
        <v>0.10152983466237964</v>
      </c>
      <c r="AJ46" s="20">
        <v>8.6227089677702429E-2</v>
      </c>
      <c r="AK46" s="20">
        <v>7.2528784368618759E-2</v>
      </c>
      <c r="AL46" s="20">
        <v>6.0531861935479242E-2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1.8046267399590379E-2</v>
      </c>
      <c r="M47" s="20">
        <v>2.2607328887148972E-2</v>
      </c>
      <c r="N47" s="20">
        <v>2.7784753154200224E-2</v>
      </c>
      <c r="O47" s="20">
        <v>3.3565629351475015E-2</v>
      </c>
      <c r="P47" s="20">
        <v>3.842808531368444E-2</v>
      </c>
      <c r="Q47" s="20">
        <v>4.3069752832294181E-2</v>
      </c>
      <c r="R47" s="20">
        <v>4.6735968633926178E-2</v>
      </c>
      <c r="S47" s="20">
        <v>4.9446536251951639E-2</v>
      </c>
      <c r="T47" s="20">
        <v>5.1122728315263849E-2</v>
      </c>
      <c r="U47" s="20">
        <v>5.251650301549933E-2</v>
      </c>
      <c r="V47" s="20">
        <v>5.3596634929493597E-2</v>
      </c>
      <c r="W47" s="20">
        <v>5.4367185557095188E-2</v>
      </c>
      <c r="X47" s="20">
        <v>5.1222582498156081E-2</v>
      </c>
      <c r="Y47" s="20">
        <v>4.7874333321307867E-2</v>
      </c>
      <c r="Z47" s="20">
        <v>4.441217621666603E-2</v>
      </c>
      <c r="AA47" s="20">
        <v>4.0855008921740044E-2</v>
      </c>
      <c r="AB47" s="20">
        <v>3.7207212257271853E-2</v>
      </c>
      <c r="AC47" s="20">
        <v>3.3581098091436619E-2</v>
      </c>
      <c r="AD47" s="20">
        <v>3.0014794779927561E-2</v>
      </c>
      <c r="AE47" s="20">
        <v>2.6538016893502915E-2</v>
      </c>
      <c r="AF47" s="20">
        <v>2.318817666084546E-2</v>
      </c>
      <c r="AG47" s="20">
        <v>2.005244168082174E-2</v>
      </c>
      <c r="AH47" s="20">
        <v>1.7162385165057147E-2</v>
      </c>
      <c r="AI47" s="20">
        <v>1.4553103901743511E-2</v>
      </c>
      <c r="AJ47" s="20">
        <v>1.2235125567349219E-2</v>
      </c>
      <c r="AK47" s="20">
        <v>1.0218227701099239E-2</v>
      </c>
      <c r="AL47" s="20">
        <v>8.5054265616116165E-3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3.7673760163479987E-3</v>
      </c>
      <c r="M48" s="20">
        <v>5.1280126032451695E-3</v>
      </c>
      <c r="N48" s="20">
        <v>1.1358149772864212E-2</v>
      </c>
      <c r="O48" s="20">
        <v>1.8274336957067924E-2</v>
      </c>
      <c r="P48" s="20">
        <v>2.5021679283270266E-2</v>
      </c>
      <c r="Q48" s="20">
        <v>3.2270589215640806E-2</v>
      </c>
      <c r="R48" s="20">
        <v>4.0812661433306904E-2</v>
      </c>
      <c r="S48" s="20">
        <v>4.9838525196797413E-2</v>
      </c>
      <c r="T48" s="20">
        <v>5.9260469176151853E-2</v>
      </c>
      <c r="U48" s="20">
        <v>6.8306181297525387E-2</v>
      </c>
      <c r="V48" s="20">
        <v>7.984562495034736E-2</v>
      </c>
      <c r="W48" s="20">
        <v>9.0852877602635829E-2</v>
      </c>
      <c r="X48" s="20">
        <v>8.7598217830228448E-2</v>
      </c>
      <c r="Y48" s="20">
        <v>8.3888174212378916E-2</v>
      </c>
      <c r="Z48" s="20">
        <v>8.0105092623068225E-2</v>
      </c>
      <c r="AA48" s="20">
        <v>7.6033778185883957E-2</v>
      </c>
      <c r="AB48" s="20">
        <v>7.140577171722555E-2</v>
      </c>
      <c r="AC48" s="20">
        <v>6.6523147869893287E-2</v>
      </c>
      <c r="AD48" s="20">
        <v>6.1354253132726452E-2</v>
      </c>
      <c r="AE48" s="20">
        <v>5.5891441814002706E-2</v>
      </c>
      <c r="AF48" s="20">
        <v>5.014092452583975E-2</v>
      </c>
      <c r="AG48" s="20">
        <v>4.4420333239102272E-2</v>
      </c>
      <c r="AH48" s="20">
        <v>3.8803952569278481E-2</v>
      </c>
      <c r="AI48" s="20">
        <v>3.3484871890664979E-2</v>
      </c>
      <c r="AJ48" s="20">
        <v>2.8465011549905123E-2</v>
      </c>
      <c r="AK48" s="20">
        <v>2.3958943304832812E-2</v>
      </c>
      <c r="AL48" s="20">
        <v>1.9985281785650937E-2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4.9976946608327013E-4</v>
      </c>
      <c r="M49" s="20">
        <v>4.6098063230489843E-4</v>
      </c>
      <c r="N49" s="20">
        <v>4.2289825484697219E-4</v>
      </c>
      <c r="O49" s="20">
        <v>3.8265849343630334E-4</v>
      </c>
      <c r="P49" s="20">
        <v>3.4289322420868296E-4</v>
      </c>
      <c r="Q49" s="20">
        <v>3.0403995328585838E-4</v>
      </c>
      <c r="R49" s="20">
        <v>2.6740405178283724E-4</v>
      </c>
      <c r="S49" s="20">
        <v>2.3200004946873258E-4</v>
      </c>
      <c r="T49" s="20">
        <v>1.9863529536449345E-4</v>
      </c>
      <c r="U49" s="20">
        <v>1.6940747781709614E-4</v>
      </c>
      <c r="V49" s="20">
        <v>1.4262063239910966E-4</v>
      </c>
      <c r="W49" s="20">
        <v>1.2015447297368419E-4</v>
      </c>
      <c r="X49" s="20">
        <v>9.9494382604368008E-5</v>
      </c>
      <c r="Y49" s="20">
        <v>8.1857706594178837E-5</v>
      </c>
      <c r="Z49" s="20">
        <v>6.8106805562184722E-5</v>
      </c>
      <c r="AA49" s="20">
        <v>5.7418675712863665E-5</v>
      </c>
      <c r="AB49" s="20">
        <v>4.7532491639887043E-5</v>
      </c>
      <c r="AC49" s="20">
        <v>3.8775420341397256E-5</v>
      </c>
      <c r="AD49" s="20">
        <v>3.1224425824449301E-5</v>
      </c>
      <c r="AE49" s="20">
        <v>2.6208292271573582E-5</v>
      </c>
      <c r="AF49" s="20">
        <v>2.2317871333347312E-5</v>
      </c>
      <c r="AG49" s="20">
        <v>1.9942153102755185E-5</v>
      </c>
      <c r="AH49" s="20">
        <v>1.5970032348696185E-5</v>
      </c>
      <c r="AI49" s="20">
        <v>1.3952001364277013E-5</v>
      </c>
      <c r="AJ49" s="20">
        <v>1.2506776409247332E-5</v>
      </c>
      <c r="AK49" s="20">
        <v>9.6921106744860973E-6</v>
      </c>
      <c r="AL49" s="20">
        <v>7.633596684038736E-6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5.2992188124614077E-3</v>
      </c>
      <c r="M50" s="20">
        <v>4.6989666300153773E-3</v>
      </c>
      <c r="N50" s="20">
        <v>4.1610349759732667E-3</v>
      </c>
      <c r="O50" s="20">
        <v>3.6809448928907325E-3</v>
      </c>
      <c r="P50" s="20">
        <v>3.2518524168694031E-3</v>
      </c>
      <c r="Q50" s="20">
        <v>2.8714195043997087E-3</v>
      </c>
      <c r="R50" s="20">
        <v>2.5252191430440562E-3</v>
      </c>
      <c r="S50" s="20">
        <v>2.2135411979942645E-3</v>
      </c>
      <c r="T50" s="20">
        <v>1.9304052056076275E-3</v>
      </c>
      <c r="U50" s="20">
        <v>1.6784051642610035E-3</v>
      </c>
      <c r="V50" s="20">
        <v>1.4523411158322167E-3</v>
      </c>
      <c r="W50" s="20">
        <v>1.2515879246117166E-3</v>
      </c>
      <c r="X50" s="20">
        <v>1.0676095587595991E-3</v>
      </c>
      <c r="Y50" s="20">
        <v>9.0718901304064038E-4</v>
      </c>
      <c r="Z50" s="20">
        <v>7.7033448062677971E-4</v>
      </c>
      <c r="AA50" s="20">
        <v>6.5197905986656929E-4</v>
      </c>
      <c r="AB50" s="20">
        <v>5.4971361042011459E-4</v>
      </c>
      <c r="AC50" s="20">
        <v>4.6904713617234304E-4</v>
      </c>
      <c r="AD50" s="20">
        <v>4.0711053361855464E-4</v>
      </c>
      <c r="AE50" s="20">
        <v>3.5632271382349381E-4</v>
      </c>
      <c r="AF50" s="20">
        <v>3.1389375707959426E-4</v>
      </c>
      <c r="AG50" s="20">
        <v>2.7733559188711086E-4</v>
      </c>
      <c r="AH50" s="20">
        <v>2.4563648609685133E-4</v>
      </c>
      <c r="AI50" s="20">
        <v>2.2163097249154793E-4</v>
      </c>
      <c r="AJ50" s="20">
        <v>2.0630464998288607E-4</v>
      </c>
      <c r="AK50" s="20">
        <v>1.950537273240327E-4</v>
      </c>
      <c r="AL50" s="20">
        <v>1.8521756744745485E-4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4.2500291714673152E-5</v>
      </c>
      <c r="M51" s="20">
        <v>4.1573611179580954E-5</v>
      </c>
      <c r="N51" s="20">
        <v>4.0695993537249511E-5</v>
      </c>
      <c r="O51" s="20">
        <v>3.9328282958628655E-5</v>
      </c>
      <c r="P51" s="20">
        <v>3.7760847249907721E-5</v>
      </c>
      <c r="Q51" s="20">
        <v>3.5988402633836294E-5</v>
      </c>
      <c r="R51" s="20">
        <v>3.3877474823232586E-5</v>
      </c>
      <c r="S51" s="20">
        <v>3.1310200609554464E-5</v>
      </c>
      <c r="T51" s="20">
        <v>2.8574469166865729E-5</v>
      </c>
      <c r="U51" s="20">
        <v>2.5607569634562417E-5</v>
      </c>
      <c r="V51" s="20">
        <v>2.2576208336670468E-5</v>
      </c>
      <c r="W51" s="20">
        <v>1.9490750565018152E-5</v>
      </c>
      <c r="X51" s="20">
        <v>1.6586241848490748E-5</v>
      </c>
      <c r="Y51" s="20">
        <v>1.4015625347581169E-5</v>
      </c>
      <c r="Z51" s="20">
        <v>1.165045423071855E-5</v>
      </c>
      <c r="AA51" s="20">
        <v>9.588941839112594E-6</v>
      </c>
      <c r="AB51" s="20">
        <v>7.8110426087779581E-6</v>
      </c>
      <c r="AC51" s="20">
        <v>6.3822183865650905E-6</v>
      </c>
      <c r="AD51" s="20">
        <v>5.299663751247457E-6</v>
      </c>
      <c r="AE51" s="20">
        <v>4.4024427962748268E-6</v>
      </c>
      <c r="AF51" s="20">
        <v>3.5974392190303159E-6</v>
      </c>
      <c r="AG51" s="20">
        <v>2.8848579689404743E-6</v>
      </c>
      <c r="AH51" s="20">
        <v>2.2879702505295394E-6</v>
      </c>
      <c r="AI51" s="20">
        <v>1.9212592042610966E-6</v>
      </c>
      <c r="AJ51" s="20">
        <v>1.6462301672135428E-6</v>
      </c>
      <c r="AK51" s="20">
        <v>1.4858188533999913E-6</v>
      </c>
      <c r="AL51" s="20">
        <v>1.2341743141859036E-6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12.186194526371311</v>
      </c>
      <c r="M59" s="26">
        <v>12.364442773829202</v>
      </c>
      <c r="N59" s="26">
        <v>12.575526698060662</v>
      </c>
      <c r="O59" s="26">
        <v>12.818201867476928</v>
      </c>
      <c r="P59" s="26">
        <v>13.108031415766435</v>
      </c>
      <c r="Q59" s="26">
        <v>13.433324484927049</v>
      </c>
      <c r="R59" s="26">
        <v>13.799015152347112</v>
      </c>
      <c r="S59" s="26">
        <v>14.227691889956617</v>
      </c>
      <c r="T59" s="26">
        <v>14.760601683975535</v>
      </c>
      <c r="U59" s="26">
        <v>15.35390666175622</v>
      </c>
      <c r="V59" s="26">
        <v>16.070932361279755</v>
      </c>
      <c r="W59" s="26">
        <v>16.871366184397939</v>
      </c>
      <c r="X59" s="26">
        <v>17.781051988875621</v>
      </c>
      <c r="Y59" s="26">
        <v>18.738854111426495</v>
      </c>
      <c r="Z59" s="26">
        <v>19.803183443515259</v>
      </c>
      <c r="AA59" s="26">
        <v>20.976717832745994</v>
      </c>
      <c r="AB59" s="26">
        <v>22.248983038659237</v>
      </c>
      <c r="AC59" s="26">
        <v>23.65527999663087</v>
      </c>
      <c r="AD59" s="26">
        <v>25.242031465395844</v>
      </c>
      <c r="AE59" s="26">
        <v>27.002008574361145</v>
      </c>
      <c r="AF59" s="26">
        <v>28.939043818660835</v>
      </c>
      <c r="AG59" s="26">
        <v>31.055078024459956</v>
      </c>
      <c r="AH59" s="26">
        <v>33.340685809674703</v>
      </c>
      <c r="AI59" s="26">
        <v>35.786446822467283</v>
      </c>
      <c r="AJ59" s="26">
        <v>38.377442001359363</v>
      </c>
      <c r="AK59" s="26">
        <v>41.109802655944122</v>
      </c>
      <c r="AL59" s="26">
        <v>43.933195333677219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10.313126513566898</v>
      </c>
      <c r="M60" s="27">
        <v>10.632592414268032</v>
      </c>
      <c r="N60" s="27">
        <v>11.04423828519284</v>
      </c>
      <c r="O60" s="27">
        <v>11.487186413639298</v>
      </c>
      <c r="P60" s="27">
        <v>11.898292313926573</v>
      </c>
      <c r="Q60" s="27">
        <v>12.306047620252091</v>
      </c>
      <c r="R60" s="27">
        <v>12.710662139767454</v>
      </c>
      <c r="S60" s="27">
        <v>13.126810635703134</v>
      </c>
      <c r="T60" s="27">
        <v>13.559313026874699</v>
      </c>
      <c r="U60" s="27">
        <v>13.96202634622013</v>
      </c>
      <c r="V60" s="27">
        <v>14.464252355538052</v>
      </c>
      <c r="W60" s="27">
        <v>15.033783221476353</v>
      </c>
      <c r="X60" s="27">
        <v>15.704803199662823</v>
      </c>
      <c r="Y60" s="27">
        <v>16.396879077010208</v>
      </c>
      <c r="Z60" s="27">
        <v>17.116021043267725</v>
      </c>
      <c r="AA60" s="27">
        <v>17.874123574287495</v>
      </c>
      <c r="AB60" s="27">
        <v>18.691078512186074</v>
      </c>
      <c r="AC60" s="27">
        <v>19.575782157612853</v>
      </c>
      <c r="AD60" s="27">
        <v>20.514152141881386</v>
      </c>
      <c r="AE60" s="27">
        <v>21.516372673719502</v>
      </c>
      <c r="AF60" s="27">
        <v>22.609739785686326</v>
      </c>
      <c r="AG60" s="27">
        <v>23.805690338517095</v>
      </c>
      <c r="AH60" s="27">
        <v>25.112729110525713</v>
      </c>
      <c r="AI60" s="27">
        <v>26.537821816280449</v>
      </c>
      <c r="AJ60" s="27">
        <v>28.102077358786428</v>
      </c>
      <c r="AK60" s="27">
        <v>29.78892411853527</v>
      </c>
      <c r="AL60" s="27">
        <v>31.591749195380505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2.738761033199081</v>
      </c>
      <c r="M61" s="27">
        <v>3.1230013709288515</v>
      </c>
      <c r="N61" s="27">
        <v>3.5335732137642109</v>
      </c>
      <c r="O61" s="27">
        <v>3.9546743795778387</v>
      </c>
      <c r="P61" s="27">
        <v>4.3785018959380038</v>
      </c>
      <c r="Q61" s="27">
        <v>4.7979589105511442</v>
      </c>
      <c r="R61" s="27">
        <v>5.2077723271739869</v>
      </c>
      <c r="S61" s="27">
        <v>5.6034516553186782</v>
      </c>
      <c r="T61" s="27">
        <v>5.9813161884324879</v>
      </c>
      <c r="U61" s="27">
        <v>6.3369897149671477</v>
      </c>
      <c r="V61" s="27">
        <v>6.6672091124738468</v>
      </c>
      <c r="W61" s="27">
        <v>6.9702710750491148</v>
      </c>
      <c r="X61" s="27">
        <v>5.5946361705225041</v>
      </c>
      <c r="Y61" s="27">
        <v>5.0333037900964746</v>
      </c>
      <c r="Z61" s="27">
        <v>4.840713711876746</v>
      </c>
      <c r="AA61" s="27">
        <v>4.8341225556540852</v>
      </c>
      <c r="AB61" s="27">
        <v>4.9360911271640262</v>
      </c>
      <c r="AC61" s="27">
        <v>5.1084454396844059</v>
      </c>
      <c r="AD61" s="27">
        <v>5.3274566814761153</v>
      </c>
      <c r="AE61" s="27">
        <v>5.578215067521703</v>
      </c>
      <c r="AF61" s="27">
        <v>5.8506440413153538</v>
      </c>
      <c r="AG61" s="27">
        <v>6.1317377443149859</v>
      </c>
      <c r="AH61" s="27">
        <v>6.4161767118942468</v>
      </c>
      <c r="AI61" s="27">
        <v>6.6962961789188347</v>
      </c>
      <c r="AJ61" s="27">
        <v>6.9680826377618157</v>
      </c>
      <c r="AK61" s="27">
        <v>7.2236091035173366</v>
      </c>
      <c r="AL61" s="27">
        <v>7.459233237621806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3.6118002523985995</v>
      </c>
      <c r="M62" s="27">
        <v>4.0135570304714623</v>
      </c>
      <c r="N62" s="27">
        <v>4.5160759089769291</v>
      </c>
      <c r="O62" s="27">
        <v>5.0504228912983784</v>
      </c>
      <c r="P62" s="27">
        <v>5.6139856270875859</v>
      </c>
      <c r="Q62" s="27">
        <v>6.205361921228933</v>
      </c>
      <c r="R62" s="27">
        <v>6.8281797425681745</v>
      </c>
      <c r="S62" s="27">
        <v>7.4880173112686332</v>
      </c>
      <c r="T62" s="27">
        <v>8.1932384527143736</v>
      </c>
      <c r="U62" s="27">
        <v>8.9620062932994831</v>
      </c>
      <c r="V62" s="27">
        <v>9.8209612138347744</v>
      </c>
      <c r="W62" s="27">
        <v>10.667097380258983</v>
      </c>
      <c r="X62" s="27">
        <v>11.498183476714873</v>
      </c>
      <c r="Y62" s="27">
        <v>12.321281990196363</v>
      </c>
      <c r="Z62" s="27">
        <v>13.143617261946165</v>
      </c>
      <c r="AA62" s="27">
        <v>13.965608562072561</v>
      </c>
      <c r="AB62" s="27">
        <v>14.796569702546666</v>
      </c>
      <c r="AC62" s="27">
        <v>15.638620627670553</v>
      </c>
      <c r="AD62" s="27">
        <v>16.500002390949202</v>
      </c>
      <c r="AE62" s="27">
        <v>17.381402103628126</v>
      </c>
      <c r="AF62" s="27">
        <v>18.284228065980866</v>
      </c>
      <c r="AG62" s="27">
        <v>19.206588494336991</v>
      </c>
      <c r="AH62" s="27">
        <v>20.1528551319158</v>
      </c>
      <c r="AI62" s="27">
        <v>21.124535205737399</v>
      </c>
      <c r="AJ62" s="27">
        <v>22.128431176767322</v>
      </c>
      <c r="AK62" s="27">
        <v>23.155868376669332</v>
      </c>
      <c r="AL62" s="27">
        <v>24.234817900244586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3.5897192846580235</v>
      </c>
      <c r="M63" s="27">
        <v>3.6866452178447044</v>
      </c>
      <c r="N63" s="27">
        <v>3.818582000947202</v>
      </c>
      <c r="O63" s="27">
        <v>3.9472904743146504</v>
      </c>
      <c r="P63" s="27">
        <v>4.0647258668437756</v>
      </c>
      <c r="Q63" s="27">
        <v>4.2065771323549779</v>
      </c>
      <c r="R63" s="27">
        <v>4.3486158445130059</v>
      </c>
      <c r="S63" s="27">
        <v>4.5100873630330129</v>
      </c>
      <c r="T63" s="27">
        <v>4.659214492190614</v>
      </c>
      <c r="U63" s="27">
        <v>4.8377019860687227</v>
      </c>
      <c r="V63" s="27">
        <v>5.0452107623257225</v>
      </c>
      <c r="W63" s="27">
        <v>5.2666223744428695</v>
      </c>
      <c r="X63" s="27">
        <v>6.1677869386898951</v>
      </c>
      <c r="Y63" s="27">
        <v>7.0677794815229689</v>
      </c>
      <c r="Z63" s="27">
        <v>7.9455989003337821</v>
      </c>
      <c r="AA63" s="27">
        <v>8.8094427907979629</v>
      </c>
      <c r="AB63" s="27">
        <v>9.675727912929359</v>
      </c>
      <c r="AC63" s="27">
        <v>10.537398526131858</v>
      </c>
      <c r="AD63" s="27">
        <v>11.396609849070774</v>
      </c>
      <c r="AE63" s="27">
        <v>12.259657575359507</v>
      </c>
      <c r="AF63" s="27">
        <v>13.135377309804506</v>
      </c>
      <c r="AG63" s="27">
        <v>14.019053544978485</v>
      </c>
      <c r="AH63" s="27">
        <v>14.92041259337995</v>
      </c>
      <c r="AI63" s="27">
        <v>15.839611207442712</v>
      </c>
      <c r="AJ63" s="27">
        <v>16.779915423661585</v>
      </c>
      <c r="AK63" s="27">
        <v>17.738016037290684</v>
      </c>
      <c r="AL63" s="27">
        <v>18.702027982632259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2.9741584479425742</v>
      </c>
      <c r="M64" s="27">
        <v>3.3225781251139161</v>
      </c>
      <c r="N64" s="27">
        <v>3.6384770482994164</v>
      </c>
      <c r="O64" s="27">
        <v>3.934634304965245</v>
      </c>
      <c r="P64" s="27">
        <v>4.3328280115452991</v>
      </c>
      <c r="Q64" s="27">
        <v>4.7330088458971069</v>
      </c>
      <c r="R64" s="27">
        <v>5.1896653616264867</v>
      </c>
      <c r="S64" s="27">
        <v>5.690456581429034</v>
      </c>
      <c r="T64" s="27">
        <v>6.2271542220597489</v>
      </c>
      <c r="U64" s="27">
        <v>6.7208948865459437</v>
      </c>
      <c r="V64" s="27">
        <v>7.1705454076376176</v>
      </c>
      <c r="W64" s="27">
        <v>7.5777805167997663</v>
      </c>
      <c r="X64" s="27">
        <v>8.426742073359847</v>
      </c>
      <c r="Y64" s="27">
        <v>9.2652798451938523</v>
      </c>
      <c r="Z64" s="27">
        <v>10.082121811366507</v>
      </c>
      <c r="AA64" s="27">
        <v>10.883528030000837</v>
      </c>
      <c r="AB64" s="27">
        <v>11.688476875343865</v>
      </c>
      <c r="AC64" s="27">
        <v>12.489506228575667</v>
      </c>
      <c r="AD64" s="27">
        <v>13.292948660224651</v>
      </c>
      <c r="AE64" s="27">
        <v>14.102758211848105</v>
      </c>
      <c r="AF64" s="27">
        <v>14.931871098018762</v>
      </c>
      <c r="AG64" s="27">
        <v>15.773206477738336</v>
      </c>
      <c r="AH64" s="27">
        <v>16.640657170659303</v>
      </c>
      <c r="AI64" s="27">
        <v>17.531813066806496</v>
      </c>
      <c r="AJ64" s="27">
        <v>18.4662730967095</v>
      </c>
      <c r="AK64" s="27">
        <v>19.426620023031752</v>
      </c>
      <c r="AL64" s="27">
        <v>20.411040566607301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2.3225908799749622</v>
      </c>
      <c r="M65" s="27">
        <v>2.6784573462446977</v>
      </c>
      <c r="N65" s="27">
        <v>2.1787608656756277</v>
      </c>
      <c r="O65" s="27">
        <v>2.3240016400690764</v>
      </c>
      <c r="P65" s="27">
        <v>2.6556015467220289</v>
      </c>
      <c r="Q65" s="27">
        <v>2.9987175056913511</v>
      </c>
      <c r="R65" s="27">
        <v>3.3045735112408412</v>
      </c>
      <c r="S65" s="27">
        <v>3.624745602415095</v>
      </c>
      <c r="T65" s="27">
        <v>3.9490438697214154</v>
      </c>
      <c r="U65" s="27">
        <v>4.3031222604823833</v>
      </c>
      <c r="V65" s="27">
        <v>4.5415705818018948</v>
      </c>
      <c r="W65" s="27">
        <v>4.8221096588353927</v>
      </c>
      <c r="X65" s="27">
        <v>5.7691056922843131</v>
      </c>
      <c r="Y65" s="27">
        <v>6.7128191866870326</v>
      </c>
      <c r="Z65" s="27">
        <v>7.6322562318938125</v>
      </c>
      <c r="AA65" s="27">
        <v>8.5325250447139744</v>
      </c>
      <c r="AB65" s="27">
        <v>9.4293050590590664</v>
      </c>
      <c r="AC65" s="27">
        <v>10.316917881048276</v>
      </c>
      <c r="AD65" s="27">
        <v>11.195256763166594</v>
      </c>
      <c r="AE65" s="27">
        <v>12.074309235371567</v>
      </c>
      <c r="AF65" s="27">
        <v>12.961395930928214</v>
      </c>
      <c r="AG65" s="27">
        <v>13.852290278529878</v>
      </c>
      <c r="AH65" s="27">
        <v>14.757294256668516</v>
      </c>
      <c r="AI65" s="27">
        <v>15.679844870383372</v>
      </c>
      <c r="AJ65" s="27">
        <v>16.623865954439175</v>
      </c>
      <c r="AK65" s="27">
        <v>17.580544338820463</v>
      </c>
      <c r="AL65" s="27">
        <v>18.536606883485309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6.8357137419829819</v>
      </c>
      <c r="M74" s="29">
        <v>6.6361156924759488</v>
      </c>
      <c r="N74" s="29">
        <v>6.424073308324119</v>
      </c>
      <c r="O74" s="29">
        <v>6.2025230745798812</v>
      </c>
      <c r="P74" s="29">
        <v>5.9784802780824418</v>
      </c>
      <c r="Q74" s="29">
        <v>5.7431559730488297</v>
      </c>
      <c r="R74" s="29">
        <v>5.4917536564328104</v>
      </c>
      <c r="S74" s="29">
        <v>5.2389772187142825</v>
      </c>
      <c r="T74" s="29">
        <v>4.9795772617965941</v>
      </c>
      <c r="U74" s="29">
        <v>4.713769642892677</v>
      </c>
      <c r="V74" s="29">
        <v>4.4479242670345673</v>
      </c>
      <c r="W74" s="29">
        <v>4.18583744697656</v>
      </c>
      <c r="X74" s="29">
        <v>3.9309952125155272</v>
      </c>
      <c r="Y74" s="29">
        <v>3.6719448254601756</v>
      </c>
      <c r="Z74" s="29">
        <v>3.4333790371405075</v>
      </c>
      <c r="AA74" s="29">
        <v>3.2096617746231391</v>
      </c>
      <c r="AB74" s="29">
        <v>2.9892516057823526</v>
      </c>
      <c r="AC74" s="29">
        <v>2.7782309532036971</v>
      </c>
      <c r="AD74" s="29">
        <v>2.588055694779003</v>
      </c>
      <c r="AE74" s="29">
        <v>2.4148529871158622</v>
      </c>
      <c r="AF74" s="29">
        <v>2.2618671541309907</v>
      </c>
      <c r="AG74" s="29">
        <v>2.1286747072304917</v>
      </c>
      <c r="AH74" s="29">
        <v>2.0118578007121228</v>
      </c>
      <c r="AI74" s="29">
        <v>1.9023799372691459</v>
      </c>
      <c r="AJ74" s="29">
        <v>1.8096525161793895</v>
      </c>
      <c r="AK74" s="29">
        <v>1.7284388236629926</v>
      </c>
      <c r="AL74" s="29">
        <v>1.659066951498348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2.9578237118532513</v>
      </c>
      <c r="M75" s="29">
        <v>2.9350837345252634</v>
      </c>
      <c r="N75" s="29">
        <v>2.8871865099652418</v>
      </c>
      <c r="O75" s="29">
        <v>2.8177066128116381</v>
      </c>
      <c r="P75" s="29">
        <v>2.7269459173805783</v>
      </c>
      <c r="Q75" s="29">
        <v>2.6178728493284074</v>
      </c>
      <c r="R75" s="29">
        <v>2.490176332282767</v>
      </c>
      <c r="S75" s="29">
        <v>2.3548280308428495</v>
      </c>
      <c r="T75" s="29">
        <v>2.2125500247537193</v>
      </c>
      <c r="U75" s="29">
        <v>2.0684746044819864</v>
      </c>
      <c r="V75" s="29">
        <v>1.9215038739428616</v>
      </c>
      <c r="W75" s="29">
        <v>1.7756415170190123</v>
      </c>
      <c r="X75" s="29">
        <v>1.6334202377791958</v>
      </c>
      <c r="Y75" s="29">
        <v>1.4962442659877573</v>
      </c>
      <c r="Z75" s="29">
        <v>1.3638461452408892</v>
      </c>
      <c r="AA75" s="29">
        <v>1.2388760266526595</v>
      </c>
      <c r="AB75" s="29">
        <v>1.124381125844867</v>
      </c>
      <c r="AC75" s="29">
        <v>1.0188412318735183</v>
      </c>
      <c r="AD75" s="29">
        <v>0.91828067909690791</v>
      </c>
      <c r="AE75" s="29">
        <v>0.82405221643505544</v>
      </c>
      <c r="AF75" s="29">
        <v>0.73937554939571504</v>
      </c>
      <c r="AG75" s="29">
        <v>0.66445535955457991</v>
      </c>
      <c r="AH75" s="29">
        <v>0.59715818746860572</v>
      </c>
      <c r="AI75" s="29">
        <v>0.53532968938107051</v>
      </c>
      <c r="AJ75" s="29">
        <v>0.48121853986551644</v>
      </c>
      <c r="AK75" s="29">
        <v>0.43387642584555175</v>
      </c>
      <c r="AL75" s="29">
        <v>0.39200269914286368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0.13018875246920436</v>
      </c>
      <c r="M76" s="29">
        <v>0.18735145537832851</v>
      </c>
      <c r="N76" s="29">
        <v>0.25504618866778783</v>
      </c>
      <c r="O76" s="29">
        <v>0.33238222601409823</v>
      </c>
      <c r="P76" s="29">
        <v>0.41827797353175883</v>
      </c>
      <c r="Q76" s="29">
        <v>0.51110292937509649</v>
      </c>
      <c r="R76" s="29">
        <v>0.60853729758625152</v>
      </c>
      <c r="S76" s="29">
        <v>0.70898075777752367</v>
      </c>
      <c r="T76" s="29">
        <v>0.80990348091101927</v>
      </c>
      <c r="U76" s="29">
        <v>0.90868557387887949</v>
      </c>
      <c r="V76" s="29">
        <v>1.0029281725941206</v>
      </c>
      <c r="W76" s="29">
        <v>1.090974668714912</v>
      </c>
      <c r="X76" s="29">
        <v>1.2295603572011691</v>
      </c>
      <c r="Y76" s="29">
        <v>1.4174980127909913</v>
      </c>
      <c r="Z76" s="29">
        <v>1.6466806718762481</v>
      </c>
      <c r="AA76" s="29">
        <v>1.9150850086648985</v>
      </c>
      <c r="AB76" s="29">
        <v>2.2263009176011508</v>
      </c>
      <c r="AC76" s="29">
        <v>2.5732310975108499</v>
      </c>
      <c r="AD76" s="29">
        <v>2.9527718753452956</v>
      </c>
      <c r="AE76" s="29">
        <v>3.362239072307561</v>
      </c>
      <c r="AF76" s="29">
        <v>3.797624786074512</v>
      </c>
      <c r="AG76" s="29">
        <v>4.2444396108151574</v>
      </c>
      <c r="AH76" s="29">
        <v>4.6982539558104612</v>
      </c>
      <c r="AI76" s="29">
        <v>5.149026333921582</v>
      </c>
      <c r="AJ76" s="29">
        <v>5.58859926239756</v>
      </c>
      <c r="AK76" s="29">
        <v>6.0033929083989932</v>
      </c>
      <c r="AL76" s="29">
        <v>6.3859273587461551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0.14020667582338794</v>
      </c>
      <c r="M77" s="29">
        <v>0.18022957259870798</v>
      </c>
      <c r="N77" s="29">
        <v>0.22321411996231347</v>
      </c>
      <c r="O77" s="29">
        <v>0.26810744202914621</v>
      </c>
      <c r="P77" s="29">
        <v>0.31290943215062156</v>
      </c>
      <c r="Q77" s="29">
        <v>0.35625898700188535</v>
      </c>
      <c r="R77" s="29">
        <v>0.39613529507582756</v>
      </c>
      <c r="S77" s="29">
        <v>0.43137022219801868</v>
      </c>
      <c r="T77" s="29">
        <v>0.45954660489233845</v>
      </c>
      <c r="U77" s="29">
        <v>0.47975080965993694</v>
      </c>
      <c r="V77" s="29">
        <v>0.49026595847583559</v>
      </c>
      <c r="W77" s="29">
        <v>0.49172450431311387</v>
      </c>
      <c r="X77" s="29">
        <v>0.48389991573337621</v>
      </c>
      <c r="Y77" s="29">
        <v>0.46840898829002159</v>
      </c>
      <c r="Z77" s="29">
        <v>0.446274821627549</v>
      </c>
      <c r="AA77" s="29">
        <v>0.41858970016172009</v>
      </c>
      <c r="AB77" s="29">
        <v>0.38761616415504524</v>
      </c>
      <c r="AC77" s="29">
        <v>0.35404582734842938</v>
      </c>
      <c r="AD77" s="29">
        <v>0.31976812937980043</v>
      </c>
      <c r="AE77" s="29">
        <v>0.28587150292374275</v>
      </c>
      <c r="AF77" s="29">
        <v>0.25323285229753534</v>
      </c>
      <c r="AG77" s="29">
        <v>0.22219995499427056</v>
      </c>
      <c r="AH77" s="29">
        <v>0.19344533442674725</v>
      </c>
      <c r="AI77" s="29">
        <v>0.16744696670547402</v>
      </c>
      <c r="AJ77" s="29">
        <v>0.14485334072636952</v>
      </c>
      <c r="AK77" s="29">
        <v>0.12501661381865076</v>
      </c>
      <c r="AL77" s="29">
        <v>0.10908394821482216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0.13730377468357854</v>
      </c>
      <c r="M78" s="29">
        <v>0.18216282907619177</v>
      </c>
      <c r="N78" s="29">
        <v>0.23815907058294247</v>
      </c>
      <c r="O78" s="29">
        <v>0.30689287085631373</v>
      </c>
      <c r="P78" s="29">
        <v>0.39171515986003191</v>
      </c>
      <c r="Q78" s="29">
        <v>0.49322352654475132</v>
      </c>
      <c r="R78" s="29">
        <v>0.61256508668354792</v>
      </c>
      <c r="S78" s="29">
        <v>0.75088265761170325</v>
      </c>
      <c r="T78" s="29">
        <v>0.91056637801368634</v>
      </c>
      <c r="U78" s="29">
        <v>1.0895497390276299</v>
      </c>
      <c r="V78" s="29">
        <v>1.2864255997902554</v>
      </c>
      <c r="W78" s="29">
        <v>1.4986700269973294</v>
      </c>
      <c r="X78" s="29">
        <v>1.6841160914738278</v>
      </c>
      <c r="Y78" s="29">
        <v>1.8403726537456848</v>
      </c>
      <c r="Z78" s="29">
        <v>1.9661245983881503</v>
      </c>
      <c r="AA78" s="29">
        <v>2.0608608890952071</v>
      </c>
      <c r="AB78" s="29">
        <v>2.1194678245515766</v>
      </c>
      <c r="AC78" s="29">
        <v>2.1446643886251984</v>
      </c>
      <c r="AD78" s="29">
        <v>2.1341188922612382</v>
      </c>
      <c r="AE78" s="29">
        <v>2.0873394666095479</v>
      </c>
      <c r="AF78" s="29">
        <v>2.0034705072764347</v>
      </c>
      <c r="AG78" s="29">
        <v>1.8924752472729733</v>
      </c>
      <c r="AH78" s="29">
        <v>1.7575947866135238</v>
      </c>
      <c r="AI78" s="29">
        <v>1.608193107008034</v>
      </c>
      <c r="AJ78" s="29">
        <v>1.4468832720203295</v>
      </c>
      <c r="AK78" s="29">
        <v>1.2865167402957574</v>
      </c>
      <c r="AL78" s="29">
        <v>1.1320685757581652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5.3672458640322399E-2</v>
      </c>
      <c r="M79" s="29">
        <v>7.5114616427697109E-2</v>
      </c>
      <c r="N79" s="29">
        <v>0.10109418664422233</v>
      </c>
      <c r="O79" s="29">
        <v>0.13206847671406194</v>
      </c>
      <c r="P79" s="29">
        <v>0.16650228447718446</v>
      </c>
      <c r="Q79" s="29">
        <v>0.20384952114585034</v>
      </c>
      <c r="R79" s="29">
        <v>0.24254403756154863</v>
      </c>
      <c r="S79" s="29">
        <v>0.28137336764378751</v>
      </c>
      <c r="T79" s="29">
        <v>0.31834911347160877</v>
      </c>
      <c r="U79" s="29">
        <v>0.35295789657614407</v>
      </c>
      <c r="V79" s="29">
        <v>0.38431710445851025</v>
      </c>
      <c r="W79" s="29">
        <v>0.41198259946779359</v>
      </c>
      <c r="X79" s="29">
        <v>0.43163949104335758</v>
      </c>
      <c r="Y79" s="29">
        <v>0.44356909562400626</v>
      </c>
      <c r="Z79" s="29">
        <v>0.44776897052430142</v>
      </c>
      <c r="AA79" s="29">
        <v>0.44464663476569205</v>
      </c>
      <c r="AB79" s="29">
        <v>0.43489564006513287</v>
      </c>
      <c r="AC79" s="29">
        <v>0.41941133377540812</v>
      </c>
      <c r="AD79" s="29">
        <v>0.3989851260567559</v>
      </c>
      <c r="AE79" s="29">
        <v>0.37425923567101199</v>
      </c>
      <c r="AF79" s="29">
        <v>0.34624286489783151</v>
      </c>
      <c r="AG79" s="29">
        <v>0.31629130301440767</v>
      </c>
      <c r="AH79" s="29">
        <v>0.28559336776252509</v>
      </c>
      <c r="AI79" s="29">
        <v>0.25514229714717951</v>
      </c>
      <c r="AJ79" s="29">
        <v>0.22593717009920344</v>
      </c>
      <c r="AK79" s="29">
        <v>0.19850562685807219</v>
      </c>
      <c r="AL79" s="29">
        <v>0.17360460658535395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8.7500731770062661E-3</v>
      </c>
      <c r="M80" s="29">
        <v>1.3735163028797421E-2</v>
      </c>
      <c r="N80" s="29">
        <v>2.4746692231599064E-2</v>
      </c>
      <c r="O80" s="29">
        <v>4.2469589059400792E-2</v>
      </c>
      <c r="P80" s="29">
        <v>6.6447610206235061E-2</v>
      </c>
      <c r="Q80" s="29">
        <v>9.6770380799916608E-2</v>
      </c>
      <c r="R80" s="29">
        <v>0.13486843989574665</v>
      </c>
      <c r="S80" s="29">
        <v>0.18065197503794533</v>
      </c>
      <c r="T80" s="29">
        <v>0.23402219251689738</v>
      </c>
      <c r="U80" s="29">
        <v>0.29392984926992693</v>
      </c>
      <c r="V80" s="29">
        <v>0.36262454136008493</v>
      </c>
      <c r="W80" s="29">
        <v>0.43810253862065995</v>
      </c>
      <c r="X80" s="29">
        <v>0.50536337711833212</v>
      </c>
      <c r="Y80" s="29">
        <v>0.56312614538900152</v>
      </c>
      <c r="Z80" s="29">
        <v>0.61138259237884351</v>
      </c>
      <c r="AA80" s="29">
        <v>0.64876011661528188</v>
      </c>
      <c r="AB80" s="29">
        <v>0.67330680449925162</v>
      </c>
      <c r="AC80" s="29">
        <v>0.68631385376252063</v>
      </c>
      <c r="AD80" s="29">
        <v>0.68687661733319094</v>
      </c>
      <c r="AE80" s="29">
        <v>0.67485055207304545</v>
      </c>
      <c r="AF80" s="29">
        <v>0.649896375122198</v>
      </c>
      <c r="AG80" s="29">
        <v>0.61532335029707397</v>
      </c>
      <c r="AH80" s="29">
        <v>0.57264134638665087</v>
      </c>
      <c r="AI80" s="29">
        <v>0.52503759675028761</v>
      </c>
      <c r="AJ80" s="29">
        <v>0.47319853639718568</v>
      </c>
      <c r="AK80" s="29">
        <v>0.42121126508189893</v>
      </c>
      <c r="AL80" s="29">
        <v>0.37045931191629072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5.3892037797648061E-3</v>
      </c>
      <c r="M81" s="27">
        <v>5.3060831668843124E-3</v>
      </c>
      <c r="N81" s="27">
        <v>5.1767963581251814E-3</v>
      </c>
      <c r="O81" s="27">
        <v>4.9669878160084387E-3</v>
      </c>
      <c r="P81" s="27">
        <v>4.7104776369020574E-3</v>
      </c>
      <c r="Q81" s="27">
        <v>4.416335532681297E-3</v>
      </c>
      <c r="R81" s="27">
        <v>4.0997353376502326E-3</v>
      </c>
      <c r="S81" s="27">
        <v>3.7520313678084281E-3</v>
      </c>
      <c r="T81" s="27">
        <v>3.3874263700977682E-3</v>
      </c>
      <c r="U81" s="27">
        <v>3.0388472222395084E-3</v>
      </c>
      <c r="V81" s="27">
        <v>2.6886299779410915E-3</v>
      </c>
      <c r="W81" s="27">
        <v>2.3774983198003616E-3</v>
      </c>
      <c r="X81" s="27">
        <v>2.0666141217373863E-3</v>
      </c>
      <c r="Y81" s="27">
        <v>1.7789739382100703E-3</v>
      </c>
      <c r="Z81" s="27">
        <v>1.5490255069709258E-3</v>
      </c>
      <c r="AA81" s="27">
        <v>1.3672767601427662E-3</v>
      </c>
      <c r="AB81" s="27">
        <v>1.1808334305808224E-3</v>
      </c>
      <c r="AC81" s="27">
        <v>1.0065998050258513E-3</v>
      </c>
      <c r="AD81" s="27">
        <v>8.4755091498946026E-4</v>
      </c>
      <c r="AE81" s="27">
        <v>7.4010319352441544E-4</v>
      </c>
      <c r="AF81" s="27">
        <v>6.544719847727281E-4</v>
      </c>
      <c r="AG81" s="27">
        <v>6.0526392748225656E-4</v>
      </c>
      <c r="AH81" s="27">
        <v>5.0525942594156369E-4</v>
      </c>
      <c r="AI81" s="27">
        <v>4.56887790850406E-4</v>
      </c>
      <c r="AJ81" s="27">
        <v>4.2335281678864848E-4</v>
      </c>
      <c r="AK81" s="27">
        <v>3.4476232273908598E-4</v>
      </c>
      <c r="AL81" s="27">
        <v>2.8502376646088838E-4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7.9081351654190668E-2</v>
      </c>
      <c r="M82" s="27">
        <v>7.2707566716983432E-2</v>
      </c>
      <c r="N82" s="27">
        <v>6.6551504117827398E-2</v>
      </c>
      <c r="O82" s="27">
        <v>6.0805858119941256E-2</v>
      </c>
      <c r="P82" s="27">
        <v>5.5602545160091117E-2</v>
      </c>
      <c r="Q82" s="27">
        <v>5.080234932424927E-2</v>
      </c>
      <c r="R82" s="27">
        <v>4.6236727254617783E-2</v>
      </c>
      <c r="S82" s="27">
        <v>4.2056270490461019E-2</v>
      </c>
      <c r="T82" s="27">
        <v>3.8176913369538691E-2</v>
      </c>
      <c r="U82" s="27">
        <v>3.461517023249009E-2</v>
      </c>
      <c r="V82" s="27">
        <v>3.132454856050175E-2</v>
      </c>
      <c r="W82" s="27">
        <v>2.8321963284989593E-2</v>
      </c>
      <c r="X82" s="27">
        <v>2.5394099658706138E-2</v>
      </c>
      <c r="Y82" s="27">
        <v>2.2708466092348341E-2</v>
      </c>
      <c r="Z82" s="27">
        <v>2.0335114651820679E-2</v>
      </c>
      <c r="AA82" s="27">
        <v>1.818473010890622E-2</v>
      </c>
      <c r="AB82" s="27">
        <v>1.6228946389825208E-2</v>
      </c>
      <c r="AC82" s="27">
        <v>1.4697835972908361E-2</v>
      </c>
      <c r="AD82" s="27">
        <v>1.3522057023794455E-2</v>
      </c>
      <c r="AE82" s="27">
        <v>1.2517558787046704E-2</v>
      </c>
      <c r="AF82" s="27">
        <v>1.1648992535494378E-2</v>
      </c>
      <c r="AG82" s="27">
        <v>1.0896309242771227E-2</v>
      </c>
      <c r="AH82" s="27">
        <v>1.0218020981822456E-2</v>
      </c>
      <c r="AI82" s="27">
        <v>9.7243164481207196E-3</v>
      </c>
      <c r="AJ82" s="27">
        <v>9.4630877365355307E-3</v>
      </c>
      <c r="AK82" s="27">
        <v>9.311517589285204E-3</v>
      </c>
      <c r="AL82" s="27">
        <v>9.181654268143425E-3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1.9074607845797102E-4</v>
      </c>
      <c r="M83" s="27">
        <v>2.274945250553488E-4</v>
      </c>
      <c r="N83" s="27">
        <v>2.6209637946697923E-4</v>
      </c>
      <c r="O83" s="27">
        <v>2.9164871516070305E-4</v>
      </c>
      <c r="P83" s="27">
        <v>3.1653124238300147E-4</v>
      </c>
      <c r="Q83" s="27">
        <v>3.3616811090391444E-4</v>
      </c>
      <c r="R83" s="27">
        <v>3.4879060109943382E-4</v>
      </c>
      <c r="S83" s="27">
        <v>3.5245092167535618E-4</v>
      </c>
      <c r="T83" s="27">
        <v>3.4901190546923099E-4</v>
      </c>
      <c r="U83" s="27">
        <v>3.3734599267063668E-4</v>
      </c>
      <c r="V83" s="27">
        <v>3.1908202008069784E-4</v>
      </c>
      <c r="W83" s="27">
        <v>2.9442207485200157E-4</v>
      </c>
      <c r="X83" s="27">
        <v>2.6681583612378718E-4</v>
      </c>
      <c r="Y83" s="27">
        <v>2.3917280313445909E-4</v>
      </c>
      <c r="Z83" s="27">
        <v>2.10326135037866E-4</v>
      </c>
      <c r="AA83" s="27">
        <v>1.8258067660374604E-4</v>
      </c>
      <c r="AB83" s="27">
        <v>1.5663406122708837E-4</v>
      </c>
      <c r="AC83" s="27">
        <v>1.3439455033464943E-4</v>
      </c>
      <c r="AD83" s="27">
        <v>1.1687743842736025E-4</v>
      </c>
      <c r="AE83" s="27">
        <v>1.0134817301866482E-4</v>
      </c>
      <c r="AF83" s="27">
        <v>8.6427441696780216E-5</v>
      </c>
      <c r="AG83" s="27">
        <v>7.2333832896780964E-5</v>
      </c>
      <c r="AH83" s="27">
        <v>5.9839103228469752E-5</v>
      </c>
      <c r="AI83" s="27">
        <v>5.2175380007552939E-5</v>
      </c>
      <c r="AJ83" s="27">
        <v>4.6378355747799548E-5</v>
      </c>
      <c r="AK83" s="27">
        <v>4.3225861380650049E-5</v>
      </c>
      <c r="AL83" s="27">
        <v>3.7172792841729947E-5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10.348320490142147</v>
      </c>
      <c r="M86" s="30">
        <v>10.288034207919861</v>
      </c>
      <c r="N86" s="30">
        <v>10.225510473233644</v>
      </c>
      <c r="O86" s="30">
        <v>10.168214786715653</v>
      </c>
      <c r="P86" s="30">
        <v>10.121908209728229</v>
      </c>
      <c r="Q86" s="30">
        <v>10.077789020212572</v>
      </c>
      <c r="R86" s="30">
        <v>10.027265398711869</v>
      </c>
      <c r="S86" s="30">
        <v>9.9932249826060531</v>
      </c>
      <c r="T86" s="30">
        <v>9.9664284080009686</v>
      </c>
      <c r="U86" s="30">
        <v>9.9451094792345831</v>
      </c>
      <c r="V86" s="30">
        <v>9.9303217782147577</v>
      </c>
      <c r="W86" s="30">
        <v>9.9239271857890223</v>
      </c>
      <c r="X86" s="30">
        <v>9.9267222124813532</v>
      </c>
      <c r="Y86" s="30">
        <v>9.9258906001213312</v>
      </c>
      <c r="Z86" s="30">
        <v>9.9375513034703165</v>
      </c>
      <c r="AA86" s="30">
        <v>9.9562147381242507</v>
      </c>
      <c r="AB86" s="30">
        <v>9.9727864963810102</v>
      </c>
      <c r="AC86" s="30">
        <v>9.9905775164278889</v>
      </c>
      <c r="AD86" s="30">
        <v>10.013343499629402</v>
      </c>
      <c r="AE86" s="30">
        <v>10.036824043289418</v>
      </c>
      <c r="AF86" s="30">
        <v>10.064099981157183</v>
      </c>
      <c r="AG86" s="30">
        <v>10.095433440182104</v>
      </c>
      <c r="AH86" s="30">
        <v>10.127327898691627</v>
      </c>
      <c r="AI86" s="30">
        <v>10.152789307801752</v>
      </c>
      <c r="AJ86" s="30">
        <v>10.180275456594627</v>
      </c>
      <c r="AK86" s="30">
        <v>10.206657909735323</v>
      </c>
      <c r="AL86" s="30">
        <v>10.231717302689445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246231.39680409594</v>
      </c>
      <c r="M96" s="33">
        <v>233158.41193048347</v>
      </c>
      <c r="N96" s="33">
        <v>219673.05348286056</v>
      </c>
      <c r="O96" s="33">
        <v>206135.52499248958</v>
      </c>
      <c r="P96" s="33">
        <v>192549.59729815251</v>
      </c>
      <c r="Q96" s="33">
        <v>178770.19768277358</v>
      </c>
      <c r="R96" s="33">
        <v>164778.2905583937</v>
      </c>
      <c r="S96" s="33">
        <v>150742.09812650055</v>
      </c>
      <c r="T96" s="33">
        <v>136266.01919613598</v>
      </c>
      <c r="U96" s="33">
        <v>122268.22731499719</v>
      </c>
      <c r="V96" s="33">
        <v>108420.31096634173</v>
      </c>
      <c r="W96" s="33">
        <v>95444.209902574759</v>
      </c>
      <c r="X96" s="33">
        <v>83143.296650373566</v>
      </c>
      <c r="Y96" s="33">
        <v>71943.410190483832</v>
      </c>
      <c r="Z96" s="33">
        <v>61949.857122900081</v>
      </c>
      <c r="AA96" s="33">
        <v>53013.710932984533</v>
      </c>
      <c r="AB96" s="33">
        <v>44963.589102039048</v>
      </c>
      <c r="AC96" s="33">
        <v>37754.748150138235</v>
      </c>
      <c r="AD96" s="33">
        <v>31423.280316988552</v>
      </c>
      <c r="AE96" s="33">
        <v>25922.463496189626</v>
      </c>
      <c r="AF96" s="33">
        <v>21236.526278309462</v>
      </c>
      <c r="AG96" s="33">
        <v>17302.091270324687</v>
      </c>
      <c r="AH96" s="33">
        <v>14007.461530576244</v>
      </c>
      <c r="AI96" s="33">
        <v>11208.839405297893</v>
      </c>
      <c r="AJ96" s="33">
        <v>8938.6751660072932</v>
      </c>
      <c r="AK96" s="33">
        <v>7054.8791369758974</v>
      </c>
      <c r="AL96" s="33">
        <v>5523.782434096458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232216.61013992666</v>
      </c>
      <c r="M97" s="33">
        <v>220020.33876087537</v>
      </c>
      <c r="N97" s="33">
        <v>204552.91384762089</v>
      </c>
      <c r="O97" s="33">
        <v>188427.64631261121</v>
      </c>
      <c r="P97" s="33">
        <v>173304.07296154829</v>
      </c>
      <c r="Q97" s="33">
        <v>158453.08297035666</v>
      </c>
      <c r="R97" s="33">
        <v>143913.24850543265</v>
      </c>
      <c r="S97" s="33">
        <v>129889.83437545266</v>
      </c>
      <c r="T97" s="33">
        <v>116423.37263511338</v>
      </c>
      <c r="U97" s="33">
        <v>104311.79855011993</v>
      </c>
      <c r="V97" s="33">
        <v>91950.806547363391</v>
      </c>
      <c r="W97" s="33">
        <v>80162.981306523739</v>
      </c>
      <c r="X97" s="33">
        <v>68928.429034672168</v>
      </c>
      <c r="Y97" s="33">
        <v>58963.51836047</v>
      </c>
      <c r="Z97" s="33">
        <v>50149.999318528055</v>
      </c>
      <c r="AA97" s="33">
        <v>42426.980556387869</v>
      </c>
      <c r="AB97" s="33">
        <v>35707.122720440406</v>
      </c>
      <c r="AC97" s="33">
        <v>29850.707952549339</v>
      </c>
      <c r="AD97" s="33">
        <v>24739.148933616358</v>
      </c>
      <c r="AE97" s="33">
        <v>20338.431877859624</v>
      </c>
      <c r="AF97" s="33">
        <v>16613.750565156228</v>
      </c>
      <c r="AG97" s="33">
        <v>13496.024978209956</v>
      </c>
      <c r="AH97" s="33">
        <v>10877.676400225409</v>
      </c>
      <c r="AI97" s="33">
        <v>8685.8889334768191</v>
      </c>
      <c r="AJ97" s="33">
        <v>6881.2696983028864</v>
      </c>
      <c r="AK97" s="33">
        <v>5399.0984813248551</v>
      </c>
      <c r="AL97" s="33">
        <v>4200.6183941728896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20923.947724034562</v>
      </c>
      <c r="M99" s="33">
        <v>23759.962958697732</v>
      </c>
      <c r="N99" s="33">
        <v>25650.662619949551</v>
      </c>
      <c r="O99" s="33">
        <v>27053.538266666208</v>
      </c>
      <c r="P99" s="33">
        <v>27930.473375451009</v>
      </c>
      <c r="Q99" s="33">
        <v>28314.553242524558</v>
      </c>
      <c r="R99" s="33">
        <v>28198.259765239294</v>
      </c>
      <c r="S99" s="33">
        <v>27595.485226651868</v>
      </c>
      <c r="T99" s="33">
        <v>26482.917877440781</v>
      </c>
      <c r="U99" s="33">
        <v>24903.644409212124</v>
      </c>
      <c r="V99" s="33">
        <v>22857.030164045267</v>
      </c>
      <c r="W99" s="33">
        <v>20800.90831692623</v>
      </c>
      <c r="X99" s="33">
        <v>18734.96213460826</v>
      </c>
      <c r="Y99" s="33">
        <v>16692.752065534834</v>
      </c>
      <c r="Z99" s="33">
        <v>14708.367648787089</v>
      </c>
      <c r="AA99" s="33">
        <v>12802.494230532568</v>
      </c>
      <c r="AB99" s="33">
        <v>11016.83269549752</v>
      </c>
      <c r="AC99" s="33">
        <v>9357.2685584617084</v>
      </c>
      <c r="AD99" s="33">
        <v>7854.9736348297138</v>
      </c>
      <c r="AE99" s="33">
        <v>6517.9467048596662</v>
      </c>
      <c r="AF99" s="33">
        <v>5348.8359750507861</v>
      </c>
      <c r="AG99" s="33">
        <v>4336.2375423506546</v>
      </c>
      <c r="AH99" s="33">
        <v>3473.5950420440113</v>
      </c>
      <c r="AI99" s="33">
        <v>2751.1874626854656</v>
      </c>
      <c r="AJ99" s="33">
        <v>2164.6031077999623</v>
      </c>
      <c r="AK99" s="33">
        <v>1690.0110637435573</v>
      </c>
      <c r="AL99" s="33">
        <v>1321.9130045880106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18581.356674182261</v>
      </c>
      <c r="M100" s="33">
        <v>23760.634419069691</v>
      </c>
      <c r="N100" s="33">
        <v>29697.28307834618</v>
      </c>
      <c r="O100" s="33">
        <v>36707.341586124232</v>
      </c>
      <c r="P100" s="33">
        <v>45187.159420662931</v>
      </c>
      <c r="Q100" s="33">
        <v>54610.727362621255</v>
      </c>
      <c r="R100" s="33">
        <v>65268.414789147406</v>
      </c>
      <c r="S100" s="33">
        <v>76725.025566450582</v>
      </c>
      <c r="T100" s="33">
        <v>89678.976129610397</v>
      </c>
      <c r="U100" s="33">
        <v>102893.99863380395</v>
      </c>
      <c r="V100" s="33">
        <v>115978.80892046093</v>
      </c>
      <c r="W100" s="33">
        <v>128896.3416616008</v>
      </c>
      <c r="X100" s="33">
        <v>121026.61858793491</v>
      </c>
      <c r="Y100" s="33">
        <v>113109.68974755051</v>
      </c>
      <c r="Z100" s="33">
        <v>105618.36828742689</v>
      </c>
      <c r="AA100" s="33">
        <v>98289.019292368306</v>
      </c>
      <c r="AB100" s="33">
        <v>90658.798177924182</v>
      </c>
      <c r="AC100" s="33">
        <v>83034.610730449087</v>
      </c>
      <c r="AD100" s="33">
        <v>75349.851770166511</v>
      </c>
      <c r="AE100" s="33">
        <v>67573.992786032468</v>
      </c>
      <c r="AF100" s="33">
        <v>59695.770969182355</v>
      </c>
      <c r="AG100" s="33">
        <v>52071.856665662301</v>
      </c>
      <c r="AH100" s="33">
        <v>44721.184833807143</v>
      </c>
      <c r="AI100" s="33">
        <v>37850.741898426219</v>
      </c>
      <c r="AJ100" s="33">
        <v>31490.211594064291</v>
      </c>
      <c r="AK100" s="33">
        <v>25864.766623003201</v>
      </c>
      <c r="AL100" s="33">
        <v>21006.711377256674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18426.328769935812</v>
      </c>
      <c r="M101" s="33">
        <v>22589.842905093119</v>
      </c>
      <c r="N101" s="33">
        <v>27260.428767926842</v>
      </c>
      <c r="O101" s="33">
        <v>32414.677461452877</v>
      </c>
      <c r="P101" s="33">
        <v>36414.572582937421</v>
      </c>
      <c r="Q101" s="33">
        <v>40107.658612282394</v>
      </c>
      <c r="R101" s="33">
        <v>42751.632423488139</v>
      </c>
      <c r="S101" s="33">
        <v>44393.485652765477</v>
      </c>
      <c r="T101" s="33">
        <v>45048.881692813826</v>
      </c>
      <c r="U101" s="33">
        <v>45573.732332817548</v>
      </c>
      <c r="V101" s="33">
        <v>45944.755479150983</v>
      </c>
      <c r="W101" s="33">
        <v>46151.415743237725</v>
      </c>
      <c r="X101" s="33">
        <v>42295.574515016429</v>
      </c>
      <c r="Y101" s="33">
        <v>38519.266792427115</v>
      </c>
      <c r="Z101" s="33">
        <v>34914.485998942488</v>
      </c>
      <c r="AA101" s="33">
        <v>31437.654086065431</v>
      </c>
      <c r="AB101" s="33">
        <v>28036.521681961629</v>
      </c>
      <c r="AC101" s="33">
        <v>24789.632106535333</v>
      </c>
      <c r="AD101" s="33">
        <v>21708.382652742592</v>
      </c>
      <c r="AE101" s="33">
        <v>18796.341082128645</v>
      </c>
      <c r="AF101" s="33">
        <v>16066.410031920293</v>
      </c>
      <c r="AG101" s="33">
        <v>13570.505803438358</v>
      </c>
      <c r="AH101" s="33">
        <v>11312.201901515753</v>
      </c>
      <c r="AI101" s="33">
        <v>9308.0753590737804</v>
      </c>
      <c r="AJ101" s="33">
        <v>7555.9304844171147</v>
      </c>
      <c r="AK101" s="33">
        <v>6060.4279119440789</v>
      </c>
      <c r="AL101" s="33">
        <v>4811.819826029744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3570.8810046213889</v>
      </c>
      <c r="M102" s="33">
        <v>4742.7766204522222</v>
      </c>
      <c r="N102" s="33">
        <v>10687.551791972917</v>
      </c>
      <c r="O102" s="33">
        <v>16969.602913436069</v>
      </c>
      <c r="P102" s="33">
        <v>22778.820390061544</v>
      </c>
      <c r="Q102" s="33">
        <v>28841.686319014327</v>
      </c>
      <c r="R102" s="33">
        <v>35957.014284618548</v>
      </c>
      <c r="S102" s="33">
        <v>43293.367955059359</v>
      </c>
      <c r="T102" s="33">
        <v>50812.87910905348</v>
      </c>
      <c r="U102" s="33">
        <v>57801.870330727346</v>
      </c>
      <c r="V102" s="33">
        <v>67111.594030821638</v>
      </c>
      <c r="W102" s="33">
        <v>75737.411614638782</v>
      </c>
      <c r="X102" s="33">
        <v>70387.295500425927</v>
      </c>
      <c r="Y102" s="33">
        <v>65147.367348586093</v>
      </c>
      <c r="Z102" s="33">
        <v>60372.212773667008</v>
      </c>
      <c r="AA102" s="33">
        <v>55788.484732151694</v>
      </c>
      <c r="AB102" s="33">
        <v>51101.895368120844</v>
      </c>
      <c r="AC102" s="33">
        <v>46519.732450074436</v>
      </c>
      <c r="AD102" s="33">
        <v>41992.389626624048</v>
      </c>
      <c r="AE102" s="33">
        <v>37472.705080813677</v>
      </c>
      <c r="AF102" s="33">
        <v>32947.074830430887</v>
      </c>
      <c r="AG102" s="33">
        <v>28607.214864157188</v>
      </c>
      <c r="AH102" s="33">
        <v>24468.454816548929</v>
      </c>
      <c r="AI102" s="33">
        <v>20630.09386614944</v>
      </c>
      <c r="AJ102" s="33">
        <v>17090.546101206226</v>
      </c>
      <c r="AK102" s="33">
        <v>13969.249511876518</v>
      </c>
      <c r="AL102" s="33">
        <v>11269.683002500376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285736.70120231278</v>
      </c>
      <c r="M108" s="36">
        <v>280679.00930825091</v>
      </c>
      <c r="N108" s="36">
        <v>275020.99918115628</v>
      </c>
      <c r="O108" s="36">
        <v>269896.40484527999</v>
      </c>
      <c r="P108" s="36">
        <v>265667.23009426642</v>
      </c>
      <c r="Q108" s="36">
        <v>261695.4782879194</v>
      </c>
      <c r="R108" s="36">
        <v>258244.9651127804</v>
      </c>
      <c r="S108" s="36">
        <v>255062.60891960299</v>
      </c>
      <c r="T108" s="36">
        <v>252427.91320318717</v>
      </c>
      <c r="U108" s="36">
        <v>250065.87035801326</v>
      </c>
      <c r="V108" s="36">
        <v>247256.15005084791</v>
      </c>
      <c r="W108" s="36">
        <v>245141.45988110179</v>
      </c>
      <c r="X108" s="36">
        <v>222904.87737291673</v>
      </c>
      <c r="Y108" s="36">
        <v>201745.85200356919</v>
      </c>
      <c r="Z108" s="36">
        <v>182276.59305911406</v>
      </c>
      <c r="AA108" s="36">
        <v>164105.22445588541</v>
      </c>
      <c r="AB108" s="36">
        <v>146639.21997546076</v>
      </c>
      <c r="AC108" s="36">
        <v>130146.62743904903</v>
      </c>
      <c r="AD108" s="36">
        <v>114628.10572198479</v>
      </c>
      <c r="AE108" s="36">
        <v>100014.40298708176</v>
      </c>
      <c r="AF108" s="36">
        <v>86281.133222542601</v>
      </c>
      <c r="AG108" s="36">
        <v>73710.185478337633</v>
      </c>
      <c r="AH108" s="36">
        <v>62202.241406427398</v>
      </c>
      <c r="AI108" s="36">
        <v>51810.768766409579</v>
      </c>
      <c r="AJ108" s="36">
        <v>42593.489867871547</v>
      </c>
      <c r="AK108" s="36">
        <v>34609.65682372266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254213.81991448387</v>
      </c>
      <c r="M109" s="34">
        <v>247352.95828642073</v>
      </c>
      <c r="N109" s="34">
        <v>242500.89440752065</v>
      </c>
      <c r="O109" s="34">
        <v>237811.92668750015</v>
      </c>
      <c r="P109" s="34">
        <v>232497.46593454725</v>
      </c>
      <c r="Q109" s="34">
        <v>227402.42790165337</v>
      </c>
      <c r="R109" s="34">
        <v>222621.89521353933</v>
      </c>
      <c r="S109" s="34">
        <v>217576.68798327752</v>
      </c>
      <c r="T109" s="34">
        <v>212285.13343698066</v>
      </c>
      <c r="U109" s="34">
        <v>207687.40121366482</v>
      </c>
      <c r="V109" s="34">
        <v>205007.15605733602</v>
      </c>
      <c r="W109" s="34">
        <v>202051.80866440025</v>
      </c>
      <c r="X109" s="34">
        <v>181611.29905011453</v>
      </c>
      <c r="Y109" s="34">
        <v>162630.15250148322</v>
      </c>
      <c r="Z109" s="34">
        <v>145436.69809113754</v>
      </c>
      <c r="AA109" s="34">
        <v>129653.11937460498</v>
      </c>
      <c r="AB109" s="34">
        <v>114845.53977052288</v>
      </c>
      <c r="AC109" s="34">
        <v>101160.0725091591</v>
      </c>
      <c r="AD109" s="34">
        <v>88439.921212982998</v>
      </c>
      <c r="AE109" s="34">
        <v>76607.478040801943</v>
      </c>
      <c r="AF109" s="34">
        <v>65627.235427507403</v>
      </c>
      <c r="AG109" s="34">
        <v>55673.745645805502</v>
      </c>
      <c r="AH109" s="34">
        <v>46658.333118290087</v>
      </c>
      <c r="AI109" s="34">
        <v>38624.058158700034</v>
      </c>
      <c r="AJ109" s="34">
        <v>31527.746283926226</v>
      </c>
      <c r="AK109" s="34">
        <v>25428.775905145452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539950.52111679665</v>
      </c>
      <c r="M110" s="33">
        <v>528031.96759467153</v>
      </c>
      <c r="N110" s="33">
        <v>517521.89358867693</v>
      </c>
      <c r="O110" s="33">
        <v>507708.3315327802</v>
      </c>
      <c r="P110" s="33">
        <v>498164.69602881366</v>
      </c>
      <c r="Q110" s="33">
        <v>489097.90618957282</v>
      </c>
      <c r="R110" s="33">
        <v>480866.8603263197</v>
      </c>
      <c r="S110" s="33">
        <v>472639.29690288048</v>
      </c>
      <c r="T110" s="33">
        <v>464713.04664016783</v>
      </c>
      <c r="U110" s="33">
        <v>457753.27157167811</v>
      </c>
      <c r="V110" s="33">
        <v>452263.30610818393</v>
      </c>
      <c r="W110" s="33">
        <v>447193.26854550198</v>
      </c>
      <c r="X110" s="33">
        <v>404516.1764230312</v>
      </c>
      <c r="Y110" s="33">
        <v>364376.00450505241</v>
      </c>
      <c r="Z110" s="33">
        <v>327713.29115025158</v>
      </c>
      <c r="AA110" s="33">
        <v>293758.34383049037</v>
      </c>
      <c r="AB110" s="33">
        <v>261484.75974598364</v>
      </c>
      <c r="AC110" s="33">
        <v>231306.69994820814</v>
      </c>
      <c r="AD110" s="33">
        <v>203068.02693496778</v>
      </c>
      <c r="AE110" s="33">
        <v>176621.8810278837</v>
      </c>
      <c r="AF110" s="33">
        <v>151908.36865005002</v>
      </c>
      <c r="AG110" s="33">
        <v>129383.93112414313</v>
      </c>
      <c r="AH110" s="33">
        <v>108860.57452471749</v>
      </c>
      <c r="AI110" s="33">
        <v>90434.826925109621</v>
      </c>
      <c r="AJ110" s="33">
        <v>74121.23615179777</v>
      </c>
      <c r="AK110" s="33">
        <v>60038.432728868109</v>
      </c>
      <c r="AL110" s="33">
        <v>48134.528038644145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173.78162487030673</v>
      </c>
      <c r="M116" s="33">
        <v>163.26335975910459</v>
      </c>
      <c r="N116" s="33">
        <v>152.67920372961336</v>
      </c>
      <c r="O116" s="33">
        <v>142.22674519808109</v>
      </c>
      <c r="P116" s="33">
        <v>131.88329267057006</v>
      </c>
      <c r="Q116" s="33">
        <v>121.61991300037707</v>
      </c>
      <c r="R116" s="33">
        <v>111.44343445816318</v>
      </c>
      <c r="S116" s="33">
        <v>101.39824219803933</v>
      </c>
      <c r="T116" s="33">
        <v>91.198416746265707</v>
      </c>
      <c r="U116" s="33">
        <v>81.413325864191407</v>
      </c>
      <c r="V116" s="33">
        <v>71.847255244064016</v>
      </c>
      <c r="W116" s="33">
        <v>62.944550947912475</v>
      </c>
      <c r="X116" s="33">
        <v>54.67352536037783</v>
      </c>
      <c r="Y116" s="33">
        <v>47.173441787685881</v>
      </c>
      <c r="Z116" s="33">
        <v>40.521510232609685</v>
      </c>
      <c r="AA116" s="33">
        <v>34.605346489001647</v>
      </c>
      <c r="AB116" s="33">
        <v>29.29915668419731</v>
      </c>
      <c r="AC116" s="33">
        <v>24.568019943558156</v>
      </c>
      <c r="AD116" s="33">
        <v>20.434722844590883</v>
      </c>
      <c r="AE116" s="33">
        <v>16.860136348143438</v>
      </c>
      <c r="AF116" s="33">
        <v>13.828897894433725</v>
      </c>
      <c r="AG116" s="33">
        <v>11.296533648558013</v>
      </c>
      <c r="AH116" s="33">
        <v>9.1855505715803005</v>
      </c>
      <c r="AI116" s="33">
        <v>7.3956804957643545</v>
      </c>
      <c r="AJ116" s="33">
        <v>5.9497830919758652</v>
      </c>
      <c r="AK116" s="33">
        <v>4.7492833169849593</v>
      </c>
      <c r="AL116" s="33">
        <v>3.775038590782974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159.54962264863076</v>
      </c>
      <c r="M117" s="33">
        <v>150.98074081003003</v>
      </c>
      <c r="N117" s="33">
        <v>140.23208405864941</v>
      </c>
      <c r="O117" s="33">
        <v>129.07148859740974</v>
      </c>
      <c r="P117" s="33">
        <v>118.58806870520301</v>
      </c>
      <c r="Q117" s="33">
        <v>108.30518296971415</v>
      </c>
      <c r="R117" s="33">
        <v>98.245471936176429</v>
      </c>
      <c r="S117" s="33">
        <v>88.555853820754052</v>
      </c>
      <c r="T117" s="33">
        <v>79.258779218061207</v>
      </c>
      <c r="U117" s="33">
        <v>70.887306332176223</v>
      </c>
      <c r="V117" s="33">
        <v>62.388329494393219</v>
      </c>
      <c r="W117" s="33">
        <v>54.307995183836958</v>
      </c>
      <c r="X117" s="33">
        <v>46.644794559997372</v>
      </c>
      <c r="Y117" s="33">
        <v>39.853209970215374</v>
      </c>
      <c r="Z117" s="33">
        <v>33.854983599251021</v>
      </c>
      <c r="AA117" s="33">
        <v>28.607456681143528</v>
      </c>
      <c r="AB117" s="33">
        <v>24.049058079871404</v>
      </c>
      <c r="AC117" s="33">
        <v>20.081075840053543</v>
      </c>
      <c r="AD117" s="33">
        <v>16.624020412987473</v>
      </c>
      <c r="AE117" s="33">
        <v>13.653020927481903</v>
      </c>
      <c r="AF117" s="33">
        <v>11.142828709733678</v>
      </c>
      <c r="AG117" s="33">
        <v>9.0456290337274812</v>
      </c>
      <c r="AH117" s="33">
        <v>7.2897804574097664</v>
      </c>
      <c r="AI117" s="33">
        <v>5.8231191464747765</v>
      </c>
      <c r="AJ117" s="33">
        <v>4.6169270088145415</v>
      </c>
      <c r="AK117" s="33">
        <v>3.6268444676316678</v>
      </c>
      <c r="AL117" s="33">
        <v>2.8267660797920171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8.5459858416194816</v>
      </c>
      <c r="M119" s="33">
        <v>9.629336408270639</v>
      </c>
      <c r="N119" s="33">
        <v>10.287006242640468</v>
      </c>
      <c r="O119" s="33">
        <v>10.714514792459887</v>
      </c>
      <c r="P119" s="33">
        <v>10.913240622431484</v>
      </c>
      <c r="Q119" s="33">
        <v>10.911648516066956</v>
      </c>
      <c r="R119" s="33">
        <v>10.720799808568263</v>
      </c>
      <c r="S119" s="33">
        <v>10.381998856231482</v>
      </c>
      <c r="T119" s="33">
        <v>9.8840326737503048</v>
      </c>
      <c r="U119" s="33">
        <v>9.2418501166226594</v>
      </c>
      <c r="V119" s="33">
        <v>8.4536107939512632</v>
      </c>
      <c r="W119" s="33">
        <v>7.6619451092666457</v>
      </c>
      <c r="X119" s="33">
        <v>6.8674225743717772</v>
      </c>
      <c r="Y119" s="33">
        <v>6.0853805894787287</v>
      </c>
      <c r="Z119" s="33">
        <v>5.3304156811852828</v>
      </c>
      <c r="AA119" s="33">
        <v>4.6107289463568115</v>
      </c>
      <c r="AB119" s="33">
        <v>3.942701363473466</v>
      </c>
      <c r="AC119" s="33">
        <v>3.3277229915799622</v>
      </c>
      <c r="AD119" s="33">
        <v>2.7767659601304202</v>
      </c>
      <c r="AE119" s="33">
        <v>2.2912029116384636</v>
      </c>
      <c r="AF119" s="33">
        <v>1.8707354176277411</v>
      </c>
      <c r="AG119" s="33">
        <v>1.5095007172703161</v>
      </c>
      <c r="AH119" s="33">
        <v>1.2040582147693117</v>
      </c>
      <c r="AI119" s="33">
        <v>0.94975634783686025</v>
      </c>
      <c r="AJ119" s="33">
        <v>0.74479733745325372</v>
      </c>
      <c r="AK119" s="33">
        <v>0.5798950458330292</v>
      </c>
      <c r="AL119" s="33">
        <v>0.45322306486834962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12.377225340341543</v>
      </c>
      <c r="M120" s="33">
        <v>15.683905587654747</v>
      </c>
      <c r="N120" s="33">
        <v>19.440168664782572</v>
      </c>
      <c r="O120" s="33">
        <v>23.837316410180691</v>
      </c>
      <c r="P120" s="33">
        <v>29.113332959586003</v>
      </c>
      <c r="Q120" s="33">
        <v>34.920913903758553</v>
      </c>
      <c r="R120" s="33">
        <v>41.426135076690414</v>
      </c>
      <c r="S120" s="33">
        <v>48.347484335402505</v>
      </c>
      <c r="T120" s="33">
        <v>56.0992070019457</v>
      </c>
      <c r="U120" s="33">
        <v>63.915275816427474</v>
      </c>
      <c r="V120" s="33">
        <v>71.55618473018832</v>
      </c>
      <c r="W120" s="33">
        <v>78.99697056810264</v>
      </c>
      <c r="X120" s="33">
        <v>74.127467727225067</v>
      </c>
      <c r="Y120" s="33">
        <v>69.232296851357674</v>
      </c>
      <c r="Z120" s="33">
        <v>64.589675639063074</v>
      </c>
      <c r="AA120" s="33">
        <v>60.044689237152554</v>
      </c>
      <c r="AB120" s="33">
        <v>55.325187935017198</v>
      </c>
      <c r="AC120" s="33">
        <v>50.61566221070489</v>
      </c>
      <c r="AD120" s="33">
        <v>45.877345900685185</v>
      </c>
      <c r="AE120" s="33">
        <v>41.094422442224825</v>
      </c>
      <c r="AF120" s="33">
        <v>36.26321554382254</v>
      </c>
      <c r="AG120" s="33">
        <v>31.59790308695883</v>
      </c>
      <c r="AH120" s="33">
        <v>27.111295785833942</v>
      </c>
      <c r="AI120" s="33">
        <v>22.926450367081575</v>
      </c>
      <c r="AJ120" s="33">
        <v>19.060294520631327</v>
      </c>
      <c r="AK120" s="33">
        <v>15.64585952948255</v>
      </c>
      <c r="AL120" s="33">
        <v>12.700035666945469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7.4835670043745619</v>
      </c>
      <c r="M121" s="33">
        <v>9.0871703248734956</v>
      </c>
      <c r="N121" s="33">
        <v>10.77838655740937</v>
      </c>
      <c r="O121" s="33">
        <v>12.527124718077058</v>
      </c>
      <c r="P121" s="33">
        <v>13.759455350577523</v>
      </c>
      <c r="Q121" s="33">
        <v>14.7834923555067</v>
      </c>
      <c r="R121" s="33">
        <v>15.38296403553319</v>
      </c>
      <c r="S121" s="33">
        <v>15.689159864259208</v>
      </c>
      <c r="T121" s="33">
        <v>15.701657185290937</v>
      </c>
      <c r="U121" s="33">
        <v>15.675705412799346</v>
      </c>
      <c r="V121" s="33">
        <v>15.601385996044113</v>
      </c>
      <c r="W121" s="33">
        <v>15.478196088119608</v>
      </c>
      <c r="X121" s="33">
        <v>14.136498186177727</v>
      </c>
      <c r="Y121" s="33">
        <v>12.821871063279195</v>
      </c>
      <c r="Z121" s="33">
        <v>11.565406517559413</v>
      </c>
      <c r="AA121" s="33">
        <v>10.357409828265709</v>
      </c>
      <c r="AB121" s="33">
        <v>9.1858728304987931</v>
      </c>
      <c r="AC121" s="33">
        <v>8.0758287988694235</v>
      </c>
      <c r="AD121" s="33">
        <v>7.0321569537991522</v>
      </c>
      <c r="AE121" s="33">
        <v>6.0556556160136257</v>
      </c>
      <c r="AF121" s="33">
        <v>5.1499699130589383</v>
      </c>
      <c r="AG121" s="33">
        <v>4.328869134297701</v>
      </c>
      <c r="AH121" s="33">
        <v>3.5926885985248389</v>
      </c>
      <c r="AI121" s="33">
        <v>2.9443223119118191</v>
      </c>
      <c r="AJ121" s="33">
        <v>2.38198314105066</v>
      </c>
      <c r="AK121" s="33">
        <v>1.9044381572632003</v>
      </c>
      <c r="AL121" s="33">
        <v>1.507567607199372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2.4254977741342887</v>
      </c>
      <c r="M122" s="33">
        <v>3.2091428277608185</v>
      </c>
      <c r="N122" s="33">
        <v>7.1826036578776717</v>
      </c>
      <c r="O122" s="33">
        <v>11.371213365104342</v>
      </c>
      <c r="P122" s="33">
        <v>15.233805602497931</v>
      </c>
      <c r="Q122" s="33">
        <v>19.253571471400392</v>
      </c>
      <c r="R122" s="33">
        <v>23.959223039851263</v>
      </c>
      <c r="S122" s="33">
        <v>28.796946419738489</v>
      </c>
      <c r="T122" s="33">
        <v>33.740440384978747</v>
      </c>
      <c r="U122" s="33">
        <v>38.318712238682643</v>
      </c>
      <c r="V122" s="33">
        <v>44.405376939052495</v>
      </c>
      <c r="W122" s="33">
        <v>50.023435193369771</v>
      </c>
      <c r="X122" s="33">
        <v>46.487043452279799</v>
      </c>
      <c r="Y122" s="33">
        <v>43.023403932438526</v>
      </c>
      <c r="Z122" s="33">
        <v>39.864582437324025</v>
      </c>
      <c r="AA122" s="33">
        <v>36.830991716665821</v>
      </c>
      <c r="AB122" s="33">
        <v>33.730174704936104</v>
      </c>
      <c r="AC122" s="33">
        <v>30.698572125923398</v>
      </c>
      <c r="AD122" s="33">
        <v>27.703672065710496</v>
      </c>
      <c r="AE122" s="33">
        <v>24.715127813663813</v>
      </c>
      <c r="AF122" s="33">
        <v>21.724468615671654</v>
      </c>
      <c r="AG122" s="33">
        <v>18.857794827356752</v>
      </c>
      <c r="AH122" s="33">
        <v>16.125521559184612</v>
      </c>
      <c r="AI122" s="33">
        <v>13.592865718200725</v>
      </c>
      <c r="AJ122" s="33">
        <v>11.258615869626174</v>
      </c>
      <c r="AK122" s="33">
        <v>9.200836115697463</v>
      </c>
      <c r="AL122" s="33">
        <v>7.4213962097197852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194.70483605226775</v>
      </c>
      <c r="M128" s="36">
        <v>188.57660175502997</v>
      </c>
      <c r="N128" s="36">
        <v>182.4063786370364</v>
      </c>
      <c r="O128" s="36">
        <v>176.77857640072165</v>
      </c>
      <c r="P128" s="36">
        <v>171.90986625258756</v>
      </c>
      <c r="Q128" s="36">
        <v>167.45247542020257</v>
      </c>
      <c r="R128" s="36">
        <v>163.59036934342186</v>
      </c>
      <c r="S128" s="36">
        <v>160.12772538967332</v>
      </c>
      <c r="T128" s="36">
        <v>157.18165642196172</v>
      </c>
      <c r="U128" s="36">
        <v>154.57045179724153</v>
      </c>
      <c r="V128" s="36">
        <v>151.85705076820358</v>
      </c>
      <c r="W128" s="36">
        <v>149.60346662528175</v>
      </c>
      <c r="X128" s="36">
        <v>135.66841566197468</v>
      </c>
      <c r="Y128" s="36">
        <v>122.49111922852228</v>
      </c>
      <c r="Z128" s="36">
        <v>110.44160155285805</v>
      </c>
      <c r="AA128" s="36">
        <v>99.260764672511016</v>
      </c>
      <c r="AB128" s="36">
        <v>88.567045982687972</v>
      </c>
      <c r="AC128" s="36">
        <v>78.511405145843014</v>
      </c>
      <c r="AD128" s="36">
        <v>69.088834705406484</v>
      </c>
      <c r="AE128" s="36">
        <v>60.245761702006732</v>
      </c>
      <c r="AF128" s="36">
        <v>51.962848855884005</v>
      </c>
      <c r="AG128" s="36">
        <v>44.403937452787162</v>
      </c>
      <c r="AH128" s="36">
        <v>37.500904572183558</v>
      </c>
      <c r="AI128" s="36">
        <v>31.271887210682792</v>
      </c>
      <c r="AJ128" s="36">
        <v>25.754874950060447</v>
      </c>
      <c r="AK128" s="36">
        <v>20.975037892300538</v>
      </c>
      <c r="AL128" s="36">
        <v>16.928297322596791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169.45868742713961</v>
      </c>
      <c r="M129" s="34">
        <v>163.27705396266433</v>
      </c>
      <c r="N129" s="34">
        <v>158.19307427393645</v>
      </c>
      <c r="O129" s="34">
        <v>152.96982668059115</v>
      </c>
      <c r="P129" s="34">
        <v>147.58132965827846</v>
      </c>
      <c r="Q129" s="34">
        <v>142.34224679662123</v>
      </c>
      <c r="R129" s="34">
        <v>137.58765901156087</v>
      </c>
      <c r="S129" s="34">
        <v>133.04196010475175</v>
      </c>
      <c r="T129" s="34">
        <v>128.7008767883309</v>
      </c>
      <c r="U129" s="34">
        <v>124.88172398365822</v>
      </c>
      <c r="V129" s="34">
        <v>122.39509242948984</v>
      </c>
      <c r="W129" s="34">
        <v>119.80962646532635</v>
      </c>
      <c r="X129" s="34">
        <v>107.2683361984549</v>
      </c>
      <c r="Y129" s="34">
        <v>95.698484965933091</v>
      </c>
      <c r="Z129" s="34">
        <v>85.28497255413447</v>
      </c>
      <c r="AA129" s="34">
        <v>75.795858226075055</v>
      </c>
      <c r="AB129" s="34">
        <v>66.9651056153063</v>
      </c>
      <c r="AC129" s="34">
        <v>58.855476764846365</v>
      </c>
      <c r="AD129" s="34">
        <v>51.359849432497121</v>
      </c>
      <c r="AE129" s="34">
        <v>44.423804357159341</v>
      </c>
      <c r="AF129" s="34">
        <v>38.017267238464271</v>
      </c>
      <c r="AG129" s="34">
        <v>32.232292995381933</v>
      </c>
      <c r="AH129" s="34">
        <v>27.007990615119219</v>
      </c>
      <c r="AI129" s="34">
        <v>22.36030717658732</v>
      </c>
      <c r="AJ129" s="34">
        <v>18.257526019491376</v>
      </c>
      <c r="AK129" s="34">
        <v>14.73211874059233</v>
      </c>
      <c r="AL129" s="34">
        <v>11.755729896711173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364.16352347940739</v>
      </c>
      <c r="M130" s="33">
        <v>351.85365571769438</v>
      </c>
      <c r="N130" s="33">
        <v>340.59945291097284</v>
      </c>
      <c r="O130" s="33">
        <v>329.7484030813128</v>
      </c>
      <c r="P130" s="33">
        <v>319.491195910866</v>
      </c>
      <c r="Q130" s="33">
        <v>309.7947222168238</v>
      </c>
      <c r="R130" s="33">
        <v>301.17802835498276</v>
      </c>
      <c r="S130" s="33">
        <v>293.1696854944251</v>
      </c>
      <c r="T130" s="33">
        <v>285.88253321029259</v>
      </c>
      <c r="U130" s="33">
        <v>279.45217578089978</v>
      </c>
      <c r="V130" s="33">
        <v>274.25214319769344</v>
      </c>
      <c r="W130" s="33">
        <v>269.41309309060807</v>
      </c>
      <c r="X130" s="33">
        <v>242.93675186042958</v>
      </c>
      <c r="Y130" s="33">
        <v>218.18960419445537</v>
      </c>
      <c r="Z130" s="33">
        <v>195.7265741069925</v>
      </c>
      <c r="AA130" s="33">
        <v>175.05662289858606</v>
      </c>
      <c r="AB130" s="33">
        <v>155.53215159799427</v>
      </c>
      <c r="AC130" s="33">
        <v>137.36688191068936</v>
      </c>
      <c r="AD130" s="33">
        <v>120.4486841379036</v>
      </c>
      <c r="AE130" s="33">
        <v>104.66956605916607</v>
      </c>
      <c r="AF130" s="33">
        <v>89.980116094348276</v>
      </c>
      <c r="AG130" s="33">
        <v>76.636230448169101</v>
      </c>
      <c r="AH130" s="33">
        <v>64.50889518730277</v>
      </c>
      <c r="AI130" s="33">
        <v>53.632194387270111</v>
      </c>
      <c r="AJ130" s="33">
        <v>44.01240096955182</v>
      </c>
      <c r="AK130" s="33">
        <v>35.707156632892868</v>
      </c>
      <c r="AL130" s="33">
        <v>28.684027219307968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19550.432797909507</v>
      </c>
      <c r="M136" s="33">
        <v>18367.127972899263</v>
      </c>
      <c r="N136" s="33">
        <v>17176.410419581502</v>
      </c>
      <c r="O136" s="33">
        <v>16000.508834784123</v>
      </c>
      <c r="P136" s="33">
        <v>14836.87042543913</v>
      </c>
      <c r="Q136" s="33">
        <v>13682.24021254242</v>
      </c>
      <c r="R136" s="33">
        <v>12537.386376543358</v>
      </c>
      <c r="S136" s="33">
        <v>11407.302247279424</v>
      </c>
      <c r="T136" s="33">
        <v>10259.821883954892</v>
      </c>
      <c r="U136" s="33">
        <v>9158.9991597215321</v>
      </c>
      <c r="V136" s="33">
        <v>8082.8162149572008</v>
      </c>
      <c r="W136" s="33">
        <v>7081.261981640153</v>
      </c>
      <c r="X136" s="33">
        <v>6150.7716030425063</v>
      </c>
      <c r="Y136" s="33">
        <v>5307.0122011146614</v>
      </c>
      <c r="Z136" s="33">
        <v>4558.6699011685887</v>
      </c>
      <c r="AA136" s="33">
        <v>3893.101480012685</v>
      </c>
      <c r="AB136" s="33">
        <v>3296.1551269721972</v>
      </c>
      <c r="AC136" s="33">
        <v>2763.9022436502923</v>
      </c>
      <c r="AD136" s="33">
        <v>2298.9063200164742</v>
      </c>
      <c r="AE136" s="33">
        <v>1896.7653391661368</v>
      </c>
      <c r="AF136" s="33">
        <v>1555.7510131237939</v>
      </c>
      <c r="AG136" s="33">
        <v>1270.8600354627763</v>
      </c>
      <c r="AH136" s="33">
        <v>1033.3744393027839</v>
      </c>
      <c r="AI136" s="33">
        <v>832.01405577348987</v>
      </c>
      <c r="AJ136" s="33">
        <v>669.3505978472848</v>
      </c>
      <c r="AK136" s="33">
        <v>534.29437316080782</v>
      </c>
      <c r="AL136" s="33">
        <v>424.69184146308459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15954.962264863076</v>
      </c>
      <c r="M137" s="33">
        <v>15098.074081003002</v>
      </c>
      <c r="N137" s="33">
        <v>14023.20840586494</v>
      </c>
      <c r="O137" s="33">
        <v>12907.148859740973</v>
      </c>
      <c r="P137" s="33">
        <v>11858.8068705203</v>
      </c>
      <c r="Q137" s="33">
        <v>10830.518296971415</v>
      </c>
      <c r="R137" s="33">
        <v>9824.5471936176436</v>
      </c>
      <c r="S137" s="33">
        <v>8855.5853820754055</v>
      </c>
      <c r="T137" s="33">
        <v>7925.87792180612</v>
      </c>
      <c r="U137" s="33">
        <v>7088.7306332176213</v>
      </c>
      <c r="V137" s="33">
        <v>6238.832949439322</v>
      </c>
      <c r="W137" s="33">
        <v>5430.7995183836956</v>
      </c>
      <c r="X137" s="33">
        <v>4664.4794559997372</v>
      </c>
      <c r="Y137" s="33">
        <v>3985.3209970215371</v>
      </c>
      <c r="Z137" s="33">
        <v>3385.4983599251018</v>
      </c>
      <c r="AA137" s="33">
        <v>2860.7456681143531</v>
      </c>
      <c r="AB137" s="33">
        <v>2404.9058079871402</v>
      </c>
      <c r="AC137" s="33">
        <v>2008.1075840053545</v>
      </c>
      <c r="AD137" s="33">
        <v>1662.4020412987472</v>
      </c>
      <c r="AE137" s="33">
        <v>1365.3020927481903</v>
      </c>
      <c r="AF137" s="33">
        <v>1114.2828709733678</v>
      </c>
      <c r="AG137" s="33">
        <v>904.562903372748</v>
      </c>
      <c r="AH137" s="33">
        <v>728.97804574097665</v>
      </c>
      <c r="AI137" s="33">
        <v>582.31191464747758</v>
      </c>
      <c r="AJ137" s="33">
        <v>461.69270088145413</v>
      </c>
      <c r="AK137" s="33">
        <v>362.68444676316676</v>
      </c>
      <c r="AL137" s="33">
        <v>282.67660797920172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961.42340718219168</v>
      </c>
      <c r="M139" s="33">
        <v>1083.3003459304468</v>
      </c>
      <c r="N139" s="33">
        <v>1157.2882022970525</v>
      </c>
      <c r="O139" s="33">
        <v>1205.3829141517374</v>
      </c>
      <c r="P139" s="33">
        <v>1227.7395700235418</v>
      </c>
      <c r="Q139" s="33">
        <v>1227.5604580575325</v>
      </c>
      <c r="R139" s="33">
        <v>1206.0899784639296</v>
      </c>
      <c r="S139" s="33">
        <v>1167.9748713260415</v>
      </c>
      <c r="T139" s="33">
        <v>1111.9536757969092</v>
      </c>
      <c r="U139" s="33">
        <v>1039.7081381200492</v>
      </c>
      <c r="V139" s="33">
        <v>951.03121431951718</v>
      </c>
      <c r="W139" s="33">
        <v>861.96882479249757</v>
      </c>
      <c r="X139" s="33">
        <v>772.58503961682493</v>
      </c>
      <c r="Y139" s="33">
        <v>684.60531631635695</v>
      </c>
      <c r="Z139" s="33">
        <v>599.67176413334425</v>
      </c>
      <c r="AA139" s="33">
        <v>518.70700646514126</v>
      </c>
      <c r="AB139" s="33">
        <v>443.5539033907649</v>
      </c>
      <c r="AC139" s="33">
        <v>374.36883655274573</v>
      </c>
      <c r="AD139" s="33">
        <v>312.3861705146723</v>
      </c>
      <c r="AE139" s="33">
        <v>257.76032755932715</v>
      </c>
      <c r="AF139" s="33">
        <v>210.45773448312087</v>
      </c>
      <c r="AG139" s="33">
        <v>169.81883069291055</v>
      </c>
      <c r="AH139" s="33">
        <v>135.45654916154757</v>
      </c>
      <c r="AI139" s="33">
        <v>106.84758913164679</v>
      </c>
      <c r="AJ139" s="33">
        <v>83.789700463491045</v>
      </c>
      <c r="AK139" s="33">
        <v>65.238192656215773</v>
      </c>
      <c r="AL139" s="33">
        <v>50.987594797689333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1392.4378507884235</v>
      </c>
      <c r="M140" s="33">
        <v>1764.4393786111591</v>
      </c>
      <c r="N140" s="33">
        <v>2187.0189747880395</v>
      </c>
      <c r="O140" s="33">
        <v>2681.6980961453278</v>
      </c>
      <c r="P140" s="33">
        <v>3275.2499579534256</v>
      </c>
      <c r="Q140" s="33">
        <v>3928.6028141728375</v>
      </c>
      <c r="R140" s="33">
        <v>4660.4401961276717</v>
      </c>
      <c r="S140" s="33">
        <v>5439.0919877327815</v>
      </c>
      <c r="T140" s="33">
        <v>6311.1607877188908</v>
      </c>
      <c r="U140" s="33">
        <v>7190.4685293480898</v>
      </c>
      <c r="V140" s="33">
        <v>8050.0707821461865</v>
      </c>
      <c r="W140" s="33">
        <v>8887.1591889115462</v>
      </c>
      <c r="X140" s="33">
        <v>8339.3401193128193</v>
      </c>
      <c r="Y140" s="33">
        <v>7788.6333957777388</v>
      </c>
      <c r="Z140" s="33">
        <v>7266.3385093945953</v>
      </c>
      <c r="AA140" s="33">
        <v>6755.0275391796622</v>
      </c>
      <c r="AB140" s="33">
        <v>6224.0836426894339</v>
      </c>
      <c r="AC140" s="33">
        <v>5694.2619987042999</v>
      </c>
      <c r="AD140" s="33">
        <v>5161.2014138270833</v>
      </c>
      <c r="AE140" s="33">
        <v>4623.1225247502925</v>
      </c>
      <c r="AF140" s="33">
        <v>4079.6117486800354</v>
      </c>
      <c r="AG140" s="33">
        <v>3554.7640972828685</v>
      </c>
      <c r="AH140" s="33">
        <v>3050.0207759063187</v>
      </c>
      <c r="AI140" s="33">
        <v>2579.225666296677</v>
      </c>
      <c r="AJ140" s="33">
        <v>2144.2831335710243</v>
      </c>
      <c r="AK140" s="33">
        <v>1760.1591970667869</v>
      </c>
      <c r="AL140" s="33">
        <v>1428.7540125313651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748.3567004374562</v>
      </c>
      <c r="M141" s="33">
        <v>908.71703248734957</v>
      </c>
      <c r="N141" s="33">
        <v>1077.8386557409369</v>
      </c>
      <c r="O141" s="33">
        <v>1252.7124718077059</v>
      </c>
      <c r="P141" s="33">
        <v>1375.9455350577523</v>
      </c>
      <c r="Q141" s="33">
        <v>1478.3492355506701</v>
      </c>
      <c r="R141" s="33">
        <v>1538.2964035533191</v>
      </c>
      <c r="S141" s="33">
        <v>1568.9159864259209</v>
      </c>
      <c r="T141" s="33">
        <v>1570.1657185290937</v>
      </c>
      <c r="U141" s="33">
        <v>1567.5705412799346</v>
      </c>
      <c r="V141" s="33">
        <v>1560.1385996044114</v>
      </c>
      <c r="W141" s="33">
        <v>1547.8196088119607</v>
      </c>
      <c r="X141" s="33">
        <v>1413.6498186177728</v>
      </c>
      <c r="Y141" s="33">
        <v>1282.1871063279195</v>
      </c>
      <c r="Z141" s="33">
        <v>1156.5406517559413</v>
      </c>
      <c r="AA141" s="33">
        <v>1035.7409828265709</v>
      </c>
      <c r="AB141" s="33">
        <v>918.58728304987926</v>
      </c>
      <c r="AC141" s="33">
        <v>807.58287988694235</v>
      </c>
      <c r="AD141" s="33">
        <v>703.21569537991513</v>
      </c>
      <c r="AE141" s="33">
        <v>605.56556160136256</v>
      </c>
      <c r="AF141" s="33">
        <v>514.99699130589374</v>
      </c>
      <c r="AG141" s="33">
        <v>432.88691342977006</v>
      </c>
      <c r="AH141" s="33">
        <v>359.2688598524839</v>
      </c>
      <c r="AI141" s="33">
        <v>294.43223119118193</v>
      </c>
      <c r="AJ141" s="33">
        <v>238.198314105066</v>
      </c>
      <c r="AK141" s="33">
        <v>190.44381572632003</v>
      </c>
      <c r="AL141" s="33">
        <v>150.7567607199372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242.54977741342887</v>
      </c>
      <c r="M142" s="33">
        <v>320.91428277608185</v>
      </c>
      <c r="N142" s="33">
        <v>718.26036578776723</v>
      </c>
      <c r="O142" s="33">
        <v>1137.1213365104343</v>
      </c>
      <c r="P142" s="33">
        <v>1523.380560249793</v>
      </c>
      <c r="Q142" s="33">
        <v>1925.3571471400392</v>
      </c>
      <c r="R142" s="33">
        <v>2395.9223039851263</v>
      </c>
      <c r="S142" s="33">
        <v>2879.6946419738488</v>
      </c>
      <c r="T142" s="33">
        <v>3374.0440384978747</v>
      </c>
      <c r="U142" s="33">
        <v>3831.8712238682647</v>
      </c>
      <c r="V142" s="33">
        <v>4440.5376939052494</v>
      </c>
      <c r="W142" s="33">
        <v>5002.3435193369769</v>
      </c>
      <c r="X142" s="33">
        <v>4648.7043452279804</v>
      </c>
      <c r="Y142" s="33">
        <v>4302.3403932438523</v>
      </c>
      <c r="Z142" s="33">
        <v>3986.4582437324025</v>
      </c>
      <c r="AA142" s="33">
        <v>3683.0991716665822</v>
      </c>
      <c r="AB142" s="33">
        <v>3373.0174704936107</v>
      </c>
      <c r="AC142" s="33">
        <v>3069.8572125923397</v>
      </c>
      <c r="AD142" s="33">
        <v>2770.3672065710498</v>
      </c>
      <c r="AE142" s="33">
        <v>2471.5127813663812</v>
      </c>
      <c r="AF142" s="33">
        <v>2172.4468615671653</v>
      </c>
      <c r="AG142" s="33">
        <v>1885.7794827356752</v>
      </c>
      <c r="AH142" s="33">
        <v>1612.5521559184613</v>
      </c>
      <c r="AI142" s="33">
        <v>1359.2865718200724</v>
      </c>
      <c r="AJ142" s="33">
        <v>1125.8615869626174</v>
      </c>
      <c r="AK142" s="33">
        <v>920.08361156974627</v>
      </c>
      <c r="AL142" s="33">
        <v>742.1396209719785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21904.294055880124</v>
      </c>
      <c r="M146" s="33">
        <v>21214.867697440866</v>
      </c>
      <c r="N146" s="33">
        <v>20520.717596666593</v>
      </c>
      <c r="O146" s="33">
        <v>19887.589845081187</v>
      </c>
      <c r="P146" s="33">
        <v>19339.859953416097</v>
      </c>
      <c r="Q146" s="33">
        <v>18838.403484772789</v>
      </c>
      <c r="R146" s="33">
        <v>18403.91655113496</v>
      </c>
      <c r="S146" s="33">
        <v>18014.369106338247</v>
      </c>
      <c r="T146" s="33">
        <v>17682.936347470692</v>
      </c>
      <c r="U146" s="33">
        <v>17389.175827189672</v>
      </c>
      <c r="V146" s="33">
        <v>17083.918211422904</v>
      </c>
      <c r="W146" s="33">
        <v>16830.389995344198</v>
      </c>
      <c r="X146" s="33">
        <v>15262.696761972151</v>
      </c>
      <c r="Y146" s="33">
        <v>13780.250913208758</v>
      </c>
      <c r="Z146" s="33">
        <v>12424.680174696528</v>
      </c>
      <c r="AA146" s="33">
        <v>11166.836025657489</v>
      </c>
      <c r="AB146" s="33">
        <v>9963.7926730523959</v>
      </c>
      <c r="AC146" s="33">
        <v>8832.5330789073378</v>
      </c>
      <c r="AD146" s="33">
        <v>7772.4939043582299</v>
      </c>
      <c r="AE146" s="33">
        <v>6777.6481914757569</v>
      </c>
      <c r="AF146" s="33">
        <v>5845.8204962869504</v>
      </c>
      <c r="AG146" s="33">
        <v>4995.4429634385551</v>
      </c>
      <c r="AH146" s="33">
        <v>4218.85176437065</v>
      </c>
      <c r="AI146" s="33">
        <v>3518.0873112018135</v>
      </c>
      <c r="AJ146" s="33">
        <v>2897.4234318818003</v>
      </c>
      <c r="AK146" s="33">
        <v>2359.6917628838105</v>
      </c>
      <c r="AL146" s="33">
        <v>1904.433448792139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16945.868742713959</v>
      </c>
      <c r="M147" s="34">
        <v>16327.705396266434</v>
      </c>
      <c r="N147" s="34">
        <v>15819.307427393645</v>
      </c>
      <c r="O147" s="34">
        <v>15296.982668059114</v>
      </c>
      <c r="P147" s="34">
        <v>14758.132965827845</v>
      </c>
      <c r="Q147" s="34">
        <v>14234.224679662124</v>
      </c>
      <c r="R147" s="34">
        <v>13758.765901156088</v>
      </c>
      <c r="S147" s="34">
        <v>13304.196010475174</v>
      </c>
      <c r="T147" s="34">
        <v>12870.08767883309</v>
      </c>
      <c r="U147" s="34">
        <v>12488.172398365819</v>
      </c>
      <c r="V147" s="34">
        <v>12239.509242948983</v>
      </c>
      <c r="W147" s="34">
        <v>11980.962646532633</v>
      </c>
      <c r="X147" s="34">
        <v>10726.833619845489</v>
      </c>
      <c r="Y147" s="34">
        <v>9569.8484965933094</v>
      </c>
      <c r="Z147" s="34">
        <v>8528.4972554134456</v>
      </c>
      <c r="AA147" s="34">
        <v>7579.5858226075061</v>
      </c>
      <c r="AB147" s="34">
        <v>6696.5105615306302</v>
      </c>
      <c r="AC147" s="34">
        <v>5885.5476764846371</v>
      </c>
      <c r="AD147" s="34">
        <v>5135.9849432497122</v>
      </c>
      <c r="AE147" s="34">
        <v>4442.3804357159343</v>
      </c>
      <c r="AF147" s="34">
        <v>3801.7267238464269</v>
      </c>
      <c r="AG147" s="34">
        <v>3223.2292995381931</v>
      </c>
      <c r="AH147" s="34">
        <v>2700.7990615119215</v>
      </c>
      <c r="AI147" s="34">
        <v>2236.0307176587321</v>
      </c>
      <c r="AJ147" s="34">
        <v>1825.7526019491374</v>
      </c>
      <c r="AK147" s="34">
        <v>1473.2118740592332</v>
      </c>
      <c r="AL147" s="34">
        <v>1175.5729896711173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38850.162798594087</v>
      </c>
      <c r="M148" s="33">
        <v>37542.573093707302</v>
      </c>
      <c r="N148" s="33">
        <v>36340.02502406024</v>
      </c>
      <c r="O148" s="33">
        <v>35184.572513140301</v>
      </c>
      <c r="P148" s="33">
        <v>34097.992919243945</v>
      </c>
      <c r="Q148" s="33">
        <v>33072.628164434915</v>
      </c>
      <c r="R148" s="33">
        <v>32162.68245229105</v>
      </c>
      <c r="S148" s="33">
        <v>31318.565116813425</v>
      </c>
      <c r="T148" s="33">
        <v>30553.024026303781</v>
      </c>
      <c r="U148" s="33">
        <v>29877.348225555492</v>
      </c>
      <c r="V148" s="33">
        <v>29323.427454371886</v>
      </c>
      <c r="W148" s="33">
        <v>28811.352641876831</v>
      </c>
      <c r="X148" s="33">
        <v>25989.53038181764</v>
      </c>
      <c r="Y148" s="33">
        <v>23350.099409802067</v>
      </c>
      <c r="Z148" s="33">
        <v>20953.177430109976</v>
      </c>
      <c r="AA148" s="33">
        <v>18746.421848264992</v>
      </c>
      <c r="AB148" s="33">
        <v>16660.303234583029</v>
      </c>
      <c r="AC148" s="33">
        <v>14718.080755391977</v>
      </c>
      <c r="AD148" s="33">
        <v>12908.478847607941</v>
      </c>
      <c r="AE148" s="33">
        <v>11220.028627191692</v>
      </c>
      <c r="AF148" s="33">
        <v>9647.5472201333778</v>
      </c>
      <c r="AG148" s="33">
        <v>8218.6722629767482</v>
      </c>
      <c r="AH148" s="33">
        <v>6919.6508258825725</v>
      </c>
      <c r="AI148" s="33">
        <v>5754.1180288605447</v>
      </c>
      <c r="AJ148" s="33">
        <v>4723.1760338309377</v>
      </c>
      <c r="AK148" s="33">
        <v>3832.9036369430432</v>
      </c>
      <c r="AL148" s="33">
        <v>3080.006438463256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46.334525731045538</v>
      </c>
      <c r="M160" s="33">
        <v>43.530093295771259</v>
      </c>
      <c r="N160" s="33">
        <v>40.708092694408165</v>
      </c>
      <c r="O160" s="33">
        <v>37.921205938438369</v>
      </c>
      <c r="P160" s="33">
        <v>35.163382908290743</v>
      </c>
      <c r="Q160" s="33">
        <v>32.426909303725544</v>
      </c>
      <c r="R160" s="33">
        <v>29.713605712407759</v>
      </c>
      <c r="S160" s="33">
        <v>27.035306326052236</v>
      </c>
      <c r="T160" s="33">
        <v>24.3157778649731</v>
      </c>
      <c r="U160" s="33">
        <v>21.706828008540025</v>
      </c>
      <c r="V160" s="33">
        <v>19.156274429448565</v>
      </c>
      <c r="W160" s="33">
        <v>16.782590896487161</v>
      </c>
      <c r="X160" s="33">
        <v>14.577328699210733</v>
      </c>
      <c r="Y160" s="33">
        <v>12.577618916641752</v>
      </c>
      <c r="Z160" s="33">
        <v>10.80404766576955</v>
      </c>
      <c r="AA160" s="33">
        <v>9.2266505076300671</v>
      </c>
      <c r="AB160" s="33">
        <v>7.8118876509241089</v>
      </c>
      <c r="AC160" s="33">
        <v>6.5504483174511945</v>
      </c>
      <c r="AD160" s="33">
        <v>5.448407978439044</v>
      </c>
      <c r="AE160" s="33">
        <v>4.4953338538237428</v>
      </c>
      <c r="AF160" s="33">
        <v>3.6871299011033924</v>
      </c>
      <c r="AG160" s="33">
        <v>3.0119382840467805</v>
      </c>
      <c r="AH160" s="33">
        <v>2.4490974211475978</v>
      </c>
      <c r="AI160" s="33">
        <v>1.9718733121831706</v>
      </c>
      <c r="AJ160" s="33">
        <v>1.5863609168980652</v>
      </c>
      <c r="AK160" s="33">
        <v>1.2662776643911144</v>
      </c>
      <c r="AL160" s="33">
        <v>1.0065196642675105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42.280650001887132</v>
      </c>
      <c r="M161" s="33">
        <v>40.009896314657965</v>
      </c>
      <c r="N161" s="33">
        <v>37.161502275542084</v>
      </c>
      <c r="O161" s="33">
        <v>34.203944478313581</v>
      </c>
      <c r="P161" s="33">
        <v>31.425838206878787</v>
      </c>
      <c r="Q161" s="33">
        <v>28.700873486974245</v>
      </c>
      <c r="R161" s="33">
        <v>26.03505006308675</v>
      </c>
      <c r="S161" s="33">
        <v>23.467301262499831</v>
      </c>
      <c r="T161" s="33">
        <v>21.00357649278622</v>
      </c>
      <c r="U161" s="33">
        <v>18.785136178026693</v>
      </c>
      <c r="V161" s="33">
        <v>16.532907316014203</v>
      </c>
      <c r="W161" s="33">
        <v>14.391618723716791</v>
      </c>
      <c r="X161" s="33">
        <v>12.3608705583993</v>
      </c>
      <c r="Y161" s="33">
        <v>10.561100642107073</v>
      </c>
      <c r="Z161" s="33">
        <v>8.9715706538015194</v>
      </c>
      <c r="AA161" s="33">
        <v>7.5809760205030345</v>
      </c>
      <c r="AB161" s="33">
        <v>6.373000391165923</v>
      </c>
      <c r="AC161" s="33">
        <v>5.3214850976141905</v>
      </c>
      <c r="AD161" s="33">
        <v>4.4053654094416812</v>
      </c>
      <c r="AE161" s="33">
        <v>3.618050545782705</v>
      </c>
      <c r="AF161" s="33">
        <v>2.9528496080794251</v>
      </c>
      <c r="AG161" s="33">
        <v>2.3970916939377824</v>
      </c>
      <c r="AH161" s="33">
        <v>1.9317918212135885</v>
      </c>
      <c r="AI161" s="33">
        <v>1.5431265738158157</v>
      </c>
      <c r="AJ161" s="33">
        <v>1.2234856573358535</v>
      </c>
      <c r="AK161" s="33">
        <v>0.96111378392239188</v>
      </c>
      <c r="AL161" s="33">
        <v>0.74909301114488469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2.2785734750217945</v>
      </c>
      <c r="M163" s="33">
        <v>2.5674218198551593</v>
      </c>
      <c r="N163" s="33">
        <v>2.7427730394440148</v>
      </c>
      <c r="O163" s="33">
        <v>2.8567575065396182</v>
      </c>
      <c r="P163" s="33">
        <v>2.9097427809557947</v>
      </c>
      <c r="Q163" s="33">
        <v>2.9093182855963526</v>
      </c>
      <c r="R163" s="33">
        <v>2.8584332489595137</v>
      </c>
      <c r="S163" s="33">
        <v>2.7681004450427187</v>
      </c>
      <c r="T163" s="33">
        <v>2.6353302116386756</v>
      </c>
      <c r="U163" s="33">
        <v>2.4641082873445157</v>
      </c>
      <c r="V163" s="33">
        <v>2.2539439779372561</v>
      </c>
      <c r="W163" s="33">
        <v>2.0428661147582194</v>
      </c>
      <c r="X163" s="33">
        <v>1.8310265438918751</v>
      </c>
      <c r="Y163" s="33">
        <v>1.6225145996697659</v>
      </c>
      <c r="Z163" s="33">
        <v>1.4212220809960261</v>
      </c>
      <c r="AA163" s="33">
        <v>1.2293356053223843</v>
      </c>
      <c r="AB163" s="33">
        <v>1.0512227510361132</v>
      </c>
      <c r="AC163" s="33">
        <v>0.88725414263000713</v>
      </c>
      <c r="AD163" s="33">
        <v>0.7403552241197735</v>
      </c>
      <c r="AE163" s="33">
        <v>0.61089197631560554</v>
      </c>
      <c r="AF163" s="33">
        <v>0.49878483072499641</v>
      </c>
      <c r="AG163" s="33">
        <v>0.40247062874219802</v>
      </c>
      <c r="AH163" s="33">
        <v>0.32103202151286764</v>
      </c>
      <c r="AI163" s="33">
        <v>0.2532287862420029</v>
      </c>
      <c r="AJ163" s="33">
        <v>0.19858159009847381</v>
      </c>
      <c r="AK163" s="33">
        <v>0.15461451659523137</v>
      </c>
      <c r="AL163" s="33">
        <v>0.12084059967052371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3.3000777063685645</v>
      </c>
      <c r="M164" s="33">
        <v>4.1817213273084466</v>
      </c>
      <c r="N164" s="33">
        <v>5.1832349702476535</v>
      </c>
      <c r="O164" s="33">
        <v>6.355624487864425</v>
      </c>
      <c r="P164" s="33">
        <v>7.7623424003496195</v>
      </c>
      <c r="Q164" s="33">
        <v>9.3107886695896269</v>
      </c>
      <c r="R164" s="33">
        <v>11.045243264822581</v>
      </c>
      <c r="S164" s="33">
        <v>12.890648010926697</v>
      </c>
      <c r="T164" s="33">
        <v>14.957451066893773</v>
      </c>
      <c r="U164" s="33">
        <v>17.041410414554974</v>
      </c>
      <c r="V164" s="33">
        <v>19.078667753686467</v>
      </c>
      <c r="W164" s="33">
        <v>21.062567277720365</v>
      </c>
      <c r="X164" s="33">
        <v>19.764236082771383</v>
      </c>
      <c r="Y164" s="33">
        <v>18.459061147993243</v>
      </c>
      <c r="Z164" s="33">
        <v>17.221222267265194</v>
      </c>
      <c r="AA164" s="33">
        <v>16.009415267855797</v>
      </c>
      <c r="AB164" s="33">
        <v>14.75107823317396</v>
      </c>
      <c r="AC164" s="33">
        <v>13.495400936929192</v>
      </c>
      <c r="AD164" s="33">
        <v>12.232047350770186</v>
      </c>
      <c r="AE164" s="33">
        <v>10.956800383658194</v>
      </c>
      <c r="AF164" s="33">
        <v>9.6686798443716828</v>
      </c>
      <c r="AG164" s="33">
        <v>8.4247909105603984</v>
      </c>
      <c r="AH164" s="33">
        <v>7.2285492388979762</v>
      </c>
      <c r="AI164" s="33">
        <v>6.1127648291231251</v>
      </c>
      <c r="AJ164" s="33">
        <v>5.0819510265633276</v>
      </c>
      <c r="AK164" s="33">
        <v>4.1715772970482856</v>
      </c>
      <c r="AL164" s="33">
        <v>3.3861470096993349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1.9831452561592589</v>
      </c>
      <c r="M165" s="33">
        <v>2.4081001360914769</v>
      </c>
      <c r="N165" s="33">
        <v>2.8562724377134829</v>
      </c>
      <c r="O165" s="33">
        <v>3.3196880502904205</v>
      </c>
      <c r="P165" s="33">
        <v>3.6462556679030431</v>
      </c>
      <c r="Q165" s="33">
        <v>3.9176254742092755</v>
      </c>
      <c r="R165" s="33">
        <v>4.0764854694162951</v>
      </c>
      <c r="S165" s="33">
        <v>4.1576273640286905</v>
      </c>
      <c r="T165" s="33">
        <v>4.1609391541020981</v>
      </c>
      <c r="U165" s="33">
        <v>4.1540619343918257</v>
      </c>
      <c r="V165" s="33">
        <v>4.1343672889516894</v>
      </c>
      <c r="W165" s="33">
        <v>4.1017219633516966</v>
      </c>
      <c r="X165" s="33">
        <v>3.7461720193370982</v>
      </c>
      <c r="Y165" s="33">
        <v>3.3977958317689878</v>
      </c>
      <c r="Z165" s="33">
        <v>3.0648327271532452</v>
      </c>
      <c r="AA165" s="33">
        <v>2.7447136044904132</v>
      </c>
      <c r="AB165" s="33">
        <v>2.4342563000821804</v>
      </c>
      <c r="AC165" s="33">
        <v>2.1400946317003973</v>
      </c>
      <c r="AD165" s="33">
        <v>1.8635215927567754</v>
      </c>
      <c r="AE165" s="33">
        <v>1.6047487382436108</v>
      </c>
      <c r="AF165" s="33">
        <v>1.3647420269606185</v>
      </c>
      <c r="AG165" s="33">
        <v>1.1471503205888909</v>
      </c>
      <c r="AH165" s="33">
        <v>0.95206247860908255</v>
      </c>
      <c r="AI165" s="33">
        <v>0.78024541265663228</v>
      </c>
      <c r="AJ165" s="33">
        <v>0.63122553237842494</v>
      </c>
      <c r="AK165" s="33">
        <v>0.50467611167474813</v>
      </c>
      <c r="AL165" s="33">
        <v>0.39950541590783362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0.64275691014558656</v>
      </c>
      <c r="M166" s="33">
        <v>0.85042284935661683</v>
      </c>
      <c r="N166" s="33">
        <v>1.9033899693375831</v>
      </c>
      <c r="O166" s="33">
        <v>3.0133715417526505</v>
      </c>
      <c r="P166" s="33">
        <v>4.0369584846619517</v>
      </c>
      <c r="Q166" s="33">
        <v>5.1021964399211033</v>
      </c>
      <c r="R166" s="33">
        <v>6.3491941055605841</v>
      </c>
      <c r="S166" s="33">
        <v>7.6311908012306997</v>
      </c>
      <c r="T166" s="33">
        <v>8.9412167020193696</v>
      </c>
      <c r="U166" s="33">
        <v>10.154458743250901</v>
      </c>
      <c r="V166" s="33">
        <v>11.767424888848911</v>
      </c>
      <c r="W166" s="33">
        <v>13.256210326242986</v>
      </c>
      <c r="X166" s="33">
        <v>12.319066514854146</v>
      </c>
      <c r="Y166" s="33">
        <v>11.401202042096209</v>
      </c>
      <c r="Z166" s="33">
        <v>10.564114345890866</v>
      </c>
      <c r="AA166" s="33">
        <v>9.7602128049164438</v>
      </c>
      <c r="AB166" s="33">
        <v>8.9384962968080668</v>
      </c>
      <c r="AC166" s="33">
        <v>8.1351216133696997</v>
      </c>
      <c r="AD166" s="33">
        <v>7.3414730974132798</v>
      </c>
      <c r="AE166" s="33">
        <v>6.5495088706209099</v>
      </c>
      <c r="AF166" s="33">
        <v>5.756984183152988</v>
      </c>
      <c r="AG166" s="33">
        <v>4.9973156292495391</v>
      </c>
      <c r="AH166" s="33">
        <v>4.273263213183923</v>
      </c>
      <c r="AI166" s="33">
        <v>3.6021094153231914</v>
      </c>
      <c r="AJ166" s="33">
        <v>2.9835332054509358</v>
      </c>
      <c r="AK166" s="33">
        <v>2.4382215706598274</v>
      </c>
      <c r="AL166" s="33">
        <v>1.9666699955757432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51.913176912435894</v>
      </c>
      <c r="M172" s="33">
        <v>50.279236442934867</v>
      </c>
      <c r="N172" s="33">
        <v>48.634100704099836</v>
      </c>
      <c r="O172" s="33">
        <v>47.13358793284241</v>
      </c>
      <c r="P172" s="33">
        <v>45.835468089596155</v>
      </c>
      <c r="Q172" s="33">
        <v>44.64701625891152</v>
      </c>
      <c r="R172" s="33">
        <v>43.61728222618985</v>
      </c>
      <c r="S172" s="33">
        <v>42.694054782021652</v>
      </c>
      <c r="T172" s="33">
        <v>41.908559143505549</v>
      </c>
      <c r="U172" s="33">
        <v>41.212346710439519</v>
      </c>
      <c r="V172" s="33">
        <v>40.488886161072287</v>
      </c>
      <c r="W172" s="33">
        <v>39.888024288965745</v>
      </c>
      <c r="X172" s="33">
        <v>36.172591325873995</v>
      </c>
      <c r="Y172" s="33">
        <v>32.659194664304763</v>
      </c>
      <c r="Z172" s="33">
        <v>29.44649201403077</v>
      </c>
      <c r="AA172" s="33">
        <v>26.465401380808249</v>
      </c>
      <c r="AB172" s="33">
        <v>23.614188635134184</v>
      </c>
      <c r="AC172" s="33">
        <v>20.933103397010392</v>
      </c>
      <c r="AD172" s="33">
        <v>18.420810553329005</v>
      </c>
      <c r="AE172" s="33">
        <v>16.063026213797542</v>
      </c>
      <c r="AF172" s="33">
        <v>13.854594576200071</v>
      </c>
      <c r="AG172" s="33">
        <v>11.839199823349377</v>
      </c>
      <c r="AH172" s="33">
        <v>9.9986786815584416</v>
      </c>
      <c r="AI172" s="33">
        <v>8.3378669275482977</v>
      </c>
      <c r="AJ172" s="33">
        <v>6.8668935335598666</v>
      </c>
      <c r="AK172" s="33">
        <v>5.5924694780346318</v>
      </c>
      <c r="AL172" s="33">
        <v>4.5135072736373694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44.906552168191979</v>
      </c>
      <c r="M173" s="34">
        <v>43.268419300106061</v>
      </c>
      <c r="N173" s="34">
        <v>41.921164682593151</v>
      </c>
      <c r="O173" s="34">
        <v>40.537004070356652</v>
      </c>
      <c r="P173" s="34">
        <v>39.10905235944378</v>
      </c>
      <c r="Q173" s="34">
        <v>37.720695401104621</v>
      </c>
      <c r="R173" s="34">
        <v>36.460729638063626</v>
      </c>
      <c r="S173" s="34">
        <v>35.256119427759224</v>
      </c>
      <c r="T173" s="34">
        <v>34.105732348907686</v>
      </c>
      <c r="U173" s="34">
        <v>33.093656855669423</v>
      </c>
      <c r="V173" s="34">
        <v>32.434699493814804</v>
      </c>
      <c r="W173" s="34">
        <v>31.749551013311475</v>
      </c>
      <c r="X173" s="34">
        <v>28.426109092590544</v>
      </c>
      <c r="Y173" s="34">
        <v>25.360098515972268</v>
      </c>
      <c r="Z173" s="34">
        <v>22.600517726845631</v>
      </c>
      <c r="AA173" s="34">
        <v>20.085902429909893</v>
      </c>
      <c r="AB173" s="34">
        <v>17.745752988056168</v>
      </c>
      <c r="AC173" s="34">
        <v>15.596701342684288</v>
      </c>
      <c r="AD173" s="34">
        <v>13.610360099611736</v>
      </c>
      <c r="AE173" s="34">
        <v>11.772308154647225</v>
      </c>
      <c r="AF173" s="34">
        <v>10.074575818193033</v>
      </c>
      <c r="AG173" s="34">
        <v>8.541557643776212</v>
      </c>
      <c r="AH173" s="34">
        <v>7.157117513006594</v>
      </c>
      <c r="AI173" s="34">
        <v>5.9254814017956399</v>
      </c>
      <c r="AJ173" s="34">
        <v>4.8382443951652139</v>
      </c>
      <c r="AK173" s="34">
        <v>3.9040114662569674</v>
      </c>
      <c r="AL173" s="34">
        <v>3.1152684226284615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96.819729080627894</v>
      </c>
      <c r="M174" s="33">
        <v>93.54765574304092</v>
      </c>
      <c r="N174" s="33">
        <v>90.55526538669298</v>
      </c>
      <c r="O174" s="33">
        <v>87.670592003199062</v>
      </c>
      <c r="P174" s="33">
        <v>84.944520449039942</v>
      </c>
      <c r="Q174" s="33">
        <v>82.367711660016141</v>
      </c>
      <c r="R174" s="33">
        <v>80.078011864253497</v>
      </c>
      <c r="S174" s="33">
        <v>77.950174209780869</v>
      </c>
      <c r="T174" s="33">
        <v>76.01429149241325</v>
      </c>
      <c r="U174" s="33">
        <v>74.306003566108927</v>
      </c>
      <c r="V174" s="33">
        <v>72.923585654887091</v>
      </c>
      <c r="W174" s="33">
        <v>71.637575302277213</v>
      </c>
      <c r="X174" s="33">
        <v>64.598700418464531</v>
      </c>
      <c r="Y174" s="33">
        <v>58.019293180277032</v>
      </c>
      <c r="Z174" s="33">
        <v>52.047009740876398</v>
      </c>
      <c r="AA174" s="33">
        <v>46.551303810718139</v>
      </c>
      <c r="AB174" s="33">
        <v>41.359941623190352</v>
      </c>
      <c r="AC174" s="33">
        <v>36.529804739694683</v>
      </c>
      <c r="AD174" s="33">
        <v>32.031170652940737</v>
      </c>
      <c r="AE174" s="33">
        <v>27.835334368444769</v>
      </c>
      <c r="AF174" s="33">
        <v>23.929170394393104</v>
      </c>
      <c r="AG174" s="33">
        <v>20.380757467125591</v>
      </c>
      <c r="AH174" s="33">
        <v>17.155796194565035</v>
      </c>
      <c r="AI174" s="33">
        <v>14.263348329343938</v>
      </c>
      <c r="AJ174" s="33">
        <v>11.705137928725081</v>
      </c>
      <c r="AK174" s="33">
        <v>9.4964809442915978</v>
      </c>
      <c r="AL174" s="33">
        <v>7.6287756962658309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</v>
      </c>
      <c r="N175" s="30">
        <v>2.3700000000000006</v>
      </c>
      <c r="O175" s="30">
        <v>2.3699999999999997</v>
      </c>
      <c r="P175" s="30">
        <v>2.37</v>
      </c>
      <c r="Q175" s="30">
        <v>2.3700000000000006</v>
      </c>
      <c r="R175" s="30">
        <v>2.37</v>
      </c>
      <c r="S175" s="30">
        <v>2.37</v>
      </c>
      <c r="T175" s="30">
        <v>2.3700000000000006</v>
      </c>
      <c r="U175" s="30">
        <v>2.3699999999999992</v>
      </c>
      <c r="V175" s="30">
        <v>2.37</v>
      </c>
      <c r="W175" s="30">
        <v>2.3699999999999997</v>
      </c>
      <c r="X175" s="30">
        <v>2.3699999999999988</v>
      </c>
      <c r="Y175" s="30">
        <v>2.370000000000001</v>
      </c>
      <c r="Z175" s="30">
        <v>2.3699999999999988</v>
      </c>
      <c r="AA175" s="30">
        <v>2.370000000000001</v>
      </c>
      <c r="AB175" s="30">
        <v>2.3700000000000006</v>
      </c>
      <c r="AC175" s="30">
        <v>2.3700000000000006</v>
      </c>
      <c r="AD175" s="30">
        <v>2.37</v>
      </c>
      <c r="AE175" s="30">
        <v>2.3699999999999992</v>
      </c>
      <c r="AF175" s="30">
        <v>2.3700000000000006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33779.361591824738</v>
      </c>
      <c r="M182" s="33">
        <v>41739.655381263568</v>
      </c>
      <c r="N182" s="33">
        <v>49219.501244044754</v>
      </c>
      <c r="O182" s="33">
        <v>56258.849663732508</v>
      </c>
      <c r="P182" s="33">
        <v>62885.269141233963</v>
      </c>
      <c r="Q182" s="33">
        <v>69074.707313989798</v>
      </c>
      <c r="R182" s="33">
        <v>74811.008145057058</v>
      </c>
      <c r="S182" s="33">
        <v>80072.173398747545</v>
      </c>
      <c r="T182" s="33">
        <v>84839.576277773609</v>
      </c>
      <c r="U182" s="33">
        <v>89086.297036760196</v>
      </c>
      <c r="V182" s="33">
        <v>92806.039562755133</v>
      </c>
      <c r="W182" s="33">
        <v>96009.815178727789</v>
      </c>
      <c r="X182" s="33">
        <v>141405.7680903842</v>
      </c>
      <c r="Y182" s="33">
        <v>184158.87546055333</v>
      </c>
      <c r="Z182" s="33">
        <v>223374.21109685628</v>
      </c>
      <c r="AA182" s="33">
        <v>259781.09533180197</v>
      </c>
      <c r="AB182" s="33">
        <v>294402.57608700689</v>
      </c>
      <c r="AC182" s="33">
        <v>326745.48051649448</v>
      </c>
      <c r="AD182" s="33">
        <v>357030.90443376219</v>
      </c>
      <c r="AE182" s="33">
        <v>385443.00645859749</v>
      </c>
      <c r="AF182" s="33">
        <v>412130.65592687065</v>
      </c>
      <c r="AG182" s="33">
        <v>436568.63427233335</v>
      </c>
      <c r="AH182" s="33">
        <v>458881.57812612108</v>
      </c>
      <c r="AI182" s="33">
        <v>478860.33863592183</v>
      </c>
      <c r="AJ182" s="33">
        <v>496599.78597992635</v>
      </c>
      <c r="AK182" s="33">
        <v>511878.30713189999</v>
      </c>
      <c r="AL182" s="33">
        <v>524773.32997132023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2064.5951860202513</v>
      </c>
      <c r="M184" s="33">
        <v>2640.0704910077429</v>
      </c>
      <c r="N184" s="33">
        <v>3299.6981198162425</v>
      </c>
      <c r="O184" s="33">
        <v>4078.5935095693594</v>
      </c>
      <c r="P184" s="33">
        <v>5020.7954911847701</v>
      </c>
      <c r="Q184" s="33">
        <v>6067.8585958468057</v>
      </c>
      <c r="R184" s="33">
        <v>7252.0460876830448</v>
      </c>
      <c r="S184" s="33">
        <v>8525.0028407167301</v>
      </c>
      <c r="T184" s="33">
        <v>9964.3306810678241</v>
      </c>
      <c r="U184" s="33">
        <v>11432.666514867104</v>
      </c>
      <c r="V184" s="33">
        <v>12886.534324495657</v>
      </c>
      <c r="W184" s="33">
        <v>14321.815740177866</v>
      </c>
      <c r="X184" s="33">
        <v>13447.402065326103</v>
      </c>
      <c r="Y184" s="33">
        <v>12567.743305283391</v>
      </c>
      <c r="Z184" s="33">
        <v>11735.374254158547</v>
      </c>
      <c r="AA184" s="33">
        <v>10921.002143596475</v>
      </c>
      <c r="AB184" s="33">
        <v>10073.199797547131</v>
      </c>
      <c r="AC184" s="33">
        <v>9226.067858938788</v>
      </c>
      <c r="AD184" s="33">
        <v>8372.2057522407231</v>
      </c>
      <c r="AE184" s="33">
        <v>7508.2214206702756</v>
      </c>
      <c r="AF184" s="33">
        <v>6632.8634410202621</v>
      </c>
      <c r="AG184" s="33">
        <v>5785.7618517402552</v>
      </c>
      <c r="AH184" s="33">
        <v>4969.0205370896838</v>
      </c>
      <c r="AI184" s="33">
        <v>4205.6379887140247</v>
      </c>
      <c r="AJ184" s="33">
        <v>3498.9123993404774</v>
      </c>
      <c r="AK184" s="33">
        <v>2873.8629581114665</v>
      </c>
      <c r="AL184" s="33">
        <v>2334.0790419174082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396.76455606904324</v>
      </c>
      <c r="M186" s="33">
        <v>526.97518005024699</v>
      </c>
      <c r="N186" s="33">
        <v>1187.5057546636574</v>
      </c>
      <c r="O186" s="33">
        <v>1885.5114348262298</v>
      </c>
      <c r="P186" s="33">
        <v>2530.9800433401724</v>
      </c>
      <c r="Q186" s="33">
        <v>3204.6318132238143</v>
      </c>
      <c r="R186" s="33">
        <v>3995.2238094020613</v>
      </c>
      <c r="S186" s="33">
        <v>4810.3742172288185</v>
      </c>
      <c r="T186" s="33">
        <v>5645.8754565614972</v>
      </c>
      <c r="U186" s="33">
        <v>6422.4300367474825</v>
      </c>
      <c r="V186" s="33">
        <v>7456.843781202404</v>
      </c>
      <c r="W186" s="33">
        <v>8415.2679571820881</v>
      </c>
      <c r="X186" s="33">
        <v>7820.8106111584393</v>
      </c>
      <c r="Y186" s="33">
        <v>7238.5963720651234</v>
      </c>
      <c r="Z186" s="33">
        <v>6708.0236415185573</v>
      </c>
      <c r="AA186" s="33">
        <v>6198.7205257946334</v>
      </c>
      <c r="AB186" s="33">
        <v>5677.9883742356496</v>
      </c>
      <c r="AC186" s="33">
        <v>5168.8591611193815</v>
      </c>
      <c r="AD186" s="33">
        <v>4665.8210696248934</v>
      </c>
      <c r="AE186" s="33">
        <v>4163.633897868187</v>
      </c>
      <c r="AF186" s="33">
        <v>3660.7860922700993</v>
      </c>
      <c r="AG186" s="33">
        <v>3178.5794293507988</v>
      </c>
      <c r="AH186" s="33">
        <v>2718.7172018387701</v>
      </c>
      <c r="AI186" s="33">
        <v>2292.2326517943825</v>
      </c>
      <c r="AJ186" s="33">
        <v>1898.9495668006919</v>
      </c>
      <c r="AK186" s="33">
        <v>1552.1388346529468</v>
      </c>
      <c r="AL186" s="33">
        <v>1252.1870002778198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2461.3597420892947</v>
      </c>
      <c r="M192" s="33">
        <v>3167.0456710579901</v>
      </c>
      <c r="N192" s="33">
        <v>4487.2038744799002</v>
      </c>
      <c r="O192" s="33">
        <v>5964.104944395589</v>
      </c>
      <c r="P192" s="33">
        <v>7551.7755345249425</v>
      </c>
      <c r="Q192" s="33">
        <v>9272.4904090706204</v>
      </c>
      <c r="R192" s="33">
        <v>11247.269897085105</v>
      </c>
      <c r="S192" s="33">
        <v>13335.377057945549</v>
      </c>
      <c r="T192" s="33">
        <v>15610.20613762932</v>
      </c>
      <c r="U192" s="33">
        <v>17855.096551614588</v>
      </c>
      <c r="V192" s="33">
        <v>20343.378105698059</v>
      </c>
      <c r="W192" s="33">
        <v>22737.083697359954</v>
      </c>
      <c r="X192" s="33">
        <v>21268.212676484542</v>
      </c>
      <c r="Y192" s="33">
        <v>19806.339677348515</v>
      </c>
      <c r="Z192" s="33">
        <v>18443.397895677102</v>
      </c>
      <c r="AA192" s="33">
        <v>17119.722669391107</v>
      </c>
      <c r="AB192" s="33">
        <v>15751.188171782782</v>
      </c>
      <c r="AC192" s="33">
        <v>14394.92702005817</v>
      </c>
      <c r="AD192" s="33">
        <v>13038.026821865617</v>
      </c>
      <c r="AE192" s="33">
        <v>11671.855318538463</v>
      </c>
      <c r="AF192" s="33">
        <v>10293.649533290361</v>
      </c>
      <c r="AG192" s="33">
        <v>8964.341281091054</v>
      </c>
      <c r="AH192" s="33">
        <v>7687.7377389284538</v>
      </c>
      <c r="AI192" s="33">
        <v>6497.8706405084067</v>
      </c>
      <c r="AJ192" s="33">
        <v>5397.8619661411694</v>
      </c>
      <c r="AK192" s="33">
        <v>4426.001792764413</v>
      </c>
      <c r="AL192" s="33">
        <v>3586.2660421952278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33779.361591824738</v>
      </c>
      <c r="M193" s="34">
        <v>41739.655381263568</v>
      </c>
      <c r="N193" s="34">
        <v>49219.501244044754</v>
      </c>
      <c r="O193" s="34">
        <v>56258.849663732508</v>
      </c>
      <c r="P193" s="34">
        <v>62885.269141233963</v>
      </c>
      <c r="Q193" s="34">
        <v>69074.707313989798</v>
      </c>
      <c r="R193" s="34">
        <v>74811.008145057058</v>
      </c>
      <c r="S193" s="34">
        <v>80072.173398747545</v>
      </c>
      <c r="T193" s="34">
        <v>84839.576277773609</v>
      </c>
      <c r="U193" s="34">
        <v>89086.297036760196</v>
      </c>
      <c r="V193" s="34">
        <v>92806.039562755133</v>
      </c>
      <c r="W193" s="34">
        <v>96009.815178727789</v>
      </c>
      <c r="X193" s="34">
        <v>141405.7680903842</v>
      </c>
      <c r="Y193" s="34">
        <v>184158.87546055333</v>
      </c>
      <c r="Z193" s="34">
        <v>223374.21109685628</v>
      </c>
      <c r="AA193" s="34">
        <v>259781.09533180197</v>
      </c>
      <c r="AB193" s="34">
        <v>294402.57608700689</v>
      </c>
      <c r="AC193" s="34">
        <v>326745.48051649448</v>
      </c>
      <c r="AD193" s="34">
        <v>357030.90443376219</v>
      </c>
      <c r="AE193" s="34">
        <v>385443.00645859749</v>
      </c>
      <c r="AF193" s="34">
        <v>412130.65592687065</v>
      </c>
      <c r="AG193" s="34">
        <v>436568.63427233335</v>
      </c>
      <c r="AH193" s="34">
        <v>458881.57812612108</v>
      </c>
      <c r="AI193" s="34">
        <v>478860.33863592183</v>
      </c>
      <c r="AJ193" s="34">
        <v>496599.78597992635</v>
      </c>
      <c r="AK193" s="34">
        <v>511878.30713189999</v>
      </c>
      <c r="AL193" s="34">
        <v>524773.32997132023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36240.721333914029</v>
      </c>
      <c r="M194" s="33">
        <v>44906.701052321558</v>
      </c>
      <c r="N194" s="33">
        <v>53706.705118524653</v>
      </c>
      <c r="O194" s="33">
        <v>62222.954608128093</v>
      </c>
      <c r="P194" s="33">
        <v>70437.044675758909</v>
      </c>
      <c r="Q194" s="33">
        <v>78347.19772306041</v>
      </c>
      <c r="R194" s="33">
        <v>86058.278042142163</v>
      </c>
      <c r="S194" s="33">
        <v>93407.55045669309</v>
      </c>
      <c r="T194" s="33">
        <v>100449.78241540292</v>
      </c>
      <c r="U194" s="33">
        <v>106941.39358837478</v>
      </c>
      <c r="V194" s="33">
        <v>113149.4176684532</v>
      </c>
      <c r="W194" s="33">
        <v>118746.89887608775</v>
      </c>
      <c r="X194" s="33">
        <v>162673.98076686874</v>
      </c>
      <c r="Y194" s="33">
        <v>203965.21513790186</v>
      </c>
      <c r="Z194" s="33">
        <v>241817.60899253338</v>
      </c>
      <c r="AA194" s="33">
        <v>276900.81800119311</v>
      </c>
      <c r="AB194" s="33">
        <v>310153.76425878966</v>
      </c>
      <c r="AC194" s="33">
        <v>341140.40753655264</v>
      </c>
      <c r="AD194" s="33">
        <v>370068.93125562783</v>
      </c>
      <c r="AE194" s="33">
        <v>397114.86177713593</v>
      </c>
      <c r="AF194" s="33">
        <v>422424.30546016101</v>
      </c>
      <c r="AG194" s="33">
        <v>445532.97555342439</v>
      </c>
      <c r="AH194" s="33">
        <v>466569.31586504955</v>
      </c>
      <c r="AI194" s="33">
        <v>485358.20927643025</v>
      </c>
      <c r="AJ194" s="33">
        <v>501997.6479460675</v>
      </c>
      <c r="AK194" s="33">
        <v>516304.30892466439</v>
      </c>
      <c r="AL194" s="33">
        <v>528359.59601351549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5.7295347265953778</v>
      </c>
      <c r="M202" s="33">
        <v>7.0564503651673913</v>
      </c>
      <c r="N202" s="33">
        <v>8.2989732653331583</v>
      </c>
      <c r="O202" s="33">
        <v>9.4645479842158178</v>
      </c>
      <c r="P202" s="33">
        <v>10.557891751764767</v>
      </c>
      <c r="Q202" s="33">
        <v>11.574869242883757</v>
      </c>
      <c r="R202" s="33">
        <v>12.512610693034894</v>
      </c>
      <c r="S202" s="33">
        <v>13.367984035205986</v>
      </c>
      <c r="T202" s="33">
        <v>14.137888817574945</v>
      </c>
      <c r="U202" s="33">
        <v>14.818142080368673</v>
      </c>
      <c r="V202" s="33">
        <v>15.407786805874938</v>
      </c>
      <c r="W202" s="33">
        <v>15.909237158503156</v>
      </c>
      <c r="X202" s="33">
        <v>23.231223917622206</v>
      </c>
      <c r="Y202" s="33">
        <v>30.104558421016439</v>
      </c>
      <c r="Z202" s="33">
        <v>36.38598272616877</v>
      </c>
      <c r="AA202" s="33">
        <v>42.195113020361326</v>
      </c>
      <c r="AB202" s="33">
        <v>47.699124653880176</v>
      </c>
      <c r="AC202" s="33">
        <v>52.819319832177563</v>
      </c>
      <c r="AD202" s="33">
        <v>57.592570017298783</v>
      </c>
      <c r="AE202" s="33">
        <v>62.049532342886259</v>
      </c>
      <c r="AF202" s="33">
        <v>66.215235401475965</v>
      </c>
      <c r="AG202" s="33">
        <v>70.005660345807627</v>
      </c>
      <c r="AH202" s="33">
        <v>73.442099601712755</v>
      </c>
      <c r="AI202" s="33">
        <v>76.491618414746085</v>
      </c>
      <c r="AJ202" s="33">
        <v>79.170665055560988</v>
      </c>
      <c r="AK202" s="33">
        <v>81.444326655872047</v>
      </c>
      <c r="AL202" s="33">
        <v>83.326248567077485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0.35181316012465808</v>
      </c>
      <c r="M204" s="33">
        <v>0.44773325683752979</v>
      </c>
      <c r="N204" s="33">
        <v>0.55739261006299667</v>
      </c>
      <c r="O204" s="33">
        <v>0.68658956988669839</v>
      </c>
      <c r="P204" s="33">
        <v>0.84254017025617101</v>
      </c>
      <c r="Q204" s="33">
        <v>1.0153837512088992</v>
      </c>
      <c r="R204" s="33">
        <v>1.210330986080038</v>
      </c>
      <c r="S204" s="33">
        <v>1.4193014117904872</v>
      </c>
      <c r="T204" s="33">
        <v>1.6549773994261598</v>
      </c>
      <c r="U204" s="33">
        <v>1.8946377603672131</v>
      </c>
      <c r="V204" s="33">
        <v>2.1311127437546658</v>
      </c>
      <c r="W204" s="33">
        <v>2.3637214201127534</v>
      </c>
      <c r="X204" s="33">
        <v>2.218905211866022</v>
      </c>
      <c r="Y204" s="33">
        <v>2.0732665508232104</v>
      </c>
      <c r="Z204" s="33">
        <v>1.9353834141135617</v>
      </c>
      <c r="AA204" s="33">
        <v>1.8004733819330727</v>
      </c>
      <c r="AB204" s="33">
        <v>1.6601569120488266</v>
      </c>
      <c r="AC204" s="33">
        <v>1.5200244449215115</v>
      </c>
      <c r="AD204" s="33">
        <v>1.378866035250625</v>
      </c>
      <c r="AE204" s="33">
        <v>1.236136801563823</v>
      </c>
      <c r="AF204" s="33">
        <v>1.0916594229894008</v>
      </c>
      <c r="AG204" s="33">
        <v>0.95193733878715792</v>
      </c>
      <c r="AH204" s="33">
        <v>0.81733094503004899</v>
      </c>
      <c r="AI204" s="33">
        <v>0.69159578400875832</v>
      </c>
      <c r="AJ204" s="33">
        <v>0.57526582568122553</v>
      </c>
      <c r="AK204" s="33">
        <v>0.4724210955591624</v>
      </c>
      <c r="AL204" s="33">
        <v>0.38363273248898327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6.7234575717611059E-2</v>
      </c>
      <c r="M206" s="33">
        <v>8.8957144691144657E-2</v>
      </c>
      <c r="N206" s="33">
        <v>0.19910111426819618</v>
      </c>
      <c r="O206" s="33">
        <v>0.31520899097509941</v>
      </c>
      <c r="P206" s="33">
        <v>0.42227969333597382</v>
      </c>
      <c r="Q206" s="33">
        <v>0.53370723433887379</v>
      </c>
      <c r="R206" s="33">
        <v>0.66414746399137436</v>
      </c>
      <c r="S206" s="33">
        <v>0.79824871213701643</v>
      </c>
      <c r="T206" s="33">
        <v>0.93528191120236337</v>
      </c>
      <c r="U206" s="33">
        <v>1.0621911868513705</v>
      </c>
      <c r="V206" s="33">
        <v>1.2309129737888134</v>
      </c>
      <c r="W206" s="33">
        <v>1.3866450330444289</v>
      </c>
      <c r="X206" s="33">
        <v>1.2886165785065509</v>
      </c>
      <c r="Y206" s="33">
        <v>1.1926048088654111</v>
      </c>
      <c r="Z206" s="33">
        <v>1.1050425668973693</v>
      </c>
      <c r="AA206" s="33">
        <v>1.0209517105051655</v>
      </c>
      <c r="AB206" s="33">
        <v>0.93499734749363506</v>
      </c>
      <c r="AC206" s="33">
        <v>0.85096160220539785</v>
      </c>
      <c r="AD206" s="33">
        <v>0.76794324737020048</v>
      </c>
      <c r="AE206" s="33">
        <v>0.6851010749541151</v>
      </c>
      <c r="AF206" s="33">
        <v>0.602200276430504</v>
      </c>
      <c r="AG206" s="33">
        <v>0.5227363420853397</v>
      </c>
      <c r="AH206" s="33">
        <v>0.44699797782495948</v>
      </c>
      <c r="AI206" s="33">
        <v>0.37679299032788438</v>
      </c>
      <c r="AJ206" s="33">
        <v>0.31208779873321318</v>
      </c>
      <c r="AK206" s="33">
        <v>0.25504633279120947</v>
      </c>
      <c r="AL206" s="33">
        <v>0.20572042189191089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0.41904773584226912</v>
      </c>
      <c r="M212" s="33">
        <v>0.53669040152867442</v>
      </c>
      <c r="N212" s="33">
        <v>0.75649372433119288</v>
      </c>
      <c r="O212" s="33">
        <v>1.0017985608617979</v>
      </c>
      <c r="P212" s="33">
        <v>1.2648198635921448</v>
      </c>
      <c r="Q212" s="33">
        <v>1.549090985547773</v>
      </c>
      <c r="R212" s="33">
        <v>1.8744784500714124</v>
      </c>
      <c r="S212" s="33">
        <v>2.2175501239275035</v>
      </c>
      <c r="T212" s="33">
        <v>2.5902593106285234</v>
      </c>
      <c r="U212" s="33">
        <v>2.9568289472185834</v>
      </c>
      <c r="V212" s="33">
        <v>3.3620257175434789</v>
      </c>
      <c r="W212" s="33">
        <v>3.7503664531571825</v>
      </c>
      <c r="X212" s="33">
        <v>3.5075217903725728</v>
      </c>
      <c r="Y212" s="33">
        <v>3.2658713596886217</v>
      </c>
      <c r="Z212" s="33">
        <v>3.0404259810109311</v>
      </c>
      <c r="AA212" s="33">
        <v>2.821425092438238</v>
      </c>
      <c r="AB212" s="33">
        <v>2.5951542595424617</v>
      </c>
      <c r="AC212" s="33">
        <v>2.3709860471269093</v>
      </c>
      <c r="AD212" s="33">
        <v>2.1468092826208256</v>
      </c>
      <c r="AE212" s="33">
        <v>1.9212378765179381</v>
      </c>
      <c r="AF212" s="33">
        <v>1.6938596994199049</v>
      </c>
      <c r="AG212" s="33">
        <v>1.4746736808724976</v>
      </c>
      <c r="AH212" s="33">
        <v>1.2643289228550085</v>
      </c>
      <c r="AI212" s="33">
        <v>1.0683887743366427</v>
      </c>
      <c r="AJ212" s="33">
        <v>0.88735362441443866</v>
      </c>
      <c r="AK212" s="33">
        <v>0.72746742835037193</v>
      </c>
      <c r="AL212" s="33">
        <v>0.5893531543808942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5.7295347265953778</v>
      </c>
      <c r="M213" s="34">
        <v>7.0564503651673913</v>
      </c>
      <c r="N213" s="34">
        <v>8.2989732653331583</v>
      </c>
      <c r="O213" s="34">
        <v>9.4645479842158178</v>
      </c>
      <c r="P213" s="34">
        <v>10.557891751764767</v>
      </c>
      <c r="Q213" s="34">
        <v>11.574869242883757</v>
      </c>
      <c r="R213" s="34">
        <v>12.512610693034894</v>
      </c>
      <c r="S213" s="34">
        <v>13.367984035205986</v>
      </c>
      <c r="T213" s="34">
        <v>14.137888817574945</v>
      </c>
      <c r="U213" s="34">
        <v>14.818142080368673</v>
      </c>
      <c r="V213" s="34">
        <v>15.407786805874938</v>
      </c>
      <c r="W213" s="34">
        <v>15.909237158503156</v>
      </c>
      <c r="X213" s="34">
        <v>23.231223917622206</v>
      </c>
      <c r="Y213" s="34">
        <v>30.104558421016439</v>
      </c>
      <c r="Z213" s="34">
        <v>36.38598272616877</v>
      </c>
      <c r="AA213" s="34">
        <v>42.195113020361326</v>
      </c>
      <c r="AB213" s="34">
        <v>47.699124653880176</v>
      </c>
      <c r="AC213" s="34">
        <v>52.819319832177563</v>
      </c>
      <c r="AD213" s="34">
        <v>57.592570017298783</v>
      </c>
      <c r="AE213" s="34">
        <v>62.049532342886259</v>
      </c>
      <c r="AF213" s="34">
        <v>66.215235401475965</v>
      </c>
      <c r="AG213" s="34">
        <v>70.005660345807627</v>
      </c>
      <c r="AH213" s="34">
        <v>73.442099601712755</v>
      </c>
      <c r="AI213" s="34">
        <v>76.491618414746085</v>
      </c>
      <c r="AJ213" s="34">
        <v>79.170665055560988</v>
      </c>
      <c r="AK213" s="34">
        <v>81.444326655872047</v>
      </c>
      <c r="AL213" s="34">
        <v>83.326248567077485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6.1485824624376475</v>
      </c>
      <c r="M214" s="33">
        <v>7.5931407666960657</v>
      </c>
      <c r="N214" s="33">
        <v>9.0554669896643496</v>
      </c>
      <c r="O214" s="33">
        <v>10.466346545077615</v>
      </c>
      <c r="P214" s="33">
        <v>11.822711615356912</v>
      </c>
      <c r="Q214" s="33">
        <v>13.12396022843153</v>
      </c>
      <c r="R214" s="33">
        <v>14.387089143106307</v>
      </c>
      <c r="S214" s="33">
        <v>15.585534159133489</v>
      </c>
      <c r="T214" s="33">
        <v>16.728148128203468</v>
      </c>
      <c r="U214" s="33">
        <v>17.774971027587259</v>
      </c>
      <c r="V214" s="33">
        <v>18.76981252341842</v>
      </c>
      <c r="W214" s="33">
        <v>19.659603611660337</v>
      </c>
      <c r="X214" s="33">
        <v>26.738745707994781</v>
      </c>
      <c r="Y214" s="33">
        <v>33.370429780705059</v>
      </c>
      <c r="Z214" s="33">
        <v>39.426408707179696</v>
      </c>
      <c r="AA214" s="33">
        <v>45.016538112799566</v>
      </c>
      <c r="AB214" s="33">
        <v>50.294278913422637</v>
      </c>
      <c r="AC214" s="33">
        <v>55.190305879304468</v>
      </c>
      <c r="AD214" s="33">
        <v>59.739379299919605</v>
      </c>
      <c r="AE214" s="33">
        <v>63.970770219404194</v>
      </c>
      <c r="AF214" s="33">
        <v>67.909095100895868</v>
      </c>
      <c r="AG214" s="33">
        <v>71.480334026680126</v>
      </c>
      <c r="AH214" s="33">
        <v>74.70642852456777</v>
      </c>
      <c r="AI214" s="33">
        <v>77.560007189082725</v>
      </c>
      <c r="AJ214" s="33">
        <v>80.058018679975433</v>
      </c>
      <c r="AK214" s="33">
        <v>82.171794084222412</v>
      </c>
      <c r="AL214" s="33">
        <v>83.915601721458373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2.0482348384860575E-2</v>
      </c>
      <c r="C222" s="33">
        <v>2.6668615120709362E-2</v>
      </c>
      <c r="D222" s="33">
        <v>3.4433562312254487E-2</v>
      </c>
      <c r="E222" s="33">
        <v>5.4225745366633736E-2</v>
      </c>
      <c r="F222" s="33">
        <v>8.2180012946230382E-2</v>
      </c>
      <c r="G222" s="33">
        <v>0.13268519649571187</v>
      </c>
      <c r="H222" s="33">
        <v>0.29876597449706299</v>
      </c>
      <c r="I222" s="33">
        <v>0.60565141583883375</v>
      </c>
      <c r="J222" s="33">
        <v>0.96372196579899283</v>
      </c>
      <c r="K222" s="33">
        <v>1.3382847227785803</v>
      </c>
      <c r="L222" s="33">
        <v>1.7189245217114497</v>
      </c>
      <c r="M222" s="33">
        <v>2.0464251627168988</v>
      </c>
      <c r="N222" s="33">
        <v>2.3237579849949386</v>
      </c>
      <c r="O222" s="33">
        <v>2.555463135901638</v>
      </c>
      <c r="P222" s="33">
        <v>2.7450788025166584</v>
      </c>
      <c r="Q222" s="33">
        <v>2.8937369025689161</v>
      </c>
      <c r="R222" s="33">
        <v>3.0030410131014929</v>
      </c>
      <c r="S222" s="33">
        <v>3.0746483698562876</v>
      </c>
      <c r="T222" s="33">
        <v>3.1103461183628061</v>
      </c>
      <c r="U222" s="33">
        <v>3.1118178765764126</v>
      </c>
      <c r="V222" s="33">
        <v>3.0815625986415802</v>
      </c>
      <c r="W222" s="33">
        <v>3.0227587579995303</v>
      </c>
      <c r="X222" s="33">
        <v>4.1816237843982265</v>
      </c>
      <c r="Y222" s="33">
        <v>5.1177782200064712</v>
      </c>
      <c r="Z222" s="33">
        <v>5.8217603335366199</v>
      </c>
      <c r="AA222" s="33">
        <v>6.3292698590278107</v>
      </c>
      <c r="AB222" s="33">
        <v>6.6778801658484443</v>
      </c>
      <c r="AC222" s="33">
        <v>6.8665141005270867</v>
      </c>
      <c r="AD222" s="33">
        <v>6.9111107321653771</v>
      </c>
      <c r="AE222" s="33">
        <v>6.8254506952588274</v>
      </c>
      <c r="AF222" s="33">
        <v>6.6215254848465976</v>
      </c>
      <c r="AG222" s="33">
        <v>6.3005111826847653</v>
      </c>
      <c r="AH222" s="33">
        <v>5.8753695262671437</v>
      </c>
      <c r="AI222" s="33">
        <v>5.354414653434918</v>
      </c>
      <c r="AJ222" s="33">
        <v>4.7502410737129965</v>
      </c>
      <c r="AK222" s="33">
        <v>4.0722173088532241</v>
      </c>
      <c r="AL222" s="33">
        <v>3.3330507241261973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7.8975736670751501E-3</v>
      </c>
      <c r="C224" s="33">
        <v>8.589172298913433E-3</v>
      </c>
      <c r="D224" s="33">
        <v>1.0261682445611082E-2</v>
      </c>
      <c r="E224" s="33">
        <v>1.3716293546049984E-2</v>
      </c>
      <c r="F224" s="33">
        <v>1.8566986008559383E-2</v>
      </c>
      <c r="G224" s="33">
        <v>2.5976830825657361E-2</v>
      </c>
      <c r="H224" s="33">
        <v>3.9128113011436295E-2</v>
      </c>
      <c r="I224" s="33">
        <v>5.743176691527814E-2</v>
      </c>
      <c r="J224" s="33">
        <v>7.5786458314124644E-2</v>
      </c>
      <c r="K224" s="33">
        <v>8.0241700923071271E-2</v>
      </c>
      <c r="L224" s="33">
        <v>0.10554435601394044</v>
      </c>
      <c r="M224" s="33">
        <v>0.12984296371355922</v>
      </c>
      <c r="N224" s="33">
        <v>0.15607016703389592</v>
      </c>
      <c r="O224" s="33">
        <v>0.18537932402003474</v>
      </c>
      <c r="P224" s="33">
        <v>0.21906055531191515</v>
      </c>
      <c r="Q224" s="33">
        <v>0.25384604200817817</v>
      </c>
      <c r="R224" s="33">
        <v>0.29047952489991286</v>
      </c>
      <c r="S224" s="33">
        <v>0.3264394005286172</v>
      </c>
      <c r="T224" s="33">
        <v>0.36409508802748869</v>
      </c>
      <c r="U224" s="33">
        <v>0.39787397752627596</v>
      </c>
      <c r="V224" s="33">
        <v>0.42622258427527154</v>
      </c>
      <c r="W224" s="33">
        <v>0.44910710161060763</v>
      </c>
      <c r="X224" s="33">
        <v>0.39940296823451243</v>
      </c>
      <c r="Y224" s="33">
        <v>0.35245534208814816</v>
      </c>
      <c r="Z224" s="33">
        <v>0.30966137305341135</v>
      </c>
      <c r="AA224" s="33">
        <v>0.27007103242970276</v>
      </c>
      <c r="AB224" s="33">
        <v>0.23242199116853551</v>
      </c>
      <c r="AC224" s="33">
        <v>0.19760319966090797</v>
      </c>
      <c r="AD224" s="33">
        <v>0.16546394438804796</v>
      </c>
      <c r="AE224" s="33">
        <v>0.13597506666430106</v>
      </c>
      <c r="AF224" s="33">
        <v>0.10916595912297035</v>
      </c>
      <c r="AG224" s="33">
        <v>8.5674375644062606E-2</v>
      </c>
      <c r="AH224" s="33">
        <v>6.5386489082244884E-2</v>
      </c>
      <c r="AI224" s="33">
        <v>4.8411716684507292E-2</v>
      </c>
      <c r="AJ224" s="33">
        <v>3.4515959666247764E-2</v>
      </c>
      <c r="AK224" s="33">
        <v>2.3621063222235283E-2</v>
      </c>
      <c r="AL224" s="33">
        <v>1.5345316060158477E-2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6.5086700554189264E-5</v>
      </c>
      <c r="C226" s="33">
        <v>8.4552682515204563E-5</v>
      </c>
      <c r="D226" s="33">
        <v>1.8864412163815692E-4</v>
      </c>
      <c r="E226" s="33">
        <v>2.8287098711867039E-4</v>
      </c>
      <c r="F226" s="33">
        <v>2.6235829339642231E-4</v>
      </c>
      <c r="G226" s="33">
        <v>1.3292866955921545E-3</v>
      </c>
      <c r="H226" s="33">
        <v>4.33653733568735E-3</v>
      </c>
      <c r="I226" s="33">
        <v>7.1221419165708958E-3</v>
      </c>
      <c r="J226" s="33">
        <v>8.5700557903162951E-3</v>
      </c>
      <c r="K226" s="33">
        <v>9.3773841096657651E-3</v>
      </c>
      <c r="L226" s="33">
        <v>2.0170372715283311E-2</v>
      </c>
      <c r="M226" s="33">
        <v>2.5797571960431944E-2</v>
      </c>
      <c r="N226" s="33">
        <v>5.5748311995094904E-2</v>
      </c>
      <c r="O226" s="33">
        <v>8.5106427563276826E-2</v>
      </c>
      <c r="P226" s="33">
        <v>0.10979272026735316</v>
      </c>
      <c r="Q226" s="33">
        <v>0.13342680858471839</v>
      </c>
      <c r="R226" s="33">
        <v>0.15939539135792979</v>
      </c>
      <c r="S226" s="33">
        <v>0.1835972037915137</v>
      </c>
      <c r="T226" s="33">
        <v>0.2057620204645198</v>
      </c>
      <c r="U226" s="33">
        <v>0.22306014923878764</v>
      </c>
      <c r="V226" s="33">
        <v>0.2461825947577625</v>
      </c>
      <c r="W226" s="33">
        <v>0.26346255627844123</v>
      </c>
      <c r="X226" s="33">
        <v>0.23195098413117893</v>
      </c>
      <c r="Y226" s="33">
        <v>0.2027428175071197</v>
      </c>
      <c r="Z226" s="33">
        <v>0.1768068107035789</v>
      </c>
      <c r="AA226" s="33">
        <v>0.15314275657577464</v>
      </c>
      <c r="AB226" s="33">
        <v>0.13089962864910873</v>
      </c>
      <c r="AC226" s="33">
        <v>0.11062500828670156</v>
      </c>
      <c r="AD226" s="33">
        <v>9.2153189684423875E-2</v>
      </c>
      <c r="AE226" s="33">
        <v>7.5361118244952521E-2</v>
      </c>
      <c r="AF226" s="33">
        <v>6.0220027643050275E-2</v>
      </c>
      <c r="AG226" s="33">
        <v>4.7046270787680478E-2</v>
      </c>
      <c r="AH226" s="33">
        <v>3.5759838225996675E-2</v>
      </c>
      <c r="AI226" s="33">
        <v>2.6375509322951837E-2</v>
      </c>
      <c r="AJ226" s="33">
        <v>1.872526792399273E-2</v>
      </c>
      <c r="AK226" s="33">
        <v>1.275231663956042E-2</v>
      </c>
      <c r="AL226" s="33">
        <v>8.2288168756763959E-3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7.96266036762934E-3</v>
      </c>
      <c r="C232" s="33">
        <v>8.673724981428637E-3</v>
      </c>
      <c r="D232" s="33">
        <v>1.0450326567249238E-2</v>
      </c>
      <c r="E232" s="33">
        <v>1.3999164533168655E-2</v>
      </c>
      <c r="F232" s="33">
        <v>1.8829344301955805E-2</v>
      </c>
      <c r="G232" s="33">
        <v>2.7306117521249517E-2</v>
      </c>
      <c r="H232" s="33">
        <v>4.3464650347123643E-2</v>
      </c>
      <c r="I232" s="33">
        <v>6.4553908831849041E-2</v>
      </c>
      <c r="J232" s="33">
        <v>8.4356514104440936E-2</v>
      </c>
      <c r="K232" s="33">
        <v>8.9619085032737036E-2</v>
      </c>
      <c r="L232" s="33">
        <v>0.12571472872922373</v>
      </c>
      <c r="M232" s="33">
        <v>0.15564053567399116</v>
      </c>
      <c r="N232" s="33">
        <v>0.21181847902899081</v>
      </c>
      <c r="O232" s="33">
        <v>0.27048575158331156</v>
      </c>
      <c r="P232" s="33">
        <v>0.3288532755792683</v>
      </c>
      <c r="Q232" s="33">
        <v>0.38727285059289657</v>
      </c>
      <c r="R232" s="33">
        <v>0.44987491625784265</v>
      </c>
      <c r="S232" s="33">
        <v>0.51003660432013087</v>
      </c>
      <c r="T232" s="33">
        <v>0.56985710849200855</v>
      </c>
      <c r="U232" s="33">
        <v>0.62093412676506365</v>
      </c>
      <c r="V232" s="33">
        <v>0.67240517903303409</v>
      </c>
      <c r="W232" s="33">
        <v>0.7125696578890488</v>
      </c>
      <c r="X232" s="33">
        <v>0.63135395236569136</v>
      </c>
      <c r="Y232" s="33">
        <v>0.55519815959526786</v>
      </c>
      <c r="Z232" s="33">
        <v>0.48646818375699025</v>
      </c>
      <c r="AA232" s="33">
        <v>0.4232137890054774</v>
      </c>
      <c r="AB232" s="33">
        <v>0.36332161981764421</v>
      </c>
      <c r="AC232" s="33">
        <v>0.30822820794760952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2.0482348384860575E-2</v>
      </c>
      <c r="C233" s="34">
        <v>2.6668615120709362E-2</v>
      </c>
      <c r="D233" s="34">
        <v>3.4433562312254487E-2</v>
      </c>
      <c r="E233" s="34">
        <v>5.4225745366633736E-2</v>
      </c>
      <c r="F233" s="34">
        <v>8.2180012946230382E-2</v>
      </c>
      <c r="G233" s="34">
        <v>0.13268519649571187</v>
      </c>
      <c r="H233" s="34">
        <v>0.29876597449706299</v>
      </c>
      <c r="I233" s="34">
        <v>0.60565141583883375</v>
      </c>
      <c r="J233" s="34">
        <v>0.96372196579899283</v>
      </c>
      <c r="K233" s="34">
        <v>1.3382847227785803</v>
      </c>
      <c r="L233" s="34">
        <v>1.7189245217114497</v>
      </c>
      <c r="M233" s="34">
        <v>2.0464251627168988</v>
      </c>
      <c r="N233" s="34">
        <v>2.3237579849949386</v>
      </c>
      <c r="O233" s="34">
        <v>2.555463135901638</v>
      </c>
      <c r="P233" s="34">
        <v>2.7450788025166584</v>
      </c>
      <c r="Q233" s="34">
        <v>2.8937369025689161</v>
      </c>
      <c r="R233" s="34">
        <v>3.0030410131014929</v>
      </c>
      <c r="S233" s="34">
        <v>3.0746483698562876</v>
      </c>
      <c r="T233" s="34">
        <v>3.1103461183628061</v>
      </c>
      <c r="U233" s="34">
        <v>3.1118178765764126</v>
      </c>
      <c r="V233" s="34">
        <v>3.0815625986415802</v>
      </c>
      <c r="W233" s="34">
        <v>3.0227587579995303</v>
      </c>
      <c r="X233" s="34">
        <v>4.1816237843982265</v>
      </c>
      <c r="Y233" s="34">
        <v>5.1177782200064712</v>
      </c>
      <c r="Z233" s="34">
        <v>5.8217603335366199</v>
      </c>
      <c r="AA233" s="34">
        <v>6.3292698590278107</v>
      </c>
      <c r="AB233" s="34">
        <v>6.6778801658484443</v>
      </c>
      <c r="AC233" s="34">
        <v>6.8665141005270867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2.8445008752489915E-2</v>
      </c>
      <c r="C234" s="33">
        <v>3.5342340102137999E-2</v>
      </c>
      <c r="D234" s="33">
        <v>4.4883888879503731E-2</v>
      </c>
      <c r="E234" s="33">
        <v>6.8224909899802386E-2</v>
      </c>
      <c r="F234" s="33">
        <v>0.10100935724818619</v>
      </c>
      <c r="G234" s="33">
        <v>0.15999131401696137</v>
      </c>
      <c r="H234" s="33">
        <v>0.34223062484418665</v>
      </c>
      <c r="I234" s="33">
        <v>0.67020532467068283</v>
      </c>
      <c r="J234" s="33">
        <v>1.0480784799034337</v>
      </c>
      <c r="K234" s="33">
        <v>1.4279038078113175</v>
      </c>
      <c r="L234" s="33">
        <v>1.8446392504406735</v>
      </c>
      <c r="M234" s="33">
        <v>2.2020656983908897</v>
      </c>
      <c r="N234" s="33">
        <v>2.5355764640239293</v>
      </c>
      <c r="O234" s="33">
        <v>2.8259488874849494</v>
      </c>
      <c r="P234" s="33">
        <v>3.0739320780959263</v>
      </c>
      <c r="Q234" s="33">
        <v>3.2810097531618125</v>
      </c>
      <c r="R234" s="33">
        <v>3.4529159293593352</v>
      </c>
      <c r="S234" s="33">
        <v>3.5846849741764184</v>
      </c>
      <c r="T234" s="33">
        <v>3.6802032268548146</v>
      </c>
      <c r="U234" s="33">
        <v>3.7327520033414765</v>
      </c>
      <c r="V234" s="33">
        <v>3.7539677776746139</v>
      </c>
      <c r="W234" s="33">
        <v>3.7353284158885791</v>
      </c>
      <c r="X234" s="33">
        <v>4.8129777367639175</v>
      </c>
      <c r="Y234" s="33">
        <v>5.6729763796017387</v>
      </c>
      <c r="Z234" s="33">
        <v>6.3082285172936103</v>
      </c>
      <c r="AA234" s="33">
        <v>6.7524836480332882</v>
      </c>
      <c r="AB234" s="33">
        <v>7.0412017856660887</v>
      </c>
      <c r="AC234" s="33">
        <v>7.1747423084746966</v>
      </c>
      <c r="AD234" s="33">
        <v>7.1687278662378482</v>
      </c>
      <c r="AE234" s="33">
        <v>7.0367868801680808</v>
      </c>
      <c r="AF234" s="33">
        <v>6.7909114716126187</v>
      </c>
      <c r="AG234" s="33">
        <v>6.433231829116508</v>
      </c>
      <c r="AH234" s="33">
        <v>5.9765158535753855</v>
      </c>
      <c r="AI234" s="33">
        <v>5.4292018794423766</v>
      </c>
      <c r="AJ234" s="33">
        <v>4.8034823013032373</v>
      </c>
      <c r="AK234" s="33">
        <v>4.1085906887150196</v>
      </c>
      <c r="AL234" s="33">
        <v>3.3566248570620321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246231.39680409594</v>
      </c>
      <c r="M241" s="33">
        <v>233158.41193048347</v>
      </c>
      <c r="N241" s="33">
        <v>219673.05348286056</v>
      </c>
      <c r="O241" s="33">
        <v>206135.52499248958</v>
      </c>
      <c r="P241" s="33">
        <v>192549.59729815251</v>
      </c>
      <c r="Q241" s="33">
        <v>178770.19768277358</v>
      </c>
      <c r="R241" s="33">
        <v>164778.2905583937</v>
      </c>
      <c r="S241" s="33">
        <v>150742.09812650055</v>
      </c>
      <c r="T241" s="33">
        <v>136266.01919613598</v>
      </c>
      <c r="U241" s="33">
        <v>122268.22731499719</v>
      </c>
      <c r="V241" s="33">
        <v>108420.31096634173</v>
      </c>
      <c r="W241" s="33">
        <v>95444.209902574759</v>
      </c>
      <c r="X241" s="33">
        <v>83143.296650373566</v>
      </c>
      <c r="Y241" s="33">
        <v>71943.410190483832</v>
      </c>
      <c r="Z241" s="33">
        <v>61949.857122900081</v>
      </c>
      <c r="AA241" s="33">
        <v>53013.710932984533</v>
      </c>
      <c r="AB241" s="33">
        <v>44963.589102039048</v>
      </c>
      <c r="AC241" s="33">
        <v>37754.748150138235</v>
      </c>
      <c r="AD241" s="33">
        <v>31423.280316988552</v>
      </c>
      <c r="AE241" s="33">
        <v>25922.463496189626</v>
      </c>
      <c r="AF241" s="33">
        <v>21236.526278309462</v>
      </c>
      <c r="AG241" s="33">
        <v>17302.091270324687</v>
      </c>
      <c r="AH241" s="33">
        <v>14007.461530576244</v>
      </c>
      <c r="AI241" s="33">
        <v>11208.839405297893</v>
      </c>
      <c r="AJ241" s="33">
        <v>8938.6751660072932</v>
      </c>
      <c r="AK241" s="33">
        <v>7054.8791369758974</v>
      </c>
      <c r="AL241" s="33">
        <v>5523.782434096458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232216.61013992666</v>
      </c>
      <c r="M242" s="33">
        <v>220020.33876087537</v>
      </c>
      <c r="N242" s="33">
        <v>204552.91384762089</v>
      </c>
      <c r="O242" s="33">
        <v>188427.64631261121</v>
      </c>
      <c r="P242" s="33">
        <v>173304.07296154829</v>
      </c>
      <c r="Q242" s="33">
        <v>158453.08297035666</v>
      </c>
      <c r="R242" s="33">
        <v>143913.24850543265</v>
      </c>
      <c r="S242" s="33">
        <v>129889.83437545266</v>
      </c>
      <c r="T242" s="33">
        <v>116423.37263511338</v>
      </c>
      <c r="U242" s="33">
        <v>104311.79855011993</v>
      </c>
      <c r="V242" s="33">
        <v>91950.806547363391</v>
      </c>
      <c r="W242" s="33">
        <v>80162.981306523739</v>
      </c>
      <c r="X242" s="33">
        <v>68928.429034672168</v>
      </c>
      <c r="Y242" s="33">
        <v>58963.51836047</v>
      </c>
      <c r="Z242" s="33">
        <v>50149.999318528055</v>
      </c>
      <c r="AA242" s="33">
        <v>42426.980556387869</v>
      </c>
      <c r="AB242" s="33">
        <v>35707.122720440406</v>
      </c>
      <c r="AC242" s="33">
        <v>29850.707952549339</v>
      </c>
      <c r="AD242" s="33">
        <v>24739.148933616358</v>
      </c>
      <c r="AE242" s="33">
        <v>20338.431877859624</v>
      </c>
      <c r="AF242" s="33">
        <v>16613.750565156228</v>
      </c>
      <c r="AG242" s="33">
        <v>13496.024978209956</v>
      </c>
      <c r="AH242" s="33">
        <v>10877.676400225409</v>
      </c>
      <c r="AI242" s="33">
        <v>8685.8889334768191</v>
      </c>
      <c r="AJ242" s="33">
        <v>6881.2696983028864</v>
      </c>
      <c r="AK242" s="33">
        <v>5399.0984813248551</v>
      </c>
      <c r="AL242" s="33">
        <v>4200.6183941728896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33779.361591824738</v>
      </c>
      <c r="M243" s="33">
        <v>41739.655381263568</v>
      </c>
      <c r="N243" s="33">
        <v>49219.501244044754</v>
      </c>
      <c r="O243" s="33">
        <v>56258.849663732508</v>
      </c>
      <c r="P243" s="33">
        <v>62885.269141233963</v>
      </c>
      <c r="Q243" s="33">
        <v>69074.707313989798</v>
      </c>
      <c r="R243" s="33">
        <v>74811.008145057058</v>
      </c>
      <c r="S243" s="33">
        <v>80072.173398747545</v>
      </c>
      <c r="T243" s="33">
        <v>84839.576277773609</v>
      </c>
      <c r="U243" s="33">
        <v>89086.297036760196</v>
      </c>
      <c r="V243" s="33">
        <v>92806.039562755133</v>
      </c>
      <c r="W243" s="33">
        <v>96009.815178727789</v>
      </c>
      <c r="X243" s="33">
        <v>141405.7680903842</v>
      </c>
      <c r="Y243" s="33">
        <v>184158.87546055333</v>
      </c>
      <c r="Z243" s="33">
        <v>223374.21109685628</v>
      </c>
      <c r="AA243" s="33">
        <v>259781.09533180197</v>
      </c>
      <c r="AB243" s="33">
        <v>294402.57608700689</v>
      </c>
      <c r="AC243" s="33">
        <v>326745.48051649448</v>
      </c>
      <c r="AD243" s="33">
        <v>357030.90443376219</v>
      </c>
      <c r="AE243" s="33">
        <v>385443.00645859749</v>
      </c>
      <c r="AF243" s="33">
        <v>412130.65592687065</v>
      </c>
      <c r="AG243" s="33">
        <v>436568.63427233335</v>
      </c>
      <c r="AH243" s="33">
        <v>458881.57812612108</v>
      </c>
      <c r="AI243" s="33">
        <v>478860.33863592183</v>
      </c>
      <c r="AJ243" s="33">
        <v>496599.78597992635</v>
      </c>
      <c r="AK243" s="33">
        <v>511878.30713189999</v>
      </c>
      <c r="AL243" s="33">
        <v>524773.32997132023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20923.947724034562</v>
      </c>
      <c r="M244" s="33">
        <v>23759.962958697732</v>
      </c>
      <c r="N244" s="33">
        <v>25650.662619949551</v>
      </c>
      <c r="O244" s="33">
        <v>27053.538266666208</v>
      </c>
      <c r="P244" s="33">
        <v>27930.473375451009</v>
      </c>
      <c r="Q244" s="33">
        <v>28314.553242524558</v>
      </c>
      <c r="R244" s="33">
        <v>28198.259765239294</v>
      </c>
      <c r="S244" s="33">
        <v>27595.485226651868</v>
      </c>
      <c r="T244" s="33">
        <v>26482.917877440781</v>
      </c>
      <c r="U244" s="33">
        <v>24903.644409212124</v>
      </c>
      <c r="V244" s="33">
        <v>22857.030164045267</v>
      </c>
      <c r="W244" s="33">
        <v>20800.90831692623</v>
      </c>
      <c r="X244" s="33">
        <v>18734.96213460826</v>
      </c>
      <c r="Y244" s="33">
        <v>16692.752065534834</v>
      </c>
      <c r="Z244" s="33">
        <v>14708.367648787089</v>
      </c>
      <c r="AA244" s="33">
        <v>12802.494230532568</v>
      </c>
      <c r="AB244" s="33">
        <v>11016.83269549752</v>
      </c>
      <c r="AC244" s="33">
        <v>9357.2685584617084</v>
      </c>
      <c r="AD244" s="33">
        <v>7854.9736348297138</v>
      </c>
      <c r="AE244" s="33">
        <v>6517.9467048596662</v>
      </c>
      <c r="AF244" s="33">
        <v>5348.8359750507861</v>
      </c>
      <c r="AG244" s="33">
        <v>4336.2375423506546</v>
      </c>
      <c r="AH244" s="33">
        <v>3473.5950420440113</v>
      </c>
      <c r="AI244" s="33">
        <v>2751.1874626854656</v>
      </c>
      <c r="AJ244" s="33">
        <v>2164.6031077999623</v>
      </c>
      <c r="AK244" s="33">
        <v>1690.0110637435573</v>
      </c>
      <c r="AL244" s="33">
        <v>1321.9130045880106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20645.951860202513</v>
      </c>
      <c r="M245" s="33">
        <v>26400.704910077435</v>
      </c>
      <c r="N245" s="33">
        <v>32996.981198162423</v>
      </c>
      <c r="O245" s="33">
        <v>40785.935095693589</v>
      </c>
      <c r="P245" s="33">
        <v>50207.954911847701</v>
      </c>
      <c r="Q245" s="33">
        <v>60678.585958468058</v>
      </c>
      <c r="R245" s="33">
        <v>72520.460876830446</v>
      </c>
      <c r="S245" s="33">
        <v>85250.028407167309</v>
      </c>
      <c r="T245" s="33">
        <v>99643.306810678216</v>
      </c>
      <c r="U245" s="33">
        <v>114326.66514867105</v>
      </c>
      <c r="V245" s="33">
        <v>128865.34324495659</v>
      </c>
      <c r="W245" s="33">
        <v>143218.15740177868</v>
      </c>
      <c r="X245" s="33">
        <v>134474.02065326102</v>
      </c>
      <c r="Y245" s="33">
        <v>125677.43305283391</v>
      </c>
      <c r="Z245" s="33">
        <v>117353.74254158544</v>
      </c>
      <c r="AA245" s="33">
        <v>109210.02143596478</v>
      </c>
      <c r="AB245" s="33">
        <v>100731.99797547131</v>
      </c>
      <c r="AC245" s="33">
        <v>92260.67858938787</v>
      </c>
      <c r="AD245" s="33">
        <v>83722.057522407238</v>
      </c>
      <c r="AE245" s="33">
        <v>75082.214206702745</v>
      </c>
      <c r="AF245" s="33">
        <v>66328.63441020262</v>
      </c>
      <c r="AG245" s="33">
        <v>57857.61851740256</v>
      </c>
      <c r="AH245" s="33">
        <v>49690.205370896831</v>
      </c>
      <c r="AI245" s="33">
        <v>42056.37988714024</v>
      </c>
      <c r="AJ245" s="33">
        <v>34989.12399340477</v>
      </c>
      <c r="AK245" s="33">
        <v>28738.629581114667</v>
      </c>
      <c r="AL245" s="33">
        <v>23340.790419174082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18426.328769935812</v>
      </c>
      <c r="M246" s="33">
        <v>22589.842905093119</v>
      </c>
      <c r="N246" s="33">
        <v>27260.428767926842</v>
      </c>
      <c r="O246" s="33">
        <v>32414.677461452877</v>
      </c>
      <c r="P246" s="33">
        <v>36414.572582937421</v>
      </c>
      <c r="Q246" s="33">
        <v>40107.658612282394</v>
      </c>
      <c r="R246" s="33">
        <v>42751.632423488139</v>
      </c>
      <c r="S246" s="33">
        <v>44393.485652765477</v>
      </c>
      <c r="T246" s="33">
        <v>45048.881692813826</v>
      </c>
      <c r="U246" s="33">
        <v>45573.732332817548</v>
      </c>
      <c r="V246" s="33">
        <v>45944.755479150983</v>
      </c>
      <c r="W246" s="33">
        <v>46151.415743237725</v>
      </c>
      <c r="X246" s="33">
        <v>42295.574515016429</v>
      </c>
      <c r="Y246" s="33">
        <v>38519.266792427115</v>
      </c>
      <c r="Z246" s="33">
        <v>34914.485998942488</v>
      </c>
      <c r="AA246" s="33">
        <v>31437.654086065431</v>
      </c>
      <c r="AB246" s="33">
        <v>28036.521681961629</v>
      </c>
      <c r="AC246" s="33">
        <v>24789.632106535333</v>
      </c>
      <c r="AD246" s="33">
        <v>21708.382652742592</v>
      </c>
      <c r="AE246" s="33">
        <v>18796.341082128645</v>
      </c>
      <c r="AF246" s="33">
        <v>16066.410031920293</v>
      </c>
      <c r="AG246" s="33">
        <v>13570.505803438358</v>
      </c>
      <c r="AH246" s="33">
        <v>11312.201901515753</v>
      </c>
      <c r="AI246" s="33">
        <v>9308.0753590737804</v>
      </c>
      <c r="AJ246" s="33">
        <v>7555.9304844171147</v>
      </c>
      <c r="AK246" s="33">
        <v>6060.4279119440789</v>
      </c>
      <c r="AL246" s="33">
        <v>4811.819826029744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3967.6455606904319</v>
      </c>
      <c r="M247" s="33">
        <v>5269.7518005024695</v>
      </c>
      <c r="N247" s="33">
        <v>11875.057546636575</v>
      </c>
      <c r="O247" s="33">
        <v>18855.114348262297</v>
      </c>
      <c r="P247" s="33">
        <v>25309.800433401717</v>
      </c>
      <c r="Q247" s="33">
        <v>32046.318132238142</v>
      </c>
      <c r="R247" s="33">
        <v>39952.238094020606</v>
      </c>
      <c r="S247" s="33">
        <v>48103.742172288177</v>
      </c>
      <c r="T247" s="33">
        <v>56458.754565614974</v>
      </c>
      <c r="U247" s="33">
        <v>64224.300367474832</v>
      </c>
      <c r="V247" s="33">
        <v>74568.437812024044</v>
      </c>
      <c r="W247" s="33">
        <v>84152.679571820874</v>
      </c>
      <c r="X247" s="33">
        <v>78208.106111584362</v>
      </c>
      <c r="Y247" s="33">
        <v>72385.963720651212</v>
      </c>
      <c r="Z247" s="33">
        <v>67080.236415185558</v>
      </c>
      <c r="AA247" s="33">
        <v>61987.205257946327</v>
      </c>
      <c r="AB247" s="33">
        <v>56779.883742356491</v>
      </c>
      <c r="AC247" s="33">
        <v>51688.59161119382</v>
      </c>
      <c r="AD247" s="33">
        <v>46658.210696248942</v>
      </c>
      <c r="AE247" s="33">
        <v>41636.338978681866</v>
      </c>
      <c r="AF247" s="33">
        <v>36607.860922700987</v>
      </c>
      <c r="AG247" s="33">
        <v>31785.794293507985</v>
      </c>
      <c r="AH247" s="33">
        <v>27187.172018387697</v>
      </c>
      <c r="AI247" s="33">
        <v>22922.326517943824</v>
      </c>
      <c r="AJ247" s="33">
        <v>18989.495668006919</v>
      </c>
      <c r="AK247" s="33">
        <v>15521.388346529466</v>
      </c>
      <c r="AL247" s="33">
        <v>12521.870002778196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576191.24245071062</v>
      </c>
      <c r="M253" s="33">
        <v>572938.66864699312</v>
      </c>
      <c r="N253" s="33">
        <v>571228.59870720154</v>
      </c>
      <c r="O253" s="33">
        <v>569931.28614090825</v>
      </c>
      <c r="P253" s="33">
        <v>568601.74070457253</v>
      </c>
      <c r="Q253" s="33">
        <v>567445.10391263326</v>
      </c>
      <c r="R253" s="33">
        <v>566925.13836846186</v>
      </c>
      <c r="S253" s="33">
        <v>566046.84735957358</v>
      </c>
      <c r="T253" s="33">
        <v>565162.82905557076</v>
      </c>
      <c r="U253" s="33">
        <v>564694.66516005294</v>
      </c>
      <c r="V253" s="33">
        <v>565412.72377663711</v>
      </c>
      <c r="W253" s="33">
        <v>565940.16742158972</v>
      </c>
      <c r="X253" s="33">
        <v>567190.15718989994</v>
      </c>
      <c r="Y253" s="33">
        <v>568341.2196429543</v>
      </c>
      <c r="Z253" s="33">
        <v>569530.90014278493</v>
      </c>
      <c r="AA253" s="33">
        <v>570659.16183168348</v>
      </c>
      <c r="AB253" s="33">
        <v>571638.52400477324</v>
      </c>
      <c r="AC253" s="33">
        <v>572447.10748476081</v>
      </c>
      <c r="AD253" s="33">
        <v>573136.95819059561</v>
      </c>
      <c r="AE253" s="33">
        <v>573736.7428050196</v>
      </c>
      <c r="AF253" s="33">
        <v>574332.67411021097</v>
      </c>
      <c r="AG253" s="33">
        <v>574916.90667756752</v>
      </c>
      <c r="AH253" s="33">
        <v>575429.89038976701</v>
      </c>
      <c r="AI253" s="33">
        <v>575793.03620153992</v>
      </c>
      <c r="AJ253" s="33">
        <v>576118.88409786532</v>
      </c>
      <c r="AK253" s="33">
        <v>576342.74165353249</v>
      </c>
      <c r="AL253" s="33">
        <v>576494.1240521596</v>
      </c>
    </row>
    <row r="254" spans="1:38">
      <c r="A254" s="10"/>
      <c r="AL254">
        <v>0.93447765515159054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9808.6461155163761</v>
      </c>
      <c r="M259" s="33">
        <v>9783.5786796461016</v>
      </c>
      <c r="N259" s="33">
        <v>9749.4403140503982</v>
      </c>
      <c r="O259" s="33">
        <v>9712.4198600771288</v>
      </c>
      <c r="P259" s="33">
        <v>9667.414989487701</v>
      </c>
      <c r="Q259" s="33">
        <v>9609.4565549931322</v>
      </c>
      <c r="R259" s="33">
        <v>9535.3226991061019</v>
      </c>
      <c r="S259" s="33">
        <v>9445.5771594974813</v>
      </c>
      <c r="T259" s="33">
        <v>9330.5582000648701</v>
      </c>
      <c r="U259" s="33">
        <v>9204.3422447189969</v>
      </c>
      <c r="V259" s="33">
        <v>9052.1299133330522</v>
      </c>
      <c r="W259" s="33">
        <v>8883.8986813497777</v>
      </c>
      <c r="X259" s="33">
        <v>8675.6351672110268</v>
      </c>
      <c r="Y259" s="33">
        <v>8463.4377398591296</v>
      </c>
      <c r="Z259" s="33">
        <v>8227.0835848254883</v>
      </c>
      <c r="AA259" s="33">
        <v>7967.1152845470024</v>
      </c>
      <c r="AB259" s="33">
        <v>7688.4492838888973</v>
      </c>
      <c r="AC259" s="33">
        <v>7380.0310626295714</v>
      </c>
      <c r="AD259" s="33">
        <v>7031.3471628138632</v>
      </c>
      <c r="AE259" s="33">
        <v>6646.2112110285916</v>
      </c>
      <c r="AF259" s="33">
        <v>6225.7886785593982</v>
      </c>
      <c r="AG259" s="33">
        <v>5779.3076592707221</v>
      </c>
      <c r="AH259" s="33">
        <v>5311.1315596688246</v>
      </c>
      <c r="AI259" s="33">
        <v>4822.6822075361642</v>
      </c>
      <c r="AJ259" s="33">
        <v>4334.2309362585938</v>
      </c>
      <c r="AK259" s="33">
        <v>3835.6013716932107</v>
      </c>
      <c r="AL259" s="33">
        <v>3343.0909158617019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18092.256595910902</v>
      </c>
      <c r="M260" s="33">
        <v>17950.128120320936</v>
      </c>
      <c r="N260" s="33">
        <v>17740.007596103278</v>
      </c>
      <c r="O260" s="33">
        <v>17513.720210722273</v>
      </c>
      <c r="P260" s="33">
        <v>17315.616296714175</v>
      </c>
      <c r="Q260" s="33">
        <v>17117.547783210681</v>
      </c>
      <c r="R260" s="33">
        <v>16917.539876041072</v>
      </c>
      <c r="S260" s="33">
        <v>16706.335125915386</v>
      </c>
      <c r="T260" s="33">
        <v>16481.367213832593</v>
      </c>
      <c r="U260" s="33">
        <v>16272.725387263428</v>
      </c>
      <c r="V260" s="33">
        <v>15994.354198583496</v>
      </c>
      <c r="W260" s="33">
        <v>15673.751979240822</v>
      </c>
      <c r="X260" s="33">
        <v>15288.048442608995</v>
      </c>
      <c r="Y260" s="33">
        <v>14895.359362061439</v>
      </c>
      <c r="Z260" s="33">
        <v>14491.078326526924</v>
      </c>
      <c r="AA260" s="33">
        <v>14075.818609200816</v>
      </c>
      <c r="AB260" s="33">
        <v>13636.58930258383</v>
      </c>
      <c r="AC260" s="33">
        <v>13167.220596903964</v>
      </c>
      <c r="AD260" s="33">
        <v>12679.414991241654</v>
      </c>
      <c r="AE260" s="33">
        <v>12176.550775677124</v>
      </c>
      <c r="AF260" s="33">
        <v>11641.045261010409</v>
      </c>
      <c r="AG260" s="33">
        <v>11070.691168982728</v>
      </c>
      <c r="AH260" s="33">
        <v>10466.248184108119</v>
      </c>
      <c r="AI260" s="33">
        <v>9848.382109273336</v>
      </c>
      <c r="AJ260" s="33">
        <v>9188.0365241220043</v>
      </c>
      <c r="AK260" s="33">
        <v>8473.4939087767962</v>
      </c>
      <c r="AL260" s="33">
        <v>7737.1423833021863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15878.647606206205</v>
      </c>
      <c r="M261" s="33">
        <v>15669.315173669764</v>
      </c>
      <c r="N261" s="33">
        <v>15460.362315171806</v>
      </c>
      <c r="O261" s="33">
        <v>15260.883343740525</v>
      </c>
      <c r="P261" s="33">
        <v>15074.070609975035</v>
      </c>
      <c r="Q261" s="33">
        <v>14901.775646369775</v>
      </c>
      <c r="R261" s="33">
        <v>14744.452604064072</v>
      </c>
      <c r="S261" s="33">
        <v>14601.880850417947</v>
      </c>
      <c r="T261" s="33">
        <v>14473.396433455755</v>
      </c>
      <c r="U261" s="33">
        <v>14358.493579550906</v>
      </c>
      <c r="V261" s="33">
        <v>14256.303289682153</v>
      </c>
      <c r="W261" s="33">
        <v>14165.65798490033</v>
      </c>
      <c r="X261" s="33">
        <v>14842.539890625669</v>
      </c>
      <c r="Y261" s="33">
        <v>15074.129420782154</v>
      </c>
      <c r="Z261" s="33">
        <v>15119.080641373212</v>
      </c>
      <c r="AA261" s="33">
        <v>15078.973327650463</v>
      </c>
      <c r="AB261" s="33">
        <v>14995.846945035857</v>
      </c>
      <c r="AC261" s="33">
        <v>14891.773502653939</v>
      </c>
      <c r="AD261" s="33">
        <v>14778.561980550041</v>
      </c>
      <c r="AE261" s="33">
        <v>14662.881566945438</v>
      </c>
      <c r="AF261" s="33">
        <v>14548.57159704784</v>
      </c>
      <c r="AG261" s="33">
        <v>14440.081158436151</v>
      </c>
      <c r="AH261" s="33">
        <v>14338.074246713799</v>
      </c>
      <c r="AI261" s="33">
        <v>14243.774343386793</v>
      </c>
      <c r="AJ261" s="33">
        <v>14157.119923427405</v>
      </c>
      <c r="AK261" s="33">
        <v>14079.158621216515</v>
      </c>
      <c r="AL261" s="33">
        <v>14009.566980167667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12044.25816822203</v>
      </c>
      <c r="M262" s="33">
        <v>11916.129056842798</v>
      </c>
      <c r="N262" s="33">
        <v>11765.905634805609</v>
      </c>
      <c r="O262" s="33">
        <v>11618.734709905128</v>
      </c>
      <c r="P262" s="33">
        <v>11474.981995081005</v>
      </c>
      <c r="Q262" s="33">
        <v>11333.963616471898</v>
      </c>
      <c r="R262" s="33">
        <v>11193.91670943614</v>
      </c>
      <c r="S262" s="33">
        <v>11052.504873971566</v>
      </c>
      <c r="T262" s="33">
        <v>10906.875054030355</v>
      </c>
      <c r="U262" s="33">
        <v>10751.796521682045</v>
      </c>
      <c r="V262" s="33">
        <v>10580.312582878436</v>
      </c>
      <c r="W262" s="33">
        <v>10420.602393190349</v>
      </c>
      <c r="X262" s="33">
        <v>10269.412783873378</v>
      </c>
      <c r="Y262" s="33">
        <v>10122.027676989454</v>
      </c>
      <c r="Z262" s="33">
        <v>9973.9993861594139</v>
      </c>
      <c r="AA262" s="33">
        <v>9822.0139265384132</v>
      </c>
      <c r="AB262" s="33">
        <v>9661.5322715140701</v>
      </c>
      <c r="AC262" s="33">
        <v>9488.8793145545806</v>
      </c>
      <c r="AD262" s="33">
        <v>9298.8640488842666</v>
      </c>
      <c r="AE262" s="33">
        <v>9086.9311975938053</v>
      </c>
      <c r="AF262" s="33">
        <v>8849.315435159755</v>
      </c>
      <c r="AG262" s="33">
        <v>8581.6978844792866</v>
      </c>
      <c r="AH262" s="33">
        <v>8279.5719149254928</v>
      </c>
      <c r="AI262" s="33">
        <v>7938.4686888582346</v>
      </c>
      <c r="AJ262" s="33">
        <v>7560.6380315682645</v>
      </c>
      <c r="AK262" s="33">
        <v>7155.4243847796115</v>
      </c>
      <c r="AL262" s="33">
        <v>6712.1944764855161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12061.305563836397</v>
      </c>
      <c r="M263" s="33">
        <v>12032.979012618993</v>
      </c>
      <c r="N263" s="33">
        <v>11994.893778465459</v>
      </c>
      <c r="O263" s="33">
        <v>11960.204266190358</v>
      </c>
      <c r="P263" s="33">
        <v>11930.385801727423</v>
      </c>
      <c r="Q263" s="33">
        <v>11892.997757656698</v>
      </c>
      <c r="R263" s="33">
        <v>11856.533080993479</v>
      </c>
      <c r="S263" s="33">
        <v>11814.447464761404</v>
      </c>
      <c r="T263" s="33">
        <v>11777.624321462001</v>
      </c>
      <c r="U263" s="33">
        <v>11731.895550007373</v>
      </c>
      <c r="V263" s="33">
        <v>11678.504028532267</v>
      </c>
      <c r="W263" s="33">
        <v>11622.789091527085</v>
      </c>
      <c r="X263" s="33">
        <v>11360.95476927957</v>
      </c>
      <c r="Y263" s="33">
        <v>11126.111852891694</v>
      </c>
      <c r="Z263" s="33">
        <v>10919.553653549889</v>
      </c>
      <c r="AA263" s="33">
        <v>10734.872339083577</v>
      </c>
      <c r="AB263" s="33">
        <v>10564.631596114092</v>
      </c>
      <c r="AC263" s="33">
        <v>10406.808771996331</v>
      </c>
      <c r="AD263" s="33">
        <v>10257.30570312853</v>
      </c>
      <c r="AE263" s="33">
        <v>10111.482160682812</v>
      </c>
      <c r="AF263" s="33">
        <v>9964.4760407785197</v>
      </c>
      <c r="AG263" s="33">
        <v>9813.025592155931</v>
      </c>
      <c r="AH263" s="33">
        <v>9651.2428125141323</v>
      </c>
      <c r="AI263" s="33">
        <v>9474.2509295725558</v>
      </c>
      <c r="AJ263" s="33">
        <v>9277.8511527613682</v>
      </c>
      <c r="AK263" s="33">
        <v>9057.4962805810392</v>
      </c>
      <c r="AL263" s="33">
        <v>8812.8072179408482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22815.648945337784</v>
      </c>
      <c r="M264" s="33">
        <v>22503.496987153412</v>
      </c>
      <c r="N264" s="33">
        <v>22244.023353349519</v>
      </c>
      <c r="O264" s="33">
        <v>22017.235942656724</v>
      </c>
      <c r="P264" s="33">
        <v>21699.390981514884</v>
      </c>
      <c r="Q264" s="33">
        <v>21400.589824379203</v>
      </c>
      <c r="R264" s="33">
        <v>21066.860173864261</v>
      </c>
      <c r="S264" s="33">
        <v>20715.211607430891</v>
      </c>
      <c r="T264" s="33">
        <v>20355.344774246088</v>
      </c>
      <c r="U264" s="33">
        <v>20056.142183549742</v>
      </c>
      <c r="V264" s="33">
        <v>19808.649231837226</v>
      </c>
      <c r="W264" s="33">
        <v>19603.530542016841</v>
      </c>
      <c r="X264" s="33">
        <v>19048.139421306707</v>
      </c>
      <c r="Y264" s="33">
        <v>18547.448469867584</v>
      </c>
      <c r="Z264" s="33">
        <v>18100.723728001707</v>
      </c>
      <c r="AA264" s="33">
        <v>17694.547087141695</v>
      </c>
      <c r="AB264" s="33">
        <v>17311.196671911894</v>
      </c>
      <c r="AC264" s="33">
        <v>16947.359930305825</v>
      </c>
      <c r="AD264" s="33">
        <v>16593.134205532166</v>
      </c>
      <c r="AE264" s="33">
        <v>16240.423268182141</v>
      </c>
      <c r="AF264" s="33">
        <v>15876.181623705059</v>
      </c>
      <c r="AG264" s="33">
        <v>15494.68188381632</v>
      </c>
      <c r="AH264" s="33">
        <v>15080.64361085882</v>
      </c>
      <c r="AI264" s="33">
        <v>14628.875228199146</v>
      </c>
      <c r="AJ264" s="33">
        <v>14120.093819163802</v>
      </c>
      <c r="AK264" s="33">
        <v>13557.518996957779</v>
      </c>
      <c r="AL264" s="33">
        <v>12929.924884399521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23532.89181904171</v>
      </c>
      <c r="M265" s="33">
        <v>23143.398333344176</v>
      </c>
      <c r="N265" s="33">
        <v>23703.655927654949</v>
      </c>
      <c r="O265" s="33">
        <v>23523.580638123687</v>
      </c>
      <c r="P265" s="33">
        <v>23162.921858065096</v>
      </c>
      <c r="Q265" s="33">
        <v>22821.388150057464</v>
      </c>
      <c r="R265" s="33">
        <v>22544.704911716952</v>
      </c>
      <c r="S265" s="33">
        <v>22269.972631031083</v>
      </c>
      <c r="T265" s="33">
        <v>22007.701136783639</v>
      </c>
      <c r="U265" s="33">
        <v>21730.412849344029</v>
      </c>
      <c r="V265" s="33">
        <v>21580.443261237084</v>
      </c>
      <c r="W265" s="33">
        <v>21390.226279736838</v>
      </c>
      <c r="X265" s="33">
        <v>20595.654691328775</v>
      </c>
      <c r="Y265" s="33">
        <v>19891.27030406328</v>
      </c>
      <c r="Z265" s="33">
        <v>19280.87765486533</v>
      </c>
      <c r="AA265" s="33">
        <v>18746.928122732537</v>
      </c>
      <c r="AB265" s="33">
        <v>18268.01130262528</v>
      </c>
      <c r="AC265" s="33">
        <v>17838.107297704628</v>
      </c>
      <c r="AD265" s="33">
        <v>17446.959059491677</v>
      </c>
      <c r="AE265" s="33">
        <v>17081.252611717631</v>
      </c>
      <c r="AF265" s="33">
        <v>16729.225220564025</v>
      </c>
      <c r="AG265" s="33">
        <v>16383.441974637604</v>
      </c>
      <c r="AH265" s="33">
        <v>16030.181632411161</v>
      </c>
      <c r="AI265" s="33">
        <v>15657.294771898572</v>
      </c>
      <c r="AJ265" s="33">
        <v>15253.170533214014</v>
      </c>
      <c r="AK265" s="33">
        <v>14808.648112857629</v>
      </c>
      <c r="AL265" s="33">
        <v>14319.955174230441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12875.024125970118</v>
      </c>
      <c r="M271" s="33">
        <v>12903.103705350413</v>
      </c>
      <c r="N271" s="33">
        <v>12950.816357259257</v>
      </c>
      <c r="O271" s="33">
        <v>12993.866022217269</v>
      </c>
      <c r="P271" s="33">
        <v>13020.547893739842</v>
      </c>
      <c r="Q271" s="33">
        <v>13040.512689787307</v>
      </c>
      <c r="R271" s="33">
        <v>13056.418831907014</v>
      </c>
      <c r="S271" s="33">
        <v>13060.457144608772</v>
      </c>
      <c r="T271" s="33">
        <v>13055.155887717878</v>
      </c>
      <c r="U271" s="33">
        <v>13050.954837862784</v>
      </c>
      <c r="V271" s="33">
        <v>13065.379169074382</v>
      </c>
      <c r="W271" s="33">
        <v>13069.429665804288</v>
      </c>
      <c r="X271" s="33">
        <v>13084.218527448071</v>
      </c>
      <c r="Y271" s="33">
        <v>13101.410533064125</v>
      </c>
      <c r="Z271" s="33">
        <v>13113.228626666902</v>
      </c>
      <c r="AA271" s="33">
        <v>13122.344155301571</v>
      </c>
      <c r="AB271" s="33">
        <v>13132.62608182419</v>
      </c>
      <c r="AC271" s="33">
        <v>13142.023218436127</v>
      </c>
      <c r="AD271" s="33">
        <v>13149.061306592765</v>
      </c>
      <c r="AE271" s="33">
        <v>13155.433282917407</v>
      </c>
      <c r="AF271" s="33">
        <v>13160.043863787454</v>
      </c>
      <c r="AG271" s="33">
        <v>13163.123965931647</v>
      </c>
      <c r="AH271" s="33">
        <v>13165.664704772604</v>
      </c>
      <c r="AI271" s="33">
        <v>13169.615125614899</v>
      </c>
      <c r="AJ271" s="33">
        <v>13172.559540323729</v>
      </c>
      <c r="AK271" s="33">
        <v>13174.475562600908</v>
      </c>
      <c r="AL271" s="33">
        <v>13175.819262671801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173.78162487030673</v>
      </c>
      <c r="M276" s="33">
        <v>163.26335975910459</v>
      </c>
      <c r="N276" s="33">
        <v>152.67920372961336</v>
      </c>
      <c r="O276" s="33">
        <v>142.22674519808109</v>
      </c>
      <c r="P276" s="33">
        <v>131.88329267057006</v>
      </c>
      <c r="Q276" s="33">
        <v>121.61991300037707</v>
      </c>
      <c r="R276" s="33">
        <v>111.44343445816318</v>
      </c>
      <c r="S276" s="33">
        <v>101.39824219803933</v>
      </c>
      <c r="T276" s="33">
        <v>91.198416746265707</v>
      </c>
      <c r="U276" s="33">
        <v>81.413325864191407</v>
      </c>
      <c r="V276" s="33">
        <v>71.847255244064016</v>
      </c>
      <c r="W276" s="33">
        <v>62.944550947912475</v>
      </c>
      <c r="X276" s="33">
        <v>54.67352536037783</v>
      </c>
      <c r="Y276" s="33">
        <v>47.173441787685881</v>
      </c>
      <c r="Z276" s="33">
        <v>40.521510232609685</v>
      </c>
      <c r="AA276" s="33">
        <v>34.605346489001647</v>
      </c>
      <c r="AB276" s="33">
        <v>29.29915668419731</v>
      </c>
      <c r="AC276" s="33">
        <v>24.568019943558156</v>
      </c>
      <c r="AD276" s="33">
        <v>20.434722844590883</v>
      </c>
      <c r="AE276" s="33">
        <v>16.860136348143438</v>
      </c>
      <c r="AF276" s="33">
        <v>13.828897894433725</v>
      </c>
      <c r="AG276" s="33">
        <v>11.296533648558013</v>
      </c>
      <c r="AH276" s="33">
        <v>9.1855505715803005</v>
      </c>
      <c r="AI276" s="33">
        <v>7.3956804957643545</v>
      </c>
      <c r="AJ276" s="33">
        <v>5.9497830919758652</v>
      </c>
      <c r="AK276" s="33">
        <v>4.7492833169849593</v>
      </c>
      <c r="AL276" s="33">
        <v>3.775038590782974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159.54962264863076</v>
      </c>
      <c r="M277" s="33">
        <v>150.98074081003003</v>
      </c>
      <c r="N277" s="33">
        <v>140.23208405864941</v>
      </c>
      <c r="O277" s="33">
        <v>129.07148859740974</v>
      </c>
      <c r="P277" s="33">
        <v>118.58806870520301</v>
      </c>
      <c r="Q277" s="33">
        <v>108.30518296971415</v>
      </c>
      <c r="R277" s="33">
        <v>98.245471936176429</v>
      </c>
      <c r="S277" s="33">
        <v>88.555853820754052</v>
      </c>
      <c r="T277" s="33">
        <v>79.258779218061207</v>
      </c>
      <c r="U277" s="33">
        <v>70.887306332176223</v>
      </c>
      <c r="V277" s="33">
        <v>62.388329494393219</v>
      </c>
      <c r="W277" s="33">
        <v>54.307995183836958</v>
      </c>
      <c r="X277" s="33">
        <v>46.644794559997372</v>
      </c>
      <c r="Y277" s="33">
        <v>39.853209970215374</v>
      </c>
      <c r="Z277" s="33">
        <v>33.854983599251021</v>
      </c>
      <c r="AA277" s="33">
        <v>28.607456681143528</v>
      </c>
      <c r="AB277" s="33">
        <v>24.049058079871404</v>
      </c>
      <c r="AC277" s="33">
        <v>20.081075840053543</v>
      </c>
      <c r="AD277" s="33">
        <v>16.624020412987473</v>
      </c>
      <c r="AE277" s="33">
        <v>13.653020927481903</v>
      </c>
      <c r="AF277" s="33">
        <v>11.142828709733678</v>
      </c>
      <c r="AG277" s="33">
        <v>9.0456290337274812</v>
      </c>
      <c r="AH277" s="33">
        <v>7.2897804574097664</v>
      </c>
      <c r="AI277" s="33">
        <v>5.8231191464747765</v>
      </c>
      <c r="AJ277" s="33">
        <v>4.6169270088145415</v>
      </c>
      <c r="AK277" s="33">
        <v>3.6268444676316678</v>
      </c>
      <c r="AL277" s="33">
        <v>2.8267660797920171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5.7295347265953778</v>
      </c>
      <c r="M278" s="33">
        <v>7.0564503651673913</v>
      </c>
      <c r="N278" s="33">
        <v>8.2989732653331583</v>
      </c>
      <c r="O278" s="33">
        <v>9.4645479842158178</v>
      </c>
      <c r="P278" s="33">
        <v>10.557891751764767</v>
      </c>
      <c r="Q278" s="33">
        <v>11.574869242883757</v>
      </c>
      <c r="R278" s="33">
        <v>12.512610693034894</v>
      </c>
      <c r="S278" s="33">
        <v>13.367984035205986</v>
      </c>
      <c r="T278" s="33">
        <v>14.137888817574945</v>
      </c>
      <c r="U278" s="33">
        <v>14.818142080368673</v>
      </c>
      <c r="V278" s="33">
        <v>15.407786805874938</v>
      </c>
      <c r="W278" s="33">
        <v>15.909237158503156</v>
      </c>
      <c r="X278" s="33">
        <v>23.231223917622206</v>
      </c>
      <c r="Y278" s="33">
        <v>30.104558421016439</v>
      </c>
      <c r="Z278" s="33">
        <v>36.38598272616877</v>
      </c>
      <c r="AA278" s="33">
        <v>42.195113020361326</v>
      </c>
      <c r="AB278" s="33">
        <v>47.699124653880176</v>
      </c>
      <c r="AC278" s="33">
        <v>52.819319832177563</v>
      </c>
      <c r="AD278" s="33">
        <v>57.592570017298783</v>
      </c>
      <c r="AE278" s="33">
        <v>62.049532342886259</v>
      </c>
      <c r="AF278" s="33">
        <v>66.215235401475965</v>
      </c>
      <c r="AG278" s="33">
        <v>70.005660345807627</v>
      </c>
      <c r="AH278" s="33">
        <v>73.442099601712755</v>
      </c>
      <c r="AI278" s="33">
        <v>76.491618414746085</v>
      </c>
      <c r="AJ278" s="33">
        <v>79.170665055560988</v>
      </c>
      <c r="AK278" s="33">
        <v>81.444326655872047</v>
      </c>
      <c r="AL278" s="33">
        <v>83.326248567077485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8.5459858416194816</v>
      </c>
      <c r="M279" s="33">
        <v>9.629336408270639</v>
      </c>
      <c r="N279" s="33">
        <v>10.287006242640468</v>
      </c>
      <c r="O279" s="33">
        <v>10.714514792459887</v>
      </c>
      <c r="P279" s="33">
        <v>10.913240622431484</v>
      </c>
      <c r="Q279" s="33">
        <v>10.911648516066956</v>
      </c>
      <c r="R279" s="33">
        <v>10.720799808568263</v>
      </c>
      <c r="S279" s="33">
        <v>10.381998856231482</v>
      </c>
      <c r="T279" s="33">
        <v>9.8840326737503048</v>
      </c>
      <c r="U279" s="33">
        <v>9.2418501166226594</v>
      </c>
      <c r="V279" s="33">
        <v>8.4536107939512632</v>
      </c>
      <c r="W279" s="33">
        <v>7.6619451092666457</v>
      </c>
      <c r="X279" s="33">
        <v>6.8674225743717772</v>
      </c>
      <c r="Y279" s="33">
        <v>6.0853805894787287</v>
      </c>
      <c r="Z279" s="33">
        <v>5.3304156811852828</v>
      </c>
      <c r="AA279" s="33">
        <v>4.6107289463568115</v>
      </c>
      <c r="AB279" s="33">
        <v>3.942701363473466</v>
      </c>
      <c r="AC279" s="33">
        <v>3.3277229915799622</v>
      </c>
      <c r="AD279" s="33">
        <v>2.7767659601304202</v>
      </c>
      <c r="AE279" s="33">
        <v>2.2912029116384636</v>
      </c>
      <c r="AF279" s="33">
        <v>1.8707354176277411</v>
      </c>
      <c r="AG279" s="33">
        <v>1.5095007172703161</v>
      </c>
      <c r="AH279" s="33">
        <v>1.2040582147693117</v>
      </c>
      <c r="AI279" s="33">
        <v>0.94975634783686025</v>
      </c>
      <c r="AJ279" s="33">
        <v>0.74479733745325372</v>
      </c>
      <c r="AK279" s="33">
        <v>0.5798950458330292</v>
      </c>
      <c r="AL279" s="33">
        <v>0.45322306486834962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12.729038500466201</v>
      </c>
      <c r="M280" s="33">
        <v>16.131638844492276</v>
      </c>
      <c r="N280" s="33">
        <v>19.99756127484557</v>
      </c>
      <c r="O280" s="33">
        <v>24.52390598006739</v>
      </c>
      <c r="P280" s="33">
        <v>29.955873129842175</v>
      </c>
      <c r="Q280" s="33">
        <v>35.936297654967454</v>
      </c>
      <c r="R280" s="33">
        <v>42.636466062770452</v>
      </c>
      <c r="S280" s="33">
        <v>49.766785747192991</v>
      </c>
      <c r="T280" s="33">
        <v>57.754184401371859</v>
      </c>
      <c r="U280" s="33">
        <v>65.809913576794685</v>
      </c>
      <c r="V280" s="33">
        <v>73.687297473942991</v>
      </c>
      <c r="W280" s="33">
        <v>81.360691988215393</v>
      </c>
      <c r="X280" s="33">
        <v>76.346372939091083</v>
      </c>
      <c r="Y280" s="33">
        <v>71.30556340218088</v>
      </c>
      <c r="Z280" s="33">
        <v>66.525059053176633</v>
      </c>
      <c r="AA280" s="33">
        <v>61.845162619085627</v>
      </c>
      <c r="AB280" s="33">
        <v>56.985344847066024</v>
      </c>
      <c r="AC280" s="33">
        <v>52.135686655626401</v>
      </c>
      <c r="AD280" s="33">
        <v>47.256211935935809</v>
      </c>
      <c r="AE280" s="33">
        <v>42.330559243788649</v>
      </c>
      <c r="AF280" s="33">
        <v>37.354874966811941</v>
      </c>
      <c r="AG280" s="33">
        <v>32.549840425745991</v>
      </c>
      <c r="AH280" s="33">
        <v>27.928626730863989</v>
      </c>
      <c r="AI280" s="33">
        <v>23.618046151090333</v>
      </c>
      <c r="AJ280" s="33">
        <v>19.635560346312552</v>
      </c>
      <c r="AK280" s="33">
        <v>16.118280625041713</v>
      </c>
      <c r="AL280" s="33">
        <v>13.083668399434453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7.4835670043745619</v>
      </c>
      <c r="M281" s="33">
        <v>9.0871703248734956</v>
      </c>
      <c r="N281" s="33">
        <v>10.77838655740937</v>
      </c>
      <c r="O281" s="33">
        <v>12.527124718077058</v>
      </c>
      <c r="P281" s="33">
        <v>13.759455350577523</v>
      </c>
      <c r="Q281" s="33">
        <v>14.7834923555067</v>
      </c>
      <c r="R281" s="33">
        <v>15.38296403553319</v>
      </c>
      <c r="S281" s="33">
        <v>15.689159864259208</v>
      </c>
      <c r="T281" s="33">
        <v>15.701657185290937</v>
      </c>
      <c r="U281" s="33">
        <v>15.675705412799346</v>
      </c>
      <c r="V281" s="33">
        <v>15.601385996044113</v>
      </c>
      <c r="W281" s="33">
        <v>15.478196088119608</v>
      </c>
      <c r="X281" s="33">
        <v>14.136498186177727</v>
      </c>
      <c r="Y281" s="33">
        <v>12.821871063279195</v>
      </c>
      <c r="Z281" s="33">
        <v>11.565406517559413</v>
      </c>
      <c r="AA281" s="33">
        <v>10.357409828265709</v>
      </c>
      <c r="AB281" s="33">
        <v>9.1858728304987931</v>
      </c>
      <c r="AC281" s="33">
        <v>8.0758287988694235</v>
      </c>
      <c r="AD281" s="33">
        <v>7.0321569537991522</v>
      </c>
      <c r="AE281" s="33">
        <v>6.0556556160136257</v>
      </c>
      <c r="AF281" s="33">
        <v>5.1499699130589383</v>
      </c>
      <c r="AG281" s="33">
        <v>4.328869134297701</v>
      </c>
      <c r="AH281" s="33">
        <v>3.5926885985248389</v>
      </c>
      <c r="AI281" s="33">
        <v>2.9443223119118191</v>
      </c>
      <c r="AJ281" s="33">
        <v>2.38198314105066</v>
      </c>
      <c r="AK281" s="33">
        <v>1.9044381572632003</v>
      </c>
      <c r="AL281" s="33">
        <v>1.507567607199372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2.4927323498518996</v>
      </c>
      <c r="M282" s="33">
        <v>3.2980999724519631</v>
      </c>
      <c r="N282" s="33">
        <v>7.3817047721458682</v>
      </c>
      <c r="O282" s="33">
        <v>11.686422356079442</v>
      </c>
      <c r="P282" s="33">
        <v>15.656085295833904</v>
      </c>
      <c r="Q282" s="33">
        <v>19.787278705739265</v>
      </c>
      <c r="R282" s="33">
        <v>24.623370503842636</v>
      </c>
      <c r="S282" s="33">
        <v>29.595195131875506</v>
      </c>
      <c r="T282" s="33">
        <v>34.675722296181114</v>
      </c>
      <c r="U282" s="33">
        <v>39.380903425534015</v>
      </c>
      <c r="V282" s="33">
        <v>45.636289912841306</v>
      </c>
      <c r="W282" s="33">
        <v>51.410080226414202</v>
      </c>
      <c r="X282" s="33">
        <v>47.775660030786348</v>
      </c>
      <c r="Y282" s="33">
        <v>44.216008741303938</v>
      </c>
      <c r="Z282" s="33">
        <v>40.969625004221392</v>
      </c>
      <c r="AA282" s="33">
        <v>37.851943427170987</v>
      </c>
      <c r="AB282" s="33">
        <v>34.665172052429739</v>
      </c>
      <c r="AC282" s="33">
        <v>31.549533728128797</v>
      </c>
      <c r="AD282" s="33">
        <v>28.471615313080697</v>
      </c>
      <c r="AE282" s="33">
        <v>25.400228888617928</v>
      </c>
      <c r="AF282" s="33">
        <v>22.326668892102159</v>
      </c>
      <c r="AG282" s="33">
        <v>19.380531169442094</v>
      </c>
      <c r="AH282" s="33">
        <v>16.572519537009573</v>
      </c>
      <c r="AI282" s="33">
        <v>13.969658708528609</v>
      </c>
      <c r="AJ282" s="33">
        <v>11.570703668359387</v>
      </c>
      <c r="AK282" s="33">
        <v>9.4558824484886728</v>
      </c>
      <c r="AL282" s="33">
        <v>7.6271166316116963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370.31210594184506</v>
      </c>
      <c r="M288" s="33">
        <v>359.44679648439046</v>
      </c>
      <c r="N288" s="33">
        <v>349.6549199006372</v>
      </c>
      <c r="O288" s="33">
        <v>340.21474962639041</v>
      </c>
      <c r="P288" s="33">
        <v>331.31390752622292</v>
      </c>
      <c r="Q288" s="33">
        <v>322.91868244525534</v>
      </c>
      <c r="R288" s="33">
        <v>315.56511749808908</v>
      </c>
      <c r="S288" s="33">
        <v>308.75521965355858</v>
      </c>
      <c r="T288" s="33">
        <v>302.61068133849608</v>
      </c>
      <c r="U288" s="33">
        <v>297.22714680848702</v>
      </c>
      <c r="V288" s="33">
        <v>293.02195572111185</v>
      </c>
      <c r="W288" s="33">
        <v>289.07269670226839</v>
      </c>
      <c r="X288" s="33">
        <v>269.67549756842436</v>
      </c>
      <c r="Y288" s="33">
        <v>251.56003397516042</v>
      </c>
      <c r="Z288" s="33">
        <v>235.15298281417219</v>
      </c>
      <c r="AA288" s="33">
        <v>220.07316101138562</v>
      </c>
      <c r="AB288" s="33">
        <v>205.8264305114169</v>
      </c>
      <c r="AC288" s="33">
        <v>192.55718778999383</v>
      </c>
      <c r="AD288" s="33">
        <v>180.18806343782319</v>
      </c>
      <c r="AE288" s="33">
        <v>168.64033627857026</v>
      </c>
      <c r="AF288" s="33">
        <v>157.88921119524414</v>
      </c>
      <c r="AG288" s="33">
        <v>148.11656447484921</v>
      </c>
      <c r="AH288" s="33">
        <v>139.21532371187055</v>
      </c>
      <c r="AI288" s="33">
        <v>131.19220157635283</v>
      </c>
      <c r="AJ288" s="33">
        <v>124.07041964952725</v>
      </c>
      <c r="AK288" s="33">
        <v>117.87895071711529</v>
      </c>
      <c r="AL288" s="33">
        <v>112.59962894076634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19550.432797909507</v>
      </c>
      <c r="M294" s="33">
        <v>18367.127972899263</v>
      </c>
      <c r="N294" s="33">
        <v>17176.410419581502</v>
      </c>
      <c r="O294" s="33">
        <v>16000.508834784123</v>
      </c>
      <c r="P294" s="33">
        <v>14836.87042543913</v>
      </c>
      <c r="Q294" s="33">
        <v>13682.24021254242</v>
      </c>
      <c r="R294" s="33">
        <v>12537.386376543358</v>
      </c>
      <c r="S294" s="33">
        <v>11407.302247279424</v>
      </c>
      <c r="T294" s="33">
        <v>10259.821883954892</v>
      </c>
      <c r="U294" s="33">
        <v>9158.9991597215321</v>
      </c>
      <c r="V294" s="33">
        <v>8082.8162149572008</v>
      </c>
      <c r="W294" s="33">
        <v>7081.261981640153</v>
      </c>
      <c r="X294" s="33">
        <v>6150.7716030425063</v>
      </c>
      <c r="Y294" s="33">
        <v>5307.0122011146614</v>
      </c>
      <c r="Z294" s="33">
        <v>4558.6699011685887</v>
      </c>
      <c r="AA294" s="33">
        <v>3893.101480012685</v>
      </c>
      <c r="AB294" s="33">
        <v>3296.1551269721972</v>
      </c>
      <c r="AC294" s="33">
        <v>2763.9022436502923</v>
      </c>
      <c r="AD294" s="33">
        <v>2298.9063200164742</v>
      </c>
      <c r="AE294" s="33">
        <v>1896.7653391661368</v>
      </c>
      <c r="AF294" s="33">
        <v>1555.7510131237939</v>
      </c>
      <c r="AG294" s="33">
        <v>1270.8600354627763</v>
      </c>
      <c r="AH294" s="33">
        <v>1033.3744393027839</v>
      </c>
      <c r="AI294" s="33">
        <v>832.01405577348987</v>
      </c>
      <c r="AJ294" s="33">
        <v>669.3505978472848</v>
      </c>
      <c r="AK294" s="33">
        <v>534.29437316080782</v>
      </c>
      <c r="AL294" s="33">
        <v>424.69184146308459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15954.962264863076</v>
      </c>
      <c r="M295" s="33">
        <v>15098.074081003002</v>
      </c>
      <c r="N295" s="33">
        <v>14023.20840586494</v>
      </c>
      <c r="O295" s="33">
        <v>12907.148859740973</v>
      </c>
      <c r="P295" s="33">
        <v>11858.8068705203</v>
      </c>
      <c r="Q295" s="33">
        <v>10830.518296971415</v>
      </c>
      <c r="R295" s="33">
        <v>9824.5471936176436</v>
      </c>
      <c r="S295" s="33">
        <v>8855.5853820754055</v>
      </c>
      <c r="T295" s="33">
        <v>7925.87792180612</v>
      </c>
      <c r="U295" s="33">
        <v>7088.7306332176213</v>
      </c>
      <c r="V295" s="33">
        <v>6238.832949439322</v>
      </c>
      <c r="W295" s="33">
        <v>5430.7995183836956</v>
      </c>
      <c r="X295" s="33">
        <v>4664.4794559997372</v>
      </c>
      <c r="Y295" s="33">
        <v>3985.3209970215371</v>
      </c>
      <c r="Z295" s="33">
        <v>3385.4983599251018</v>
      </c>
      <c r="AA295" s="33">
        <v>2860.7456681143531</v>
      </c>
      <c r="AB295" s="33">
        <v>2404.9058079871402</v>
      </c>
      <c r="AC295" s="33">
        <v>2008.1075840053545</v>
      </c>
      <c r="AD295" s="33">
        <v>1662.4020412987472</v>
      </c>
      <c r="AE295" s="33">
        <v>1365.3020927481903</v>
      </c>
      <c r="AF295" s="33">
        <v>1114.2828709733678</v>
      </c>
      <c r="AG295" s="33">
        <v>904.562903372748</v>
      </c>
      <c r="AH295" s="33">
        <v>728.97804574097665</v>
      </c>
      <c r="AI295" s="33">
        <v>582.31191464747758</v>
      </c>
      <c r="AJ295" s="33">
        <v>461.69270088145413</v>
      </c>
      <c r="AK295" s="33">
        <v>362.68444676316676</v>
      </c>
      <c r="AL295" s="33">
        <v>282.67660797920172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961.42340718219168</v>
      </c>
      <c r="M297" s="33">
        <v>1083.3003459304468</v>
      </c>
      <c r="N297" s="33">
        <v>1157.2882022970525</v>
      </c>
      <c r="O297" s="33">
        <v>1205.3829141517374</v>
      </c>
      <c r="P297" s="33">
        <v>1227.7395700235418</v>
      </c>
      <c r="Q297" s="33">
        <v>1227.5604580575325</v>
      </c>
      <c r="R297" s="33">
        <v>1206.0899784639296</v>
      </c>
      <c r="S297" s="33">
        <v>1167.9748713260415</v>
      </c>
      <c r="T297" s="33">
        <v>1111.9536757969092</v>
      </c>
      <c r="U297" s="33">
        <v>1039.7081381200492</v>
      </c>
      <c r="V297" s="33">
        <v>951.03121431951718</v>
      </c>
      <c r="W297" s="33">
        <v>861.96882479249757</v>
      </c>
      <c r="X297" s="33">
        <v>772.58503961682493</v>
      </c>
      <c r="Y297" s="33">
        <v>684.60531631635695</v>
      </c>
      <c r="Z297" s="33">
        <v>599.67176413334425</v>
      </c>
      <c r="AA297" s="33">
        <v>518.70700646514126</v>
      </c>
      <c r="AB297" s="33">
        <v>443.5539033907649</v>
      </c>
      <c r="AC297" s="33">
        <v>374.36883655274573</v>
      </c>
      <c r="AD297" s="33">
        <v>312.3861705146723</v>
      </c>
      <c r="AE297" s="33">
        <v>257.76032755932715</v>
      </c>
      <c r="AF297" s="33">
        <v>210.45773448312087</v>
      </c>
      <c r="AG297" s="33">
        <v>169.81883069291055</v>
      </c>
      <c r="AH297" s="33">
        <v>135.45654916154757</v>
      </c>
      <c r="AI297" s="33">
        <v>106.84758913164679</v>
      </c>
      <c r="AJ297" s="33">
        <v>83.789700463491045</v>
      </c>
      <c r="AK297" s="33">
        <v>65.238192656215773</v>
      </c>
      <c r="AL297" s="33">
        <v>50.987594797689333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1392.4378507884235</v>
      </c>
      <c r="M298" s="33">
        <v>1764.4393786111591</v>
      </c>
      <c r="N298" s="33">
        <v>2187.0189747880395</v>
      </c>
      <c r="O298" s="33">
        <v>2681.6980961453278</v>
      </c>
      <c r="P298" s="33">
        <v>3275.2499579534256</v>
      </c>
      <c r="Q298" s="33">
        <v>3928.6028141728375</v>
      </c>
      <c r="R298" s="33">
        <v>4660.4401961276717</v>
      </c>
      <c r="S298" s="33">
        <v>5439.0919877327815</v>
      </c>
      <c r="T298" s="33">
        <v>6311.1607877188908</v>
      </c>
      <c r="U298" s="33">
        <v>7190.4685293480898</v>
      </c>
      <c r="V298" s="33">
        <v>8050.0707821461865</v>
      </c>
      <c r="W298" s="33">
        <v>8887.1591889115462</v>
      </c>
      <c r="X298" s="33">
        <v>8339.3401193128193</v>
      </c>
      <c r="Y298" s="33">
        <v>7788.6333957777388</v>
      </c>
      <c r="Z298" s="33">
        <v>7266.3385093945953</v>
      </c>
      <c r="AA298" s="33">
        <v>6755.0275391796622</v>
      </c>
      <c r="AB298" s="33">
        <v>6224.0836426894339</v>
      </c>
      <c r="AC298" s="33">
        <v>5694.2619987042999</v>
      </c>
      <c r="AD298" s="33">
        <v>5161.2014138270833</v>
      </c>
      <c r="AE298" s="33">
        <v>4623.1225247502925</v>
      </c>
      <c r="AF298" s="33">
        <v>4079.6117486800354</v>
      </c>
      <c r="AG298" s="33">
        <v>3554.7640972828685</v>
      </c>
      <c r="AH298" s="33">
        <v>3050.0207759063187</v>
      </c>
      <c r="AI298" s="33">
        <v>2579.225666296677</v>
      </c>
      <c r="AJ298" s="33">
        <v>2144.2831335710243</v>
      </c>
      <c r="AK298" s="33">
        <v>1760.1591970667869</v>
      </c>
      <c r="AL298" s="33">
        <v>1428.7540125313651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748.3567004374562</v>
      </c>
      <c r="M299" s="33">
        <v>908.71703248734957</v>
      </c>
      <c r="N299" s="33">
        <v>1077.8386557409369</v>
      </c>
      <c r="O299" s="33">
        <v>1252.7124718077059</v>
      </c>
      <c r="P299" s="33">
        <v>1375.9455350577523</v>
      </c>
      <c r="Q299" s="33">
        <v>1478.3492355506701</v>
      </c>
      <c r="R299" s="33">
        <v>1538.2964035533191</v>
      </c>
      <c r="S299" s="33">
        <v>1568.9159864259209</v>
      </c>
      <c r="T299" s="33">
        <v>1570.1657185290937</v>
      </c>
      <c r="U299" s="33">
        <v>1567.5705412799346</v>
      </c>
      <c r="V299" s="33">
        <v>1560.1385996044114</v>
      </c>
      <c r="W299" s="33">
        <v>1547.8196088119607</v>
      </c>
      <c r="X299" s="33">
        <v>1413.6498186177728</v>
      </c>
      <c r="Y299" s="33">
        <v>1282.1871063279195</v>
      </c>
      <c r="Z299" s="33">
        <v>1156.5406517559413</v>
      </c>
      <c r="AA299" s="33">
        <v>1035.7409828265709</v>
      </c>
      <c r="AB299" s="33">
        <v>918.58728304987926</v>
      </c>
      <c r="AC299" s="33">
        <v>807.58287988694235</v>
      </c>
      <c r="AD299" s="33">
        <v>703.21569537991513</v>
      </c>
      <c r="AE299" s="33">
        <v>605.56556160136256</v>
      </c>
      <c r="AF299" s="33">
        <v>514.99699130589374</v>
      </c>
      <c r="AG299" s="33">
        <v>432.88691342977006</v>
      </c>
      <c r="AH299" s="33">
        <v>359.2688598524839</v>
      </c>
      <c r="AI299" s="33">
        <v>294.43223119118193</v>
      </c>
      <c r="AJ299" s="33">
        <v>238.198314105066</v>
      </c>
      <c r="AK299" s="33">
        <v>190.44381572632003</v>
      </c>
      <c r="AL299" s="33">
        <v>150.7567607199372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242.54977741342887</v>
      </c>
      <c r="M300" s="33">
        <v>320.91428277608185</v>
      </c>
      <c r="N300" s="33">
        <v>718.26036578776723</v>
      </c>
      <c r="O300" s="33">
        <v>1137.1213365104343</v>
      </c>
      <c r="P300" s="33">
        <v>1523.380560249793</v>
      </c>
      <c r="Q300" s="33">
        <v>1925.3571471400392</v>
      </c>
      <c r="R300" s="33">
        <v>2395.9223039851263</v>
      </c>
      <c r="S300" s="33">
        <v>2879.6946419738488</v>
      </c>
      <c r="T300" s="33">
        <v>3374.0440384978747</v>
      </c>
      <c r="U300" s="33">
        <v>3831.8712238682647</v>
      </c>
      <c r="V300" s="33">
        <v>4440.5376939052494</v>
      </c>
      <c r="W300" s="33">
        <v>5002.3435193369769</v>
      </c>
      <c r="X300" s="33">
        <v>4648.7043452279804</v>
      </c>
      <c r="Y300" s="33">
        <v>4302.3403932438523</v>
      </c>
      <c r="Z300" s="33">
        <v>3986.4582437324025</v>
      </c>
      <c r="AA300" s="33">
        <v>3683.0991716665822</v>
      </c>
      <c r="AB300" s="33">
        <v>3373.0174704936107</v>
      </c>
      <c r="AC300" s="33">
        <v>3069.8572125923397</v>
      </c>
      <c r="AD300" s="33">
        <v>2770.3672065710498</v>
      </c>
      <c r="AE300" s="33">
        <v>2471.5127813663812</v>
      </c>
      <c r="AF300" s="33">
        <v>2172.4468615671653</v>
      </c>
      <c r="AG300" s="33">
        <v>1885.7794827356752</v>
      </c>
      <c r="AH300" s="33">
        <v>1612.5521559184613</v>
      </c>
      <c r="AI300" s="33">
        <v>1359.2865718200724</v>
      </c>
      <c r="AJ300" s="33">
        <v>1125.8615869626174</v>
      </c>
      <c r="AK300" s="33">
        <v>920.08361156974627</v>
      </c>
      <c r="AL300" s="33">
        <v>742.1396209719785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21904.294055880124</v>
      </c>
      <c r="M304" s="33">
        <v>21214.867697440866</v>
      </c>
      <c r="N304" s="33">
        <v>20520.717596666593</v>
      </c>
      <c r="O304" s="33">
        <v>19887.589845081187</v>
      </c>
      <c r="P304" s="33">
        <v>19339.859953416097</v>
      </c>
      <c r="Q304" s="33">
        <v>18838.403484772789</v>
      </c>
      <c r="R304" s="33">
        <v>18403.91655113496</v>
      </c>
      <c r="S304" s="33">
        <v>18014.369106338247</v>
      </c>
      <c r="T304" s="33">
        <v>17682.936347470692</v>
      </c>
      <c r="U304" s="33">
        <v>17389.175827189672</v>
      </c>
      <c r="V304" s="33">
        <v>17083.918211422904</v>
      </c>
      <c r="W304" s="33">
        <v>16830.389995344198</v>
      </c>
      <c r="X304" s="33">
        <v>15262.696761972151</v>
      </c>
      <c r="Y304" s="33">
        <v>13780.250913208758</v>
      </c>
      <c r="Z304" s="33">
        <v>12424.680174696528</v>
      </c>
      <c r="AA304" s="33">
        <v>11166.836025657489</v>
      </c>
      <c r="AB304" s="33">
        <v>9963.7926730523959</v>
      </c>
      <c r="AC304" s="33">
        <v>8832.5330789073378</v>
      </c>
      <c r="AD304" s="33">
        <v>7772.4939043582299</v>
      </c>
      <c r="AE304" s="33">
        <v>6777.6481914757569</v>
      </c>
      <c r="AF304" s="33">
        <v>5845.8204962869504</v>
      </c>
      <c r="AG304" s="33">
        <v>4995.4429634385551</v>
      </c>
      <c r="AH304" s="33">
        <v>4218.85176437065</v>
      </c>
      <c r="AI304" s="33">
        <v>3518.0873112018135</v>
      </c>
      <c r="AJ304" s="33">
        <v>2897.4234318818003</v>
      </c>
      <c r="AK304" s="33">
        <v>2359.6917628838105</v>
      </c>
      <c r="AL304" s="33">
        <v>1904.433448792139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16945.868742713959</v>
      </c>
      <c r="M305" s="34">
        <v>16327.705396266434</v>
      </c>
      <c r="N305" s="34">
        <v>15819.307427393645</v>
      </c>
      <c r="O305" s="34">
        <v>15296.982668059114</v>
      </c>
      <c r="P305" s="34">
        <v>14758.132965827845</v>
      </c>
      <c r="Q305" s="34">
        <v>14234.224679662124</v>
      </c>
      <c r="R305" s="34">
        <v>13758.765901156088</v>
      </c>
      <c r="S305" s="34">
        <v>13304.196010475174</v>
      </c>
      <c r="T305" s="34">
        <v>12870.08767883309</v>
      </c>
      <c r="U305" s="34">
        <v>12488.172398365819</v>
      </c>
      <c r="V305" s="34">
        <v>12239.509242948983</v>
      </c>
      <c r="W305" s="34">
        <v>11980.962646532633</v>
      </c>
      <c r="X305" s="34">
        <v>10726.833619845489</v>
      </c>
      <c r="Y305" s="34">
        <v>9569.8484965933094</v>
      </c>
      <c r="Z305" s="34">
        <v>8528.4972554134456</v>
      </c>
      <c r="AA305" s="34">
        <v>7579.5858226075061</v>
      </c>
      <c r="AB305" s="34">
        <v>6696.5105615306302</v>
      </c>
      <c r="AC305" s="34">
        <v>5885.5476764846371</v>
      </c>
      <c r="AD305" s="34">
        <v>5135.9849432497122</v>
      </c>
      <c r="AE305" s="34">
        <v>4442.3804357159343</v>
      </c>
      <c r="AF305" s="34">
        <v>3801.7267238464269</v>
      </c>
      <c r="AG305" s="34">
        <v>3223.2292995381931</v>
      </c>
      <c r="AH305" s="34">
        <v>2700.7990615119215</v>
      </c>
      <c r="AI305" s="34">
        <v>2236.0307176587321</v>
      </c>
      <c r="AJ305" s="34">
        <v>1825.7526019491374</v>
      </c>
      <c r="AK305" s="34">
        <v>1473.2118740592332</v>
      </c>
      <c r="AL305" s="34">
        <v>1175.5729896711173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38850.162798594087</v>
      </c>
      <c r="M306" s="33">
        <v>37542.573093707302</v>
      </c>
      <c r="N306" s="33">
        <v>36340.02502406024</v>
      </c>
      <c r="O306" s="33">
        <v>35184.572513140301</v>
      </c>
      <c r="P306" s="33">
        <v>34097.992919243945</v>
      </c>
      <c r="Q306" s="33">
        <v>33072.628164434915</v>
      </c>
      <c r="R306" s="33">
        <v>32162.68245229105</v>
      </c>
      <c r="S306" s="33">
        <v>31318.565116813425</v>
      </c>
      <c r="T306" s="33">
        <v>30553.024026303781</v>
      </c>
      <c r="U306" s="33">
        <v>29877.348225555492</v>
      </c>
      <c r="V306" s="33">
        <v>29323.427454371886</v>
      </c>
      <c r="W306" s="33">
        <v>28811.352641876831</v>
      </c>
      <c r="X306" s="33">
        <v>25989.53038181764</v>
      </c>
      <c r="Y306" s="33">
        <v>23350.099409802067</v>
      </c>
      <c r="Z306" s="33">
        <v>20953.177430109976</v>
      </c>
      <c r="AA306" s="33">
        <v>18746.421848264992</v>
      </c>
      <c r="AB306" s="33">
        <v>16660.303234583029</v>
      </c>
      <c r="AC306" s="33">
        <v>14718.080755391977</v>
      </c>
      <c r="AD306" s="33">
        <v>12908.478847607941</v>
      </c>
      <c r="AE306" s="33">
        <v>11220.028627191692</v>
      </c>
      <c r="AF306" s="33">
        <v>9647.5472201333778</v>
      </c>
      <c r="AG306" s="33">
        <v>8218.6722629767482</v>
      </c>
      <c r="AH306" s="33">
        <v>6919.6508258825725</v>
      </c>
      <c r="AI306" s="33">
        <v>5754.1180288605447</v>
      </c>
      <c r="AJ306" s="33">
        <v>4723.1760338309377</v>
      </c>
      <c r="AK306" s="33">
        <v>3832.9036369430432</v>
      </c>
      <c r="AL306" s="33">
        <v>3080.006438463256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46.334525731045538</v>
      </c>
      <c r="M312" s="33">
        <v>43.530093295771259</v>
      </c>
      <c r="N312" s="33">
        <v>40.708092694408165</v>
      </c>
      <c r="O312" s="33">
        <v>37.921205938438369</v>
      </c>
      <c r="P312" s="33">
        <v>35.163382908290743</v>
      </c>
      <c r="Q312" s="33">
        <v>32.426909303725544</v>
      </c>
      <c r="R312" s="33">
        <v>29.713605712407759</v>
      </c>
      <c r="S312" s="33">
        <v>27.035306326052236</v>
      </c>
      <c r="T312" s="33">
        <v>24.3157778649731</v>
      </c>
      <c r="U312" s="33">
        <v>21.706828008540025</v>
      </c>
      <c r="V312" s="33">
        <v>19.156274429448565</v>
      </c>
      <c r="W312" s="33">
        <v>16.782590896487161</v>
      </c>
      <c r="X312" s="33">
        <v>14.577328699210733</v>
      </c>
      <c r="Y312" s="33">
        <v>12.577618916641752</v>
      </c>
      <c r="Z312" s="33">
        <v>10.80404766576955</v>
      </c>
      <c r="AA312" s="33">
        <v>9.2266505076300671</v>
      </c>
      <c r="AB312" s="33">
        <v>7.8118876509241089</v>
      </c>
      <c r="AC312" s="33">
        <v>6.5504483174511945</v>
      </c>
      <c r="AD312" s="33">
        <v>5.448407978439044</v>
      </c>
      <c r="AE312" s="33">
        <v>4.4953338538237428</v>
      </c>
      <c r="AF312" s="33">
        <v>3.6871299011033924</v>
      </c>
      <c r="AG312" s="33">
        <v>3.0119382840467805</v>
      </c>
      <c r="AH312" s="33">
        <v>2.4490974211475978</v>
      </c>
      <c r="AI312" s="33">
        <v>1.9718733121831706</v>
      </c>
      <c r="AJ312" s="33">
        <v>1.5863609168980652</v>
      </c>
      <c r="AK312" s="33">
        <v>1.2662776643911144</v>
      </c>
      <c r="AL312" s="33">
        <v>1.0065196642675105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42.280650001887132</v>
      </c>
      <c r="M313" s="33">
        <v>40.009896314657965</v>
      </c>
      <c r="N313" s="33">
        <v>37.161502275542084</v>
      </c>
      <c r="O313" s="33">
        <v>34.203944478313581</v>
      </c>
      <c r="P313" s="33">
        <v>31.425838206878787</v>
      </c>
      <c r="Q313" s="33">
        <v>28.700873486974245</v>
      </c>
      <c r="R313" s="33">
        <v>26.03505006308675</v>
      </c>
      <c r="S313" s="33">
        <v>23.467301262499831</v>
      </c>
      <c r="T313" s="33">
        <v>21.00357649278622</v>
      </c>
      <c r="U313" s="33">
        <v>18.785136178026693</v>
      </c>
      <c r="V313" s="33">
        <v>16.532907316014203</v>
      </c>
      <c r="W313" s="33">
        <v>14.391618723716791</v>
      </c>
      <c r="X313" s="33">
        <v>12.3608705583993</v>
      </c>
      <c r="Y313" s="33">
        <v>10.561100642107073</v>
      </c>
      <c r="Z313" s="33">
        <v>8.9715706538015194</v>
      </c>
      <c r="AA313" s="33">
        <v>7.5809760205030345</v>
      </c>
      <c r="AB313" s="33">
        <v>6.373000391165923</v>
      </c>
      <c r="AC313" s="33">
        <v>5.3214850976141905</v>
      </c>
      <c r="AD313" s="33">
        <v>4.4053654094416812</v>
      </c>
      <c r="AE313" s="33">
        <v>3.618050545782705</v>
      </c>
      <c r="AF313" s="33">
        <v>2.9528496080794251</v>
      </c>
      <c r="AG313" s="33">
        <v>2.3970916939377824</v>
      </c>
      <c r="AH313" s="33">
        <v>1.9317918212135885</v>
      </c>
      <c r="AI313" s="33">
        <v>1.5431265738158157</v>
      </c>
      <c r="AJ313" s="33">
        <v>1.2234856573358535</v>
      </c>
      <c r="AK313" s="33">
        <v>0.96111378392239188</v>
      </c>
      <c r="AL313" s="33">
        <v>0.74909301114488469</v>
      </c>
      <c r="AN313" s="33"/>
    </row>
    <row r="314" spans="1:40">
      <c r="A314" s="8" t="s">
        <v>31</v>
      </c>
      <c r="B314" s="33">
        <v>2.0482348384860575E-2</v>
      </c>
      <c r="C314" s="33">
        <v>2.6668615120709362E-2</v>
      </c>
      <c r="D314" s="33">
        <v>3.4433562312254487E-2</v>
      </c>
      <c r="E314" s="33">
        <v>5.4225745366633736E-2</v>
      </c>
      <c r="F314" s="33">
        <v>8.2180012946230382E-2</v>
      </c>
      <c r="G314" s="33">
        <v>0.13268519649571187</v>
      </c>
      <c r="H314" s="33">
        <v>0.29876597449706299</v>
      </c>
      <c r="I314" s="33">
        <v>0.60565141583883375</v>
      </c>
      <c r="J314" s="33">
        <v>0.96372196579899283</v>
      </c>
      <c r="K314" s="33">
        <v>1.3382847227785803</v>
      </c>
      <c r="L314" s="33">
        <v>1.7189245217114497</v>
      </c>
      <c r="M314" s="33">
        <v>2.0464251627168988</v>
      </c>
      <c r="N314" s="33">
        <v>2.3237579849949386</v>
      </c>
      <c r="O314" s="33">
        <v>2.555463135901638</v>
      </c>
      <c r="P314" s="33">
        <v>2.7450788025166584</v>
      </c>
      <c r="Q314" s="33">
        <v>2.8937369025689161</v>
      </c>
      <c r="R314" s="33">
        <v>3.0030410131014929</v>
      </c>
      <c r="S314" s="33">
        <v>3.0746483698562876</v>
      </c>
      <c r="T314" s="33">
        <v>3.1103461183628061</v>
      </c>
      <c r="U314" s="33">
        <v>3.1118178765764126</v>
      </c>
      <c r="V314" s="33">
        <v>3.0815625986415802</v>
      </c>
      <c r="W314" s="33">
        <v>3.0227587579995303</v>
      </c>
      <c r="X314" s="33">
        <v>4.1816237843982265</v>
      </c>
      <c r="Y314" s="33">
        <v>5.1177782200064712</v>
      </c>
      <c r="Z314" s="33">
        <v>5.8217603335366199</v>
      </c>
      <c r="AA314" s="33">
        <v>6.3292698590278107</v>
      </c>
      <c r="AB314" s="33">
        <v>6.6778801658484443</v>
      </c>
      <c r="AC314" s="33">
        <v>6.8665141005270867</v>
      </c>
      <c r="AD314" s="33">
        <v>6.9111107321653771</v>
      </c>
      <c r="AE314" s="33">
        <v>6.8254506952588274</v>
      </c>
      <c r="AF314" s="33">
        <v>6.6215254848465976</v>
      </c>
      <c r="AG314" s="33">
        <v>6.3005111826847653</v>
      </c>
      <c r="AH314" s="33">
        <v>5.8753695262671437</v>
      </c>
      <c r="AI314" s="33">
        <v>5.354414653434918</v>
      </c>
      <c r="AJ314" s="33">
        <v>4.7502410737129965</v>
      </c>
      <c r="AK314" s="33">
        <v>4.0722173088532241</v>
      </c>
      <c r="AL314" s="33">
        <v>3.3330507241261973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2.2785734750217945</v>
      </c>
      <c r="M315" s="33">
        <v>2.5674218198551593</v>
      </c>
      <c r="N315" s="33">
        <v>2.7427730394440148</v>
      </c>
      <c r="O315" s="33">
        <v>2.8567575065396182</v>
      </c>
      <c r="P315" s="33">
        <v>2.9097427809557947</v>
      </c>
      <c r="Q315" s="33">
        <v>2.9093182855963526</v>
      </c>
      <c r="R315" s="33">
        <v>2.8584332489595137</v>
      </c>
      <c r="S315" s="33">
        <v>2.7681004450427187</v>
      </c>
      <c r="T315" s="33">
        <v>2.6353302116386756</v>
      </c>
      <c r="U315" s="33">
        <v>2.4641082873445157</v>
      </c>
      <c r="V315" s="33">
        <v>2.2539439779372561</v>
      </c>
      <c r="W315" s="33">
        <v>2.0428661147582194</v>
      </c>
      <c r="X315" s="33">
        <v>1.8310265438918751</v>
      </c>
      <c r="Y315" s="33">
        <v>1.6225145996697659</v>
      </c>
      <c r="Z315" s="33">
        <v>1.4212220809960261</v>
      </c>
      <c r="AA315" s="33">
        <v>1.2293356053223843</v>
      </c>
      <c r="AB315" s="33">
        <v>1.0512227510361132</v>
      </c>
      <c r="AC315" s="33">
        <v>0.88725414263000713</v>
      </c>
      <c r="AD315" s="33">
        <v>0.7403552241197735</v>
      </c>
      <c r="AE315" s="33">
        <v>0.61089197631560554</v>
      </c>
      <c r="AF315" s="33">
        <v>0.49878483072499641</v>
      </c>
      <c r="AG315" s="33">
        <v>0.40247062874219802</v>
      </c>
      <c r="AH315" s="33">
        <v>0.32103202151286764</v>
      </c>
      <c r="AI315" s="33">
        <v>0.2532287862420029</v>
      </c>
      <c r="AJ315" s="33">
        <v>0.19858159009847381</v>
      </c>
      <c r="AK315" s="33">
        <v>0.15461451659523137</v>
      </c>
      <c r="AL315" s="33">
        <v>0.12084059967052371</v>
      </c>
      <c r="AN315" s="33"/>
    </row>
    <row r="316" spans="1:40">
      <c r="A316" s="8" t="s">
        <v>33</v>
      </c>
      <c r="B316" s="33">
        <v>0.20454779620113545</v>
      </c>
      <c r="C316" s="33">
        <v>0.2270267208989111</v>
      </c>
      <c r="D316" s="33">
        <v>0.27657337591080045</v>
      </c>
      <c r="E316" s="33">
        <v>0.37553674211734106</v>
      </c>
      <c r="F316" s="33">
        <v>0.51817802858460493</v>
      </c>
      <c r="G316" s="33">
        <v>0.73782418277394812</v>
      </c>
      <c r="H316" s="33">
        <v>1.1344549970558655</v>
      </c>
      <c r="I316" s="33">
        <v>1.7061969612930701</v>
      </c>
      <c r="J316" s="33">
        <v>2.3124430309001669</v>
      </c>
      <c r="K316" s="33">
        <v>2.5203305533565765</v>
      </c>
      <c r="L316" s="33">
        <v>3.4056220623825051</v>
      </c>
      <c r="M316" s="33">
        <v>4.3115642910220062</v>
      </c>
      <c r="N316" s="33">
        <v>5.3393051372815492</v>
      </c>
      <c r="O316" s="33">
        <v>6.54100381188446</v>
      </c>
      <c r="P316" s="33">
        <v>7.9814029556615349</v>
      </c>
      <c r="Q316" s="33">
        <v>9.5646347115978045</v>
      </c>
      <c r="R316" s="33">
        <v>11.335722789722494</v>
      </c>
      <c r="S316" s="33">
        <v>13.217087411455314</v>
      </c>
      <c r="T316" s="33">
        <v>15.321546154921261</v>
      </c>
      <c r="U316" s="33">
        <v>17.439284392081252</v>
      </c>
      <c r="V316" s="33">
        <v>19.50489033796174</v>
      </c>
      <c r="W316" s="33">
        <v>21.511674379330973</v>
      </c>
      <c r="X316" s="33">
        <v>20.163639051005894</v>
      </c>
      <c r="Y316" s="33">
        <v>18.811516490081392</v>
      </c>
      <c r="Z316" s="33">
        <v>17.530883640318606</v>
      </c>
      <c r="AA316" s="33">
        <v>16.279486300285498</v>
      </c>
      <c r="AB316" s="33">
        <v>14.983500224342496</v>
      </c>
      <c r="AC316" s="33">
        <v>13.693004136590099</v>
      </c>
      <c r="AD316" s="33">
        <v>12.397511295158234</v>
      </c>
      <c r="AE316" s="33">
        <v>11.092775450322495</v>
      </c>
      <c r="AF316" s="33">
        <v>9.7778458034946532</v>
      </c>
      <c r="AG316" s="33">
        <v>8.510465286204461</v>
      </c>
      <c r="AH316" s="33">
        <v>7.2939357279802213</v>
      </c>
      <c r="AI316" s="33">
        <v>6.1611765458076322</v>
      </c>
      <c r="AJ316" s="33">
        <v>5.1164669862295753</v>
      </c>
      <c r="AK316" s="33">
        <v>4.1951983602705205</v>
      </c>
      <c r="AL316" s="33">
        <v>3.4014923257594933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1.9831452561592589</v>
      </c>
      <c r="M317" s="33">
        <v>2.4081001360914769</v>
      </c>
      <c r="N317" s="33">
        <v>2.8562724377134829</v>
      </c>
      <c r="O317" s="33">
        <v>3.3196880502904205</v>
      </c>
      <c r="P317" s="33">
        <v>3.6462556679030431</v>
      </c>
      <c r="Q317" s="33">
        <v>3.9176254742092755</v>
      </c>
      <c r="R317" s="33">
        <v>4.0764854694162951</v>
      </c>
      <c r="S317" s="33">
        <v>4.1576273640286905</v>
      </c>
      <c r="T317" s="33">
        <v>4.1609391541020981</v>
      </c>
      <c r="U317" s="33">
        <v>4.1540619343918257</v>
      </c>
      <c r="V317" s="33">
        <v>4.1343672889516894</v>
      </c>
      <c r="W317" s="33">
        <v>4.1017219633516966</v>
      </c>
      <c r="X317" s="33">
        <v>3.7461720193370982</v>
      </c>
      <c r="Y317" s="33">
        <v>3.3977958317689878</v>
      </c>
      <c r="Z317" s="33">
        <v>3.0648327271532452</v>
      </c>
      <c r="AA317" s="33">
        <v>2.7447136044904132</v>
      </c>
      <c r="AB317" s="33">
        <v>2.4342563000821804</v>
      </c>
      <c r="AC317" s="33">
        <v>2.1400946317003973</v>
      </c>
      <c r="AD317" s="33">
        <v>1.8635215927567754</v>
      </c>
      <c r="AE317" s="33">
        <v>1.6047487382436108</v>
      </c>
      <c r="AF317" s="33">
        <v>1.3647420269606185</v>
      </c>
      <c r="AG317" s="33">
        <v>1.1471503205888909</v>
      </c>
      <c r="AH317" s="33">
        <v>0.95206247860908255</v>
      </c>
      <c r="AI317" s="33">
        <v>0.78024541265663228</v>
      </c>
      <c r="AJ317" s="33">
        <v>0.63122553237842494</v>
      </c>
      <c r="AK317" s="33">
        <v>0.50467611167474813</v>
      </c>
      <c r="AL317" s="33">
        <v>0.39950541590783362</v>
      </c>
      <c r="AN317" s="33"/>
    </row>
    <row r="318" spans="1:40">
      <c r="A318" s="8" t="s">
        <v>35</v>
      </c>
      <c r="B318" s="33">
        <v>1.6206452094488814E-3</v>
      </c>
      <c r="C318" s="33">
        <v>2.157159246651128E-3</v>
      </c>
      <c r="D318" s="33">
        <v>4.9344914795486526E-3</v>
      </c>
      <c r="E318" s="33">
        <v>7.5915816210346231E-3</v>
      </c>
      <c r="F318" s="33">
        <v>7.2293674638474808E-3</v>
      </c>
      <c r="G318" s="33">
        <v>3.7637485056634924E-2</v>
      </c>
      <c r="H318" s="33">
        <v>0.1262686948719926</v>
      </c>
      <c r="I318" s="33">
        <v>0.21344662659660135</v>
      </c>
      <c r="J318" s="33">
        <v>0.2645982284588162</v>
      </c>
      <c r="K318" s="33">
        <v>0.2985612755267753</v>
      </c>
      <c r="L318" s="33">
        <v>0.66292728286086988</v>
      </c>
      <c r="M318" s="33">
        <v>0.8762204213170488</v>
      </c>
      <c r="N318" s="33">
        <v>1.9591382813326781</v>
      </c>
      <c r="O318" s="33">
        <v>3.0984779693159274</v>
      </c>
      <c r="P318" s="33">
        <v>4.1467512049293047</v>
      </c>
      <c r="Q318" s="33">
        <v>5.2356232485058216</v>
      </c>
      <c r="R318" s="33">
        <v>6.5085894969185141</v>
      </c>
      <c r="S318" s="33">
        <v>7.8147880050222138</v>
      </c>
      <c r="T318" s="33">
        <v>9.1469787224838885</v>
      </c>
      <c r="U318" s="33">
        <v>10.377518892489688</v>
      </c>
      <c r="V318" s="33">
        <v>12.013607483606673</v>
      </c>
      <c r="W318" s="33">
        <v>13.519672882521427</v>
      </c>
      <c r="X318" s="33">
        <v>12.551017498985326</v>
      </c>
      <c r="Y318" s="33">
        <v>11.603944859603329</v>
      </c>
      <c r="Z318" s="33">
        <v>10.740921156594444</v>
      </c>
      <c r="AA318" s="33">
        <v>9.9133555614922191</v>
      </c>
      <c r="AB318" s="33">
        <v>9.0693959254571759</v>
      </c>
      <c r="AC318" s="33">
        <v>8.2457466216564015</v>
      </c>
      <c r="AD318" s="33">
        <v>7.4336262870977041</v>
      </c>
      <c r="AE318" s="33">
        <v>6.6248699888658624</v>
      </c>
      <c r="AF318" s="33">
        <v>5.8172042107960387</v>
      </c>
      <c r="AG318" s="33">
        <v>5.0443619000372193</v>
      </c>
      <c r="AH318" s="33">
        <v>4.3090230514099197</v>
      </c>
      <c r="AI318" s="33">
        <v>3.628484924646143</v>
      </c>
      <c r="AJ318" s="33">
        <v>3.0022584733749285</v>
      </c>
      <c r="AK318" s="33">
        <v>2.4509738872993876</v>
      </c>
      <c r="AL318" s="33">
        <v>1.9748988124514195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111.56372438834767</v>
      </c>
      <c r="C324" s="33">
        <v>113.11202205286726</v>
      </c>
      <c r="D324" s="33">
        <v>114.66595643659377</v>
      </c>
      <c r="E324" s="33">
        <v>115.60925764986391</v>
      </c>
      <c r="F324" s="33">
        <v>116.10180615096093</v>
      </c>
      <c r="G324" s="33">
        <v>116.68571999367211</v>
      </c>
      <c r="H324" s="33">
        <v>116.27251415078631</v>
      </c>
      <c r="I324" s="33">
        <v>110.8489894633673</v>
      </c>
      <c r="J324" s="33">
        <v>105.7321637912827</v>
      </c>
      <c r="K324" s="33">
        <v>101.7086680169878</v>
      </c>
      <c r="L324" s="33">
        <v>98.664368331068545</v>
      </c>
      <c r="M324" s="33">
        <v>95.749721441431802</v>
      </c>
      <c r="N324" s="33">
        <v>93.090841850716927</v>
      </c>
      <c r="O324" s="33">
        <v>90.496540890684017</v>
      </c>
      <c r="P324" s="33">
        <v>88.018452527135864</v>
      </c>
      <c r="Q324" s="33">
        <v>85.648721413177952</v>
      </c>
      <c r="R324" s="33">
        <v>83.530927793612832</v>
      </c>
      <c r="S324" s="33">
        <v>81.53485918395728</v>
      </c>
      <c r="T324" s="33">
        <v>79.69449471926805</v>
      </c>
      <c r="U324" s="33">
        <v>78.038755569450402</v>
      </c>
      <c r="V324" s="33">
        <v>76.677553432561709</v>
      </c>
      <c r="W324" s="33">
        <v>75.372903718165787</v>
      </c>
      <c r="X324" s="33">
        <v>69.411678155228458</v>
      </c>
      <c r="Y324" s="33">
        <v>63.692269559878774</v>
      </c>
      <c r="Z324" s="33">
        <v>58.355238258170012</v>
      </c>
      <c r="AA324" s="33">
        <v>53.303787458751422</v>
      </c>
      <c r="AB324" s="33">
        <v>48.401143408856441</v>
      </c>
      <c r="AC324" s="33">
        <v>43.704547048169381</v>
      </c>
      <c r="AD324" s="33">
        <v>39.199898519178589</v>
      </c>
      <c r="AE324" s="33">
        <v>34.872121248612849</v>
      </c>
      <c r="AF324" s="33">
        <v>30.720081866005724</v>
      </c>
      <c r="AG324" s="33">
        <v>26.813989296242102</v>
      </c>
      <c r="AH324" s="33">
        <v>23.13231204814042</v>
      </c>
      <c r="AI324" s="33">
        <v>19.692550208786315</v>
      </c>
      <c r="AJ324" s="33">
        <v>16.508620230028317</v>
      </c>
      <c r="AK324" s="33">
        <v>13.605071633006617</v>
      </c>
      <c r="AL324" s="33">
        <v>10.985400553327864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188.17472642576823</v>
      </c>
      <c r="M329" s="33">
        <v>186.69750293525681</v>
      </c>
      <c r="N329" s="33">
        <v>185.31218121199518</v>
      </c>
      <c r="O329" s="33">
        <v>183.96249719605586</v>
      </c>
      <c r="P329" s="33">
        <v>182.61987249883555</v>
      </c>
      <c r="Q329" s="33">
        <v>181.38878696809888</v>
      </c>
      <c r="R329" s="33">
        <v>180.32476008651111</v>
      </c>
      <c r="S329" s="33">
        <v>179.34808299778743</v>
      </c>
      <c r="T329" s="33">
        <v>178.44344472978199</v>
      </c>
      <c r="U329" s="33">
        <v>177.53449514416496</v>
      </c>
      <c r="V329" s="33">
        <v>176.68529317717494</v>
      </c>
      <c r="W329" s="33">
        <v>175.836658018523</v>
      </c>
      <c r="X329" s="33">
        <v>175.32776888207786</v>
      </c>
      <c r="Y329" s="33">
        <v>174.82655997735054</v>
      </c>
      <c r="Z329" s="33">
        <v>174.39988028278728</v>
      </c>
      <c r="AA329" s="33">
        <v>174.04272112347732</v>
      </c>
      <c r="AB329" s="33">
        <v>173.73808023189699</v>
      </c>
      <c r="AC329" s="33">
        <v>173.49998711161342</v>
      </c>
      <c r="AD329" s="33">
        <v>173.38762610004912</v>
      </c>
      <c r="AE329" s="33">
        <v>173.41460831778267</v>
      </c>
      <c r="AF329" s="33">
        <v>173.62208172761984</v>
      </c>
      <c r="AG329" s="33">
        <v>174.07943565831502</v>
      </c>
      <c r="AH329" s="33">
        <v>174.84234497461051</v>
      </c>
      <c r="AI329" s="33">
        <v>175.92127435166557</v>
      </c>
      <c r="AJ329" s="33">
        <v>177.47159253876964</v>
      </c>
      <c r="AK329" s="33">
        <v>179.48963260820787</v>
      </c>
      <c r="AL329" s="33">
        <v>182.21566042402426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182.07418485874075</v>
      </c>
      <c r="M330" s="33">
        <v>181.84635356889396</v>
      </c>
      <c r="N330" s="33">
        <v>181.67183041560131</v>
      </c>
      <c r="O330" s="33">
        <v>181.52296198386657</v>
      </c>
      <c r="P330" s="33">
        <v>181.33352361459717</v>
      </c>
      <c r="Q330" s="33">
        <v>181.13168231850429</v>
      </c>
      <c r="R330" s="33">
        <v>180.90794512295329</v>
      </c>
      <c r="S330" s="33">
        <v>180.67080749881086</v>
      </c>
      <c r="T330" s="33">
        <v>180.4068720686719</v>
      </c>
      <c r="U330" s="33">
        <v>180.0863990376005</v>
      </c>
      <c r="V330" s="33">
        <v>179.80165630736676</v>
      </c>
      <c r="W330" s="33">
        <v>179.52948467181801</v>
      </c>
      <c r="X330" s="33">
        <v>179.32906250019965</v>
      </c>
      <c r="Y330" s="33">
        <v>179.11245691857133</v>
      </c>
      <c r="Z330" s="33">
        <v>178.89473132030429</v>
      </c>
      <c r="AA330" s="33">
        <v>178.68290227317698</v>
      </c>
      <c r="AB330" s="33">
        <v>178.47980754600883</v>
      </c>
      <c r="AC330" s="33">
        <v>178.26997959556667</v>
      </c>
      <c r="AD330" s="33">
        <v>178.07263383484985</v>
      </c>
      <c r="AE330" s="33">
        <v>177.89230593147681</v>
      </c>
      <c r="AF330" s="33">
        <v>177.73527997178388</v>
      </c>
      <c r="AG330" s="33">
        <v>177.61464563143687</v>
      </c>
      <c r="AH330" s="33">
        <v>177.59232304185457</v>
      </c>
      <c r="AI330" s="33">
        <v>177.65902668503585</v>
      </c>
      <c r="AJ330" s="33">
        <v>177.79940490308047</v>
      </c>
      <c r="AK330" s="33">
        <v>178.01375308244968</v>
      </c>
      <c r="AL330" s="33">
        <v>178.32922223642805</v>
      </c>
    </row>
    <row r="331" spans="1:40">
      <c r="A331" s="8" t="s">
        <v>31</v>
      </c>
      <c r="B331" s="33">
        <v>69.249051525492007</v>
      </c>
      <c r="C331" s="33">
        <v>67.085632743353997</v>
      </c>
      <c r="D331" s="33">
        <v>65.068262877259158</v>
      </c>
      <c r="E331" s="33">
        <v>63.885914739972137</v>
      </c>
      <c r="F331" s="33">
        <v>62.434265479242079</v>
      </c>
      <c r="G331" s="33">
        <v>60.881014687981818</v>
      </c>
      <c r="H331" s="33">
        <v>59.284221030295825</v>
      </c>
      <c r="I331" s="33">
        <v>57.583693766684732</v>
      </c>
      <c r="J331" s="33">
        <v>54.984456335745939</v>
      </c>
      <c r="K331" s="33">
        <v>52.843221791141445</v>
      </c>
      <c r="L331" s="33">
        <v>50.886826769617308</v>
      </c>
      <c r="M331" s="33">
        <v>49.028319568625733</v>
      </c>
      <c r="N331" s="33">
        <v>47.212140031103999</v>
      </c>
      <c r="O331" s="33">
        <v>45.423309420224918</v>
      </c>
      <c r="P331" s="33">
        <v>43.652175461815844</v>
      </c>
      <c r="Q331" s="33">
        <v>41.89285796630287</v>
      </c>
      <c r="R331" s="33">
        <v>40.141699564837516</v>
      </c>
      <c r="S331" s="33">
        <v>38.39846277863591</v>
      </c>
      <c r="T331" s="33">
        <v>36.661499913427306</v>
      </c>
      <c r="U331" s="33">
        <v>34.930376276526175</v>
      </c>
      <c r="V331" s="33">
        <v>33.204332532236101</v>
      </c>
      <c r="W331" s="33">
        <v>31.483851441360358</v>
      </c>
      <c r="X331" s="33">
        <v>29.5718048907694</v>
      </c>
      <c r="Y331" s="33">
        <v>27.790016675588873</v>
      </c>
      <c r="Z331" s="33">
        <v>26.062813182190819</v>
      </c>
      <c r="AA331" s="33">
        <v>24.3638585438399</v>
      </c>
      <c r="AB331" s="33">
        <v>22.682818386327174</v>
      </c>
      <c r="AC331" s="33">
        <v>21.014870931567348</v>
      </c>
      <c r="AD331" s="33">
        <v>19.357177897880135</v>
      </c>
      <c r="AE331" s="33">
        <v>17.708067291115807</v>
      </c>
      <c r="AF331" s="33">
        <v>16.066568670935109</v>
      </c>
      <c r="AG331" s="33">
        <v>14.431891547102028</v>
      </c>
      <c r="AH331" s="33">
        <v>12.803672682306569</v>
      </c>
      <c r="AI331" s="33">
        <v>11.181578889342696</v>
      </c>
      <c r="AJ331" s="33">
        <v>9.5655318584954276</v>
      </c>
      <c r="AK331" s="33">
        <v>7.9554402914048499</v>
      </c>
      <c r="AL331" s="33">
        <v>6.351410282813637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108.89787649414177</v>
      </c>
      <c r="M332" s="33">
        <v>108.05664235748783</v>
      </c>
      <c r="N332" s="33">
        <v>106.92796050074942</v>
      </c>
      <c r="O332" s="33">
        <v>105.59644651212031</v>
      </c>
      <c r="P332" s="33">
        <v>104.17806894434025</v>
      </c>
      <c r="Q332" s="33">
        <v>102.74992724331447</v>
      </c>
      <c r="R332" s="33">
        <v>101.36913670407336</v>
      </c>
      <c r="S332" s="33">
        <v>100.30990295359157</v>
      </c>
      <c r="T332" s="33">
        <v>99.510568428849624</v>
      </c>
      <c r="U332" s="33">
        <v>98.945690311616232</v>
      </c>
      <c r="V332" s="33">
        <v>98.61053521654668</v>
      </c>
      <c r="W332" s="33">
        <v>98.210428296339671</v>
      </c>
      <c r="X332" s="33">
        <v>97.733132884720447</v>
      </c>
      <c r="Y332" s="33">
        <v>97.198747893688349</v>
      </c>
      <c r="Z332" s="33">
        <v>96.626771571978338</v>
      </c>
      <c r="AA332" s="33">
        <v>96.02313292909372</v>
      </c>
      <c r="AB332" s="33">
        <v>95.419689133133375</v>
      </c>
      <c r="AC332" s="33">
        <v>94.819779627642504</v>
      </c>
      <c r="AD332" s="33">
        <v>94.25305017409184</v>
      </c>
      <c r="AE332" s="33">
        <v>93.724604385018253</v>
      </c>
      <c r="AF332" s="33">
        <v>93.251098566405474</v>
      </c>
      <c r="AG332" s="33">
        <v>92.815632172221939</v>
      </c>
      <c r="AH332" s="33">
        <v>92.420681635922278</v>
      </c>
      <c r="AI332" s="33">
        <v>92.04345021070408</v>
      </c>
      <c r="AJ332" s="33">
        <v>91.740416237462654</v>
      </c>
      <c r="AK332" s="33">
        <v>91.487280712082139</v>
      </c>
      <c r="AL332" s="33">
        <v>91.41342830512896</v>
      </c>
    </row>
    <row r="333" spans="1:40">
      <c r="A333" s="8" t="s">
        <v>33</v>
      </c>
      <c r="B333" s="33">
        <v>175.43554017782321</v>
      </c>
      <c r="C333" s="33">
        <v>174.60853783728598</v>
      </c>
      <c r="D333" s="33">
        <v>173.55059296782136</v>
      </c>
      <c r="E333" s="33">
        <v>173.19666931741065</v>
      </c>
      <c r="F333" s="33">
        <v>172.90255546042152</v>
      </c>
      <c r="G333" s="33">
        <v>171.93336396237015</v>
      </c>
      <c r="H333" s="33">
        <v>171.13835986678106</v>
      </c>
      <c r="I333" s="33">
        <v>170.58629160838959</v>
      </c>
      <c r="J333" s="33">
        <v>168.18652925381605</v>
      </c>
      <c r="K333" s="33">
        <v>167.12769005908382</v>
      </c>
      <c r="L333" s="33">
        <v>164.95350204449716</v>
      </c>
      <c r="M333" s="33">
        <v>163.31246857640664</v>
      </c>
      <c r="N333" s="33">
        <v>161.81192774019254</v>
      </c>
      <c r="O333" s="33">
        <v>160.37400629745761</v>
      </c>
      <c r="P333" s="33">
        <v>158.96690015904517</v>
      </c>
      <c r="Q333" s="33">
        <v>157.62784449433929</v>
      </c>
      <c r="R333" s="33">
        <v>156.31068325634627</v>
      </c>
      <c r="S333" s="33">
        <v>155.03909685904691</v>
      </c>
      <c r="T333" s="33">
        <v>153.76392700447127</v>
      </c>
      <c r="U333" s="33">
        <v>152.53908061958344</v>
      </c>
      <c r="V333" s="33">
        <v>151.35869619254754</v>
      </c>
      <c r="W333" s="33">
        <v>150.20214454360666</v>
      </c>
      <c r="X333" s="33">
        <v>149.94449450572688</v>
      </c>
      <c r="Y333" s="33">
        <v>149.68094138406823</v>
      </c>
      <c r="Z333" s="33">
        <v>149.38495578107677</v>
      </c>
      <c r="AA333" s="33">
        <v>149.06586489254525</v>
      </c>
      <c r="AB333" s="33">
        <v>148.74618319385507</v>
      </c>
      <c r="AC333" s="33">
        <v>148.41646892206055</v>
      </c>
      <c r="AD333" s="33">
        <v>148.07939104745705</v>
      </c>
      <c r="AE333" s="33">
        <v>147.74171976047319</v>
      </c>
      <c r="AF333" s="33">
        <v>147.41515320554575</v>
      </c>
      <c r="AG333" s="33">
        <v>147.09325244081145</v>
      </c>
      <c r="AH333" s="33">
        <v>146.78819846963691</v>
      </c>
      <c r="AI333" s="33">
        <v>146.49802389890345</v>
      </c>
      <c r="AJ333" s="33">
        <v>146.23021105626987</v>
      </c>
      <c r="AK333" s="33">
        <v>145.97767609028085</v>
      </c>
      <c r="AL333" s="33">
        <v>145.73166823713143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107.62563074392422</v>
      </c>
      <c r="M334" s="33">
        <v>106.60101295120319</v>
      </c>
      <c r="N334" s="33">
        <v>104.77723817293806</v>
      </c>
      <c r="O334" s="33">
        <v>102.41311375805455</v>
      </c>
      <c r="P334" s="33">
        <v>100.13177168559022</v>
      </c>
      <c r="Q334" s="33">
        <v>97.677740605121215</v>
      </c>
      <c r="R334" s="33">
        <v>95.352744172094745</v>
      </c>
      <c r="S334" s="33">
        <v>93.653996817204018</v>
      </c>
      <c r="T334" s="33">
        <v>92.364982164825832</v>
      </c>
      <c r="U334" s="33">
        <v>91.150356175688842</v>
      </c>
      <c r="V334" s="33">
        <v>89.985619595424794</v>
      </c>
      <c r="W334" s="33">
        <v>88.875322615703212</v>
      </c>
      <c r="X334" s="33">
        <v>88.571252720708983</v>
      </c>
      <c r="Y334" s="33">
        <v>88.210293567607422</v>
      </c>
      <c r="Z334" s="33">
        <v>87.781121201270878</v>
      </c>
      <c r="AA334" s="33">
        <v>87.306565463705908</v>
      </c>
      <c r="AB334" s="33">
        <v>86.824475863864109</v>
      </c>
      <c r="AC334" s="33">
        <v>86.330229609829544</v>
      </c>
      <c r="AD334" s="33">
        <v>85.84341001200022</v>
      </c>
      <c r="AE334" s="33">
        <v>85.375591517084573</v>
      </c>
      <c r="AF334" s="33">
        <v>84.943806628188071</v>
      </c>
      <c r="AG334" s="33">
        <v>84.532613390006262</v>
      </c>
      <c r="AH334" s="33">
        <v>84.162436888746925</v>
      </c>
      <c r="AI334" s="33">
        <v>83.824569801750329</v>
      </c>
      <c r="AJ334" s="33">
        <v>83.540410235407222</v>
      </c>
      <c r="AK334" s="33">
        <v>83.274006226543321</v>
      </c>
      <c r="AL334" s="33">
        <v>83.025846842122405</v>
      </c>
    </row>
    <row r="335" spans="1:40">
      <c r="A335" s="8" t="s">
        <v>35</v>
      </c>
      <c r="B335" s="33">
        <v>168.9599802405252</v>
      </c>
      <c r="C335" s="33">
        <v>168.79618769697987</v>
      </c>
      <c r="D335" s="33">
        <v>168.6265418585958</v>
      </c>
      <c r="E335" s="33">
        <v>171.4113126447742</v>
      </c>
      <c r="F335" s="33">
        <v>171.43298931685311</v>
      </c>
      <c r="G335" s="33">
        <v>172.73857506131048</v>
      </c>
      <c r="H335" s="33">
        <v>172.79133980326253</v>
      </c>
      <c r="I335" s="33">
        <v>172.65985292517618</v>
      </c>
      <c r="J335" s="33">
        <v>170.89810029016513</v>
      </c>
      <c r="K335" s="33">
        <v>169.81179066323969</v>
      </c>
      <c r="L335" s="33">
        <v>167.08329227510691</v>
      </c>
      <c r="M335" s="33">
        <v>166.27356552798207</v>
      </c>
      <c r="N335" s="33">
        <v>164.97926630154086</v>
      </c>
      <c r="O335" s="33">
        <v>164.33090312186232</v>
      </c>
      <c r="P335" s="33">
        <v>163.83974325837733</v>
      </c>
      <c r="Q335" s="33">
        <v>163.37674820867667</v>
      </c>
      <c r="R335" s="33">
        <v>162.90925884056074</v>
      </c>
      <c r="S335" s="33">
        <v>162.45696596811115</v>
      </c>
      <c r="T335" s="33">
        <v>162.01169850201876</v>
      </c>
      <c r="U335" s="33">
        <v>161.58243582432524</v>
      </c>
      <c r="V335" s="33">
        <v>161.10847747529851</v>
      </c>
      <c r="W335" s="33">
        <v>160.65647524607863</v>
      </c>
      <c r="X335" s="33">
        <v>160.48230960967152</v>
      </c>
      <c r="Y335" s="33">
        <v>160.30656032134587</v>
      </c>
      <c r="Z335" s="33">
        <v>160.12050241019909</v>
      </c>
      <c r="AA335" s="33">
        <v>159.92583502095212</v>
      </c>
      <c r="AB335" s="33">
        <v>159.72903302532856</v>
      </c>
      <c r="AC335" s="33">
        <v>159.52739985027333</v>
      </c>
      <c r="AD335" s="33">
        <v>159.32086070534476</v>
      </c>
      <c r="AE335" s="33">
        <v>159.11269221479458</v>
      </c>
      <c r="AF335" s="33">
        <v>158.9058760652338</v>
      </c>
      <c r="AG335" s="33">
        <v>158.6986266084121</v>
      </c>
      <c r="AH335" s="33">
        <v>158.49471392227068</v>
      </c>
      <c r="AI335" s="33">
        <v>158.29479271249929</v>
      </c>
      <c r="AJ335" s="33">
        <v>158.10101152044112</v>
      </c>
      <c r="AK335" s="33">
        <v>157.90944937264055</v>
      </c>
      <c r="AL335" s="33">
        <v>157.71596510850645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200.58667058180669</v>
      </c>
      <c r="C341" s="33">
        <v>197.16482304379684</v>
      </c>
      <c r="D341" s="33">
        <v>194.38063341942785</v>
      </c>
      <c r="E341" s="33">
        <v>192.51181398055181</v>
      </c>
      <c r="F341" s="33">
        <v>190.85088622050259</v>
      </c>
      <c r="G341" s="33">
        <v>189.1436416435983</v>
      </c>
      <c r="H341" s="33">
        <v>187.0491076950488</v>
      </c>
      <c r="I341" s="33">
        <v>183.3543933002853</v>
      </c>
      <c r="J341" s="33">
        <v>179.69616762189693</v>
      </c>
      <c r="K341" s="33">
        <v>175.4141556268948</v>
      </c>
      <c r="L341" s="33">
        <v>171.23545285315342</v>
      </c>
      <c r="M341" s="33">
        <v>167.12036851613945</v>
      </c>
      <c r="N341" s="33">
        <v>162.96600356039446</v>
      </c>
      <c r="O341" s="33">
        <v>158.78500284385143</v>
      </c>
      <c r="P341" s="33">
        <v>154.798070822065</v>
      </c>
      <c r="Q341" s="33">
        <v>150.93745777805646</v>
      </c>
      <c r="R341" s="33">
        <v>147.3403138093403</v>
      </c>
      <c r="S341" s="33">
        <v>144.04259923766233</v>
      </c>
      <c r="T341" s="33">
        <v>141.0115644945077</v>
      </c>
      <c r="U341" s="33">
        <v>138.19637475649193</v>
      </c>
      <c r="V341" s="33">
        <v>135.61342044161836</v>
      </c>
      <c r="W341" s="33">
        <v>133.18175322589838</v>
      </c>
      <c r="X341" s="33">
        <v>122.37814298316333</v>
      </c>
      <c r="Y341" s="33">
        <v>112.06695442553294</v>
      </c>
      <c r="Z341" s="33">
        <v>102.4619353287767</v>
      </c>
      <c r="AA341" s="33">
        <v>93.407398012604659</v>
      </c>
      <c r="AB341" s="33">
        <v>84.670891439871355</v>
      </c>
      <c r="AC341" s="33">
        <v>76.346873757821967</v>
      </c>
      <c r="AD341" s="33">
        <v>68.395342437754181</v>
      </c>
      <c r="AE341" s="33">
        <v>60.780700706253874</v>
      </c>
      <c r="AF341" s="33">
        <v>53.488306082531409</v>
      </c>
      <c r="AG341" s="33">
        <v>46.639764781313488</v>
      </c>
      <c r="AH341" s="33">
        <v>40.200052924730358</v>
      </c>
      <c r="AI341" s="33">
        <v>34.200743966437102</v>
      </c>
      <c r="AJ341" s="33">
        <v>28.65488475677877</v>
      </c>
      <c r="AK341" s="33">
        <v>23.60586964966982</v>
      </c>
      <c r="AL341" s="33">
        <v>19.055529093881859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309.23263118994828</v>
      </c>
      <c r="M346" s="33">
        <v>293.56501601379648</v>
      </c>
      <c r="N346" s="33">
        <v>277.55436067997044</v>
      </c>
      <c r="O346" s="33">
        <v>261.44259669869427</v>
      </c>
      <c r="P346" s="33">
        <v>245.34838630204484</v>
      </c>
      <c r="Q346" s="33">
        <v>229.16444937176644</v>
      </c>
      <c r="R346" s="33">
        <v>212.87053461443705</v>
      </c>
      <c r="S346" s="33">
        <v>196.58800197092879</v>
      </c>
      <c r="T346" s="33">
        <v>179.89988913525499</v>
      </c>
      <c r="U346" s="33">
        <v>163.63334565163834</v>
      </c>
      <c r="V346" s="33">
        <v>147.54035476718403</v>
      </c>
      <c r="W346" s="33">
        <v>132.34177137225919</v>
      </c>
      <c r="X346" s="33">
        <v>118.0529687115053</v>
      </c>
      <c r="Y346" s="33">
        <v>104.71169007144617</v>
      </c>
      <c r="Z346" s="33">
        <v>92.75671347622567</v>
      </c>
      <c r="AA346" s="33">
        <v>81.966814486326683</v>
      </c>
      <c r="AB346" s="33">
        <v>72.039911308203997</v>
      </c>
      <c r="AC346" s="33">
        <v>63.017960088691794</v>
      </c>
      <c r="AD346" s="33">
        <v>55.050837644740085</v>
      </c>
      <c r="AE346" s="33">
        <v>48.045540773589551</v>
      </c>
      <c r="AF346" s="33">
        <v>42.018452820891845</v>
      </c>
      <c r="AG346" s="33">
        <v>36.878541512687853</v>
      </c>
      <c r="AH346" s="33">
        <v>32.488026607538799</v>
      </c>
      <c r="AI346" s="33">
        <v>28.630105937423011</v>
      </c>
      <c r="AJ346" s="33">
        <v>25.40458240946046</v>
      </c>
      <c r="AK346" s="33">
        <v>22.657243163340723</v>
      </c>
      <c r="AL346" s="33">
        <v>20.353510716925349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158.10714461690071</v>
      </c>
      <c r="M347" s="33">
        <v>150.98932002956394</v>
      </c>
      <c r="N347" s="33">
        <v>142.03743532889874</v>
      </c>
      <c r="O347" s="33">
        <v>132.5309066272481</v>
      </c>
      <c r="P347" s="33">
        <v>123.28827297363883</v>
      </c>
      <c r="Q347" s="33">
        <v>114.02762995811776</v>
      </c>
      <c r="R347" s="33">
        <v>104.78871643261887</v>
      </c>
      <c r="S347" s="33">
        <v>95.773404779502343</v>
      </c>
      <c r="T347" s="33">
        <v>87.015755112096571</v>
      </c>
      <c r="U347" s="33">
        <v>78.963082039911313</v>
      </c>
      <c r="V347" s="33">
        <v>70.817368810051732</v>
      </c>
      <c r="W347" s="33">
        <v>63.001638334565165</v>
      </c>
      <c r="X347" s="33">
        <v>55.538901207193888</v>
      </c>
      <c r="Y347" s="33">
        <v>48.762207440256219</v>
      </c>
      <c r="Z347" s="33">
        <v>42.630574033013055</v>
      </c>
      <c r="AA347" s="33">
        <v>37.129526977087956</v>
      </c>
      <c r="AB347" s="33">
        <v>32.25522296132052</v>
      </c>
      <c r="AC347" s="33">
        <v>27.926176398127616</v>
      </c>
      <c r="AD347" s="33">
        <v>24.034577482138459</v>
      </c>
      <c r="AE347" s="33">
        <v>20.575203252032519</v>
      </c>
      <c r="AF347" s="33">
        <v>17.580315348608032</v>
      </c>
      <c r="AG347" s="33">
        <v>15.016962305986697</v>
      </c>
      <c r="AH347" s="33">
        <v>12.802537570830253</v>
      </c>
      <c r="AI347" s="33">
        <v>10.864264597191427</v>
      </c>
      <c r="AJ347" s="33">
        <v>9.2256467110125655</v>
      </c>
      <c r="AK347" s="33">
        <v>7.8489159891598916</v>
      </c>
      <c r="AL347" s="33">
        <v>6.6878048780487802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26.20528455284553</v>
      </c>
      <c r="M348" s="33">
        <v>32.813291451096326</v>
      </c>
      <c r="N348" s="33">
        <v>39.216469573786647</v>
      </c>
      <c r="O348" s="33">
        <v>45.411111111111111</v>
      </c>
      <c r="P348" s="33">
        <v>51.388901207193889</v>
      </c>
      <c r="Q348" s="33">
        <v>57.099457994579943</v>
      </c>
      <c r="R348" s="33">
        <v>62.501120965755113</v>
      </c>
      <c r="S348" s="33">
        <v>67.549753633899982</v>
      </c>
      <c r="T348" s="33">
        <v>72.206947524020691</v>
      </c>
      <c r="U348" s="33">
        <v>76.428085735402803</v>
      </c>
      <c r="V348" s="33">
        <v>80.190009854644003</v>
      </c>
      <c r="W348" s="33">
        <v>83.489110618378916</v>
      </c>
      <c r="X348" s="33">
        <v>117.35723084503573</v>
      </c>
      <c r="Y348" s="33">
        <v>150.49129095836412</v>
      </c>
      <c r="Z348" s="33">
        <v>181.99464153732447</v>
      </c>
      <c r="AA348" s="33">
        <v>212.22020202020201</v>
      </c>
      <c r="AB348" s="33">
        <v>241.83633899975362</v>
      </c>
      <c r="AC348" s="33">
        <v>270.28013057403302</v>
      </c>
      <c r="AD348" s="33">
        <v>297.59428430647944</v>
      </c>
      <c r="AE348" s="33">
        <v>323.81114806602613</v>
      </c>
      <c r="AF348" s="33">
        <v>348.95186006405521</v>
      </c>
      <c r="AG348" s="33">
        <v>372.42073170731709</v>
      </c>
      <c r="AH348" s="33">
        <v>394.24005912786401</v>
      </c>
      <c r="AI348" s="33">
        <v>414.12813500862279</v>
      </c>
      <c r="AJ348" s="33">
        <v>432.09831239221484</v>
      </c>
      <c r="AK348" s="33">
        <v>447.85865976841586</v>
      </c>
      <c r="AL348" s="33">
        <v>461.42168021680214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21.400036954915002</v>
      </c>
      <c r="M349" s="33">
        <v>24.561874846021187</v>
      </c>
      <c r="N349" s="33">
        <v>26.854939640305496</v>
      </c>
      <c r="O349" s="33">
        <v>28.682446415373246</v>
      </c>
      <c r="P349" s="33">
        <v>29.983148558758316</v>
      </c>
      <c r="Q349" s="33">
        <v>30.773638827297365</v>
      </c>
      <c r="R349" s="33">
        <v>31.030672579453068</v>
      </c>
      <c r="S349" s="33">
        <v>30.755888149790589</v>
      </c>
      <c r="T349" s="33">
        <v>29.910002463661002</v>
      </c>
      <c r="U349" s="33">
        <v>28.532039911308203</v>
      </c>
      <c r="V349" s="33">
        <v>26.611677753141169</v>
      </c>
      <c r="W349" s="33">
        <v>24.588975117023896</v>
      </c>
      <c r="X349" s="33">
        <v>22.472850455777284</v>
      </c>
      <c r="Y349" s="33">
        <v>20.314745011086476</v>
      </c>
      <c r="Z349" s="33">
        <v>18.165447154471543</v>
      </c>
      <c r="AA349" s="33">
        <v>16.056282335550627</v>
      </c>
      <c r="AB349" s="33">
        <v>14.046292190194629</v>
      </c>
      <c r="AC349" s="33">
        <v>12.147450110864744</v>
      </c>
      <c r="AD349" s="33">
        <v>10.405567873860557</v>
      </c>
      <c r="AE349" s="33">
        <v>8.8357723577235774</v>
      </c>
      <c r="AF349" s="33">
        <v>7.4456146834195618</v>
      </c>
      <c r="AG349" s="33">
        <v>6.2243040157674301</v>
      </c>
      <c r="AH349" s="33">
        <v>5.1679970436067997</v>
      </c>
      <c r="AI349" s="33">
        <v>4.2690810544469082</v>
      </c>
      <c r="AJ349" s="33">
        <v>3.526718403547672</v>
      </c>
      <c r="AK349" s="33">
        <v>2.9094111850209412</v>
      </c>
      <c r="AL349" s="33">
        <v>2.4259916235525991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21.085870904163588</v>
      </c>
      <c r="M350" s="33">
        <v>27.026718403547672</v>
      </c>
      <c r="N350" s="33">
        <v>33.886659275683662</v>
      </c>
      <c r="O350" s="33">
        <v>42.007107661985714</v>
      </c>
      <c r="P350" s="33">
        <v>51.840477950234046</v>
      </c>
      <c r="Q350" s="33">
        <v>62.848521803399855</v>
      </c>
      <c r="R350" s="33">
        <v>75.344887903424492</v>
      </c>
      <c r="S350" s="33">
        <v>88.885735402808578</v>
      </c>
      <c r="T350" s="33">
        <v>104.21767676767676</v>
      </c>
      <c r="U350" s="33">
        <v>120.04119241192411</v>
      </c>
      <c r="V350" s="33">
        <v>135.92516629711753</v>
      </c>
      <c r="W350" s="33">
        <v>151.78843311160384</v>
      </c>
      <c r="X350" s="33">
        <v>145.80570337521556</v>
      </c>
      <c r="Y350" s="33">
        <v>139.14411185020941</v>
      </c>
      <c r="Z350" s="33">
        <v>132.38628972653362</v>
      </c>
      <c r="AA350" s="33">
        <v>125.31889627987189</v>
      </c>
      <c r="AB350" s="33">
        <v>117.4529810298103</v>
      </c>
      <c r="AC350" s="33">
        <v>109.20688593249569</v>
      </c>
      <c r="AD350" s="33">
        <v>100.54432126139443</v>
      </c>
      <c r="AE350" s="33">
        <v>91.468847006651885</v>
      </c>
      <c r="AF350" s="33">
        <v>81.996920423749685</v>
      </c>
      <c r="AG350" s="33">
        <v>72.628750923872872</v>
      </c>
      <c r="AH350" s="33">
        <v>63.421791081547177</v>
      </c>
      <c r="AI350" s="33">
        <v>54.681189948263118</v>
      </c>
      <c r="AJ350" s="33">
        <v>46.455444690810545</v>
      </c>
      <c r="AK350" s="33">
        <v>39.08488543976349</v>
      </c>
      <c r="AL350" s="33">
        <v>32.625129342202513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9.9484848484848492</v>
      </c>
      <c r="M351" s="33">
        <v>12.365570337521557</v>
      </c>
      <c r="N351" s="33">
        <v>15.09629219019463</v>
      </c>
      <c r="O351" s="33">
        <v>18.135513673318552</v>
      </c>
      <c r="P351" s="33">
        <v>20.67181571815718</v>
      </c>
      <c r="Q351" s="33">
        <v>23.086203498398621</v>
      </c>
      <c r="R351" s="33">
        <v>24.997918206454791</v>
      </c>
      <c r="S351" s="33">
        <v>26.398595713229859</v>
      </c>
      <c r="T351" s="33">
        <v>27.261924119241193</v>
      </c>
      <c r="U351" s="33">
        <v>27.990983000739099</v>
      </c>
      <c r="V351" s="33">
        <v>28.571433850702142</v>
      </c>
      <c r="W351" s="33">
        <v>29.000246366100026</v>
      </c>
      <c r="X351" s="33">
        <v>27.352266568120228</v>
      </c>
      <c r="Y351" s="33">
        <v>25.582606553338259</v>
      </c>
      <c r="Z351" s="33">
        <v>23.760778516876076</v>
      </c>
      <c r="AA351" s="33">
        <v>21.885760039418575</v>
      </c>
      <c r="AB351" s="33">
        <v>19.950234047795025</v>
      </c>
      <c r="AC351" s="33">
        <v>18.018514412416852</v>
      </c>
      <c r="AD351" s="33">
        <v>16.115730475486572</v>
      </c>
      <c r="AE351" s="33">
        <v>14.256959842325696</v>
      </c>
      <c r="AF351" s="33">
        <v>12.46590293175659</v>
      </c>
      <c r="AG351" s="33">
        <v>10.788580931263859</v>
      </c>
      <c r="AH351" s="33">
        <v>9.2401330376940134</v>
      </c>
      <c r="AI351" s="33">
        <v>7.8379034244887906</v>
      </c>
      <c r="AJ351" s="33">
        <v>6.5917590539541759</v>
      </c>
      <c r="AK351" s="33">
        <v>5.506479428430648</v>
      </c>
      <c r="AL351" s="33">
        <v>4.5842079329884209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2.0768662232076864</v>
      </c>
      <c r="M352" s="33">
        <v>2.8048780487804876</v>
      </c>
      <c r="N352" s="33">
        <v>6.1712244395171227</v>
      </c>
      <c r="O352" s="33">
        <v>9.8736265089923627</v>
      </c>
      <c r="P352" s="33">
        <v>13.460039418576004</v>
      </c>
      <c r="Q352" s="33">
        <v>17.297647203744766</v>
      </c>
      <c r="R352" s="33">
        <v>21.82968711505297</v>
      </c>
      <c r="S352" s="33">
        <v>26.607871396895789</v>
      </c>
      <c r="T352" s="33">
        <v>31.601490514905148</v>
      </c>
      <c r="U352" s="33">
        <v>36.406787386055676</v>
      </c>
      <c r="V352" s="33">
        <v>42.564313870411432</v>
      </c>
      <c r="W352" s="33">
        <v>48.462244395171226</v>
      </c>
      <c r="X352" s="33">
        <v>46.776435082532643</v>
      </c>
      <c r="Y352" s="33">
        <v>44.827322000492735</v>
      </c>
      <c r="Z352" s="33">
        <v>42.856701157920668</v>
      </c>
      <c r="AA352" s="33">
        <v>40.730795762503078</v>
      </c>
      <c r="AB352" s="33">
        <v>38.287250554323727</v>
      </c>
      <c r="AC352" s="33">
        <v>35.694136486819417</v>
      </c>
      <c r="AD352" s="33">
        <v>32.942707563439271</v>
      </c>
      <c r="AE352" s="33">
        <v>30.026435082532643</v>
      </c>
      <c r="AF352" s="33">
        <v>26.955629465385563</v>
      </c>
      <c r="AG352" s="33">
        <v>23.898952944074896</v>
      </c>
      <c r="AH352" s="33">
        <v>20.891832963784182</v>
      </c>
      <c r="AI352" s="33">
        <v>18.034035476718405</v>
      </c>
      <c r="AJ352" s="33">
        <v>15.335723084503572</v>
      </c>
      <c r="AK352" s="33">
        <v>12.911185020941119</v>
      </c>
      <c r="AL352" s="33">
        <v>10.771557033752156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551.27659522049771</v>
      </c>
      <c r="M358" s="33">
        <v>546.97175412663216</v>
      </c>
      <c r="N358" s="33">
        <v>543.33008130081294</v>
      </c>
      <c r="O358" s="33">
        <v>540.30012318305012</v>
      </c>
      <c r="P358" s="33">
        <v>537.93509485094842</v>
      </c>
      <c r="Q358" s="33">
        <v>536.01894555309184</v>
      </c>
      <c r="R358" s="33">
        <v>534.87536338999757</v>
      </c>
      <c r="S358" s="33">
        <v>533.88159645232804</v>
      </c>
      <c r="T358" s="33">
        <v>533.26426459719141</v>
      </c>
      <c r="U358" s="33">
        <v>532.99403794037937</v>
      </c>
      <c r="V358" s="33">
        <v>533.08260655333822</v>
      </c>
      <c r="W358" s="33">
        <v>533.41452328159653</v>
      </c>
      <c r="X358" s="33">
        <v>533.98843311160385</v>
      </c>
      <c r="Y358" s="33">
        <v>534.36998029071196</v>
      </c>
      <c r="Z358" s="33">
        <v>535.00594974131548</v>
      </c>
      <c r="AA358" s="33">
        <v>535.69343434343443</v>
      </c>
      <c r="AB358" s="33">
        <v>536.19265829021924</v>
      </c>
      <c r="AC358" s="33">
        <v>536.56715939886669</v>
      </c>
      <c r="AD358" s="33">
        <v>536.92622567134765</v>
      </c>
      <c r="AE358" s="33">
        <v>537.22777777777776</v>
      </c>
      <c r="AF358" s="33">
        <v>537.59737620103476</v>
      </c>
      <c r="AG358" s="33">
        <v>538.018317319537</v>
      </c>
      <c r="AH358" s="33">
        <v>538.39445676274931</v>
      </c>
      <c r="AI358" s="33">
        <v>538.57262872628723</v>
      </c>
      <c r="AJ358" s="33">
        <v>538.75695984232573</v>
      </c>
      <c r="AK358" s="33">
        <v>538.88791574279389</v>
      </c>
      <c r="AL358" s="33">
        <v>538.97448879034243</v>
      </c>
    </row>
    <row r="360" spans="1:38" ht="20.25">
      <c r="A360" s="6" t="s">
        <v>27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21" t="s">
        <v>28</v>
      </c>
      <c r="B362" s="25">
        <v>0</v>
      </c>
      <c r="C362" s="25">
        <v>1</v>
      </c>
      <c r="D362" s="25">
        <v>2</v>
      </c>
      <c r="E362" s="25">
        <v>3</v>
      </c>
      <c r="F362" s="25">
        <v>4</v>
      </c>
      <c r="G362" s="25">
        <v>5</v>
      </c>
      <c r="H362" s="25">
        <v>6</v>
      </c>
      <c r="I362" s="25">
        <v>7</v>
      </c>
      <c r="J362" s="25">
        <v>8</v>
      </c>
      <c r="K362" s="25">
        <v>9</v>
      </c>
      <c r="L362" s="25">
        <v>10</v>
      </c>
      <c r="M362" s="25">
        <v>11</v>
      </c>
      <c r="N362" s="25">
        <v>12</v>
      </c>
      <c r="O362" s="25">
        <v>13</v>
      </c>
      <c r="P362" s="25">
        <v>14</v>
      </c>
      <c r="Q362" s="25">
        <v>15</v>
      </c>
      <c r="R362" s="25">
        <v>16</v>
      </c>
      <c r="S362" s="25">
        <v>17</v>
      </c>
      <c r="T362" s="25">
        <v>18</v>
      </c>
      <c r="U362" s="25">
        <v>19</v>
      </c>
      <c r="V362" s="25">
        <v>20</v>
      </c>
      <c r="W362" s="25">
        <v>21</v>
      </c>
      <c r="X362" s="25">
        <v>22</v>
      </c>
      <c r="Y362" s="25">
        <v>23</v>
      </c>
      <c r="Z362" s="25">
        <v>24</v>
      </c>
      <c r="AA362" s="25">
        <v>25</v>
      </c>
      <c r="AB362" s="25">
        <v>26</v>
      </c>
      <c r="AC362" s="25">
        <v>27</v>
      </c>
      <c r="AD362" s="25">
        <v>28</v>
      </c>
      <c r="AE362" s="25">
        <v>29</v>
      </c>
      <c r="AF362" s="25">
        <v>30</v>
      </c>
      <c r="AG362" s="25">
        <v>31</v>
      </c>
      <c r="AH362" s="25">
        <v>32</v>
      </c>
      <c r="AI362" s="25">
        <v>33</v>
      </c>
      <c r="AJ362" s="25">
        <v>34</v>
      </c>
      <c r="AK362" s="25">
        <v>35</v>
      </c>
      <c r="AL362" s="25">
        <v>36</v>
      </c>
    </row>
    <row r="363" spans="1:38">
      <c r="A363" s="8" t="s">
        <v>29</v>
      </c>
      <c r="B363" s="33">
        <v>61.016231755333827</v>
      </c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</row>
    <row r="364" spans="1:38">
      <c r="A364" s="8" t="s">
        <v>30</v>
      </c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</row>
    <row r="365" spans="1:38">
      <c r="A365" s="8" t="s">
        <v>31</v>
      </c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</row>
    <row r="366" spans="1:38">
      <c r="A366" s="8" t="s">
        <v>32</v>
      </c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</row>
    <row r="367" spans="1:38">
      <c r="A367" s="8" t="s">
        <v>33</v>
      </c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</row>
    <row r="368" spans="1:38">
      <c r="A368" s="8" t="s">
        <v>34</v>
      </c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</row>
    <row r="369" spans="1:38">
      <c r="A369" s="8" t="s">
        <v>35</v>
      </c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</row>
    <row r="370" spans="1:38">
      <c r="A370" s="8" t="s">
        <v>36</v>
      </c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</row>
    <row r="371" spans="1:38">
      <c r="A371" s="8" t="s">
        <v>37</v>
      </c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</row>
    <row r="372" spans="1:38">
      <c r="A372" s="8" t="s">
        <v>38</v>
      </c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</row>
    <row r="373" spans="1:38">
      <c r="A373" s="8" t="s">
        <v>39</v>
      </c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</row>
    <row r="374" spans="1:38">
      <c r="A374" s="21" t="s">
        <v>40</v>
      </c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</row>
    <row r="375" spans="1:38">
      <c r="A375" s="8" t="s">
        <v>14</v>
      </c>
      <c r="B375" s="33">
        <v>61.016231755333827</v>
      </c>
      <c r="C375" s="33">
        <v>0</v>
      </c>
      <c r="D375" s="33">
        <v>0</v>
      </c>
      <c r="E375" s="33">
        <v>0</v>
      </c>
      <c r="F375" s="33">
        <v>0</v>
      </c>
      <c r="G375" s="33">
        <v>0</v>
      </c>
      <c r="H375" s="33">
        <v>0</v>
      </c>
      <c r="I375" s="33">
        <v>0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33">
        <v>0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47E50-2333-44BA-AD61-47A82B7F5A40}">
  <sheetPr>
    <tabColor theme="8" tint="0.39997558519241921"/>
  </sheetPr>
  <dimension ref="A1:AR375"/>
  <sheetViews>
    <sheetView workbookViewId="0">
      <selection sqref="A1:XFD1048576"/>
    </sheetView>
  </sheetViews>
  <sheetFormatPr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963677.16</v>
      </c>
      <c r="M6" s="9">
        <v>932590.79999999993</v>
      </c>
      <c r="N6" s="9">
        <v>808245.36</v>
      </c>
      <c r="O6" s="9">
        <v>714986.28</v>
      </c>
      <c r="P6" s="9">
        <v>621727.20000000007</v>
      </c>
      <c r="Q6" s="9">
        <v>528468.12</v>
      </c>
      <c r="R6" s="9">
        <v>435209.04000000004</v>
      </c>
      <c r="S6" s="9">
        <v>341949.96</v>
      </c>
      <c r="T6" s="9">
        <v>217604.52000000002</v>
      </c>
      <c r="U6" s="9">
        <v>155431.80000000002</v>
      </c>
      <c r="V6" s="9">
        <v>62172.72</v>
      </c>
      <c r="W6" s="9">
        <v>31086.36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466295.39999999997</v>
      </c>
      <c r="M7" s="9">
        <v>466295.39999999997</v>
      </c>
      <c r="N7" s="9">
        <v>310863.60000000003</v>
      </c>
      <c r="O7" s="9">
        <v>248690.88</v>
      </c>
      <c r="P7" s="9">
        <v>248690.88</v>
      </c>
      <c r="Q7" s="9">
        <v>217604.52000000002</v>
      </c>
      <c r="R7" s="9">
        <v>186518.16</v>
      </c>
      <c r="S7" s="9">
        <v>155431.80000000002</v>
      </c>
      <c r="T7" s="9">
        <v>124345.44</v>
      </c>
      <c r="U7" s="9">
        <v>124345.44</v>
      </c>
      <c r="V7" s="9">
        <v>62172.72</v>
      </c>
      <c r="W7" s="9">
        <v>31086.36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621727.20000000007</v>
      </c>
      <c r="M8" s="9">
        <v>652813.55999999994</v>
      </c>
      <c r="N8" s="9">
        <v>714986.28</v>
      </c>
      <c r="O8" s="9">
        <v>777159</v>
      </c>
      <c r="P8" s="9">
        <v>932590.79999999993</v>
      </c>
      <c r="Q8" s="9">
        <v>1088022.5999999999</v>
      </c>
      <c r="R8" s="9">
        <v>1398886.2</v>
      </c>
      <c r="S8" s="9">
        <v>1709749.8</v>
      </c>
      <c r="T8" s="9">
        <v>2020613.4000000001</v>
      </c>
      <c r="U8" s="9">
        <v>2176045.1999999997</v>
      </c>
      <c r="V8" s="9">
        <v>2362563.36</v>
      </c>
      <c r="W8" s="9">
        <v>2424736.08</v>
      </c>
      <c r="X8" s="9">
        <v>2486908.8000000003</v>
      </c>
      <c r="Y8" s="9">
        <v>2486908.8000000003</v>
      </c>
      <c r="Z8" s="9">
        <v>2486908.8000000003</v>
      </c>
      <c r="AA8" s="9">
        <v>2486908.8000000003</v>
      </c>
      <c r="AB8" s="9">
        <v>2486908.8000000003</v>
      </c>
      <c r="AC8" s="9">
        <v>2486908.8000000003</v>
      </c>
      <c r="AD8" s="9">
        <v>2486908.8000000003</v>
      </c>
      <c r="AE8" s="9">
        <v>2486908.8000000003</v>
      </c>
      <c r="AF8" s="9">
        <v>2486908.8000000003</v>
      </c>
      <c r="AG8" s="9">
        <v>2486908.8000000003</v>
      </c>
      <c r="AH8" s="9">
        <v>2486908.8000000003</v>
      </c>
      <c r="AI8" s="9">
        <v>2486908.8000000003</v>
      </c>
      <c r="AJ8" s="9">
        <v>2486908.8000000003</v>
      </c>
      <c r="AK8" s="9">
        <v>2486908.8000000003</v>
      </c>
      <c r="AL8" s="9">
        <v>2486908.8000000003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310863.60000000003</v>
      </c>
      <c r="M9" s="9">
        <v>310863.60000000003</v>
      </c>
      <c r="N9" s="9">
        <v>248690.88</v>
      </c>
      <c r="O9" s="9">
        <v>217604.52000000002</v>
      </c>
      <c r="P9" s="9">
        <v>186518.16</v>
      </c>
      <c r="Q9" s="9">
        <v>155431.80000000002</v>
      </c>
      <c r="R9" s="9">
        <v>124345.44</v>
      </c>
      <c r="S9" s="9">
        <v>93259.08</v>
      </c>
      <c r="T9" s="9">
        <v>62172.72</v>
      </c>
      <c r="U9" s="9">
        <v>31086.36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497381.76</v>
      </c>
      <c r="M10" s="9">
        <v>528468.12</v>
      </c>
      <c r="N10" s="9">
        <v>466295.39999999997</v>
      </c>
      <c r="O10" s="9">
        <v>404122.68</v>
      </c>
      <c r="P10" s="9">
        <v>373036.32</v>
      </c>
      <c r="Q10" s="9">
        <v>341949.96</v>
      </c>
      <c r="R10" s="9">
        <v>404122.68</v>
      </c>
      <c r="S10" s="9">
        <v>435209.04000000004</v>
      </c>
      <c r="T10" s="9">
        <v>435209.04000000004</v>
      </c>
      <c r="U10" s="9">
        <v>466295.39999999997</v>
      </c>
      <c r="V10" s="9">
        <v>466295.39999999997</v>
      </c>
      <c r="W10" s="9">
        <v>466295.39999999997</v>
      </c>
      <c r="X10" s="9">
        <v>466295.39999999997</v>
      </c>
      <c r="Y10" s="9">
        <v>466295.39999999997</v>
      </c>
      <c r="Z10" s="9">
        <v>466295.39999999997</v>
      </c>
      <c r="AA10" s="9">
        <v>466295.39999999997</v>
      </c>
      <c r="AB10" s="9">
        <v>466295.39999999997</v>
      </c>
      <c r="AC10" s="9">
        <v>466295.39999999997</v>
      </c>
      <c r="AD10" s="9">
        <v>466295.39999999997</v>
      </c>
      <c r="AE10" s="9">
        <v>466295.39999999997</v>
      </c>
      <c r="AF10" s="9">
        <v>466295.39999999997</v>
      </c>
      <c r="AG10" s="9">
        <v>466295.39999999997</v>
      </c>
      <c r="AH10" s="9">
        <v>466295.39999999997</v>
      </c>
      <c r="AI10" s="9">
        <v>466295.39999999997</v>
      </c>
      <c r="AJ10" s="9">
        <v>466295.39999999997</v>
      </c>
      <c r="AK10" s="9">
        <v>466295.39999999997</v>
      </c>
      <c r="AL10" s="9">
        <v>466295.39999999997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186518.16</v>
      </c>
      <c r="M11" s="9">
        <v>217604.52000000002</v>
      </c>
      <c r="N11" s="9">
        <v>248690.88</v>
      </c>
      <c r="O11" s="9">
        <v>279777.24</v>
      </c>
      <c r="P11" s="9">
        <v>248690.88</v>
      </c>
      <c r="Q11" s="9">
        <v>248690.88</v>
      </c>
      <c r="R11" s="9">
        <v>217604.52000000002</v>
      </c>
      <c r="S11" s="9">
        <v>186518.16</v>
      </c>
      <c r="T11" s="9">
        <v>155431.80000000002</v>
      </c>
      <c r="U11" s="9">
        <v>155431.80000000002</v>
      </c>
      <c r="V11" s="9">
        <v>155431.80000000002</v>
      </c>
      <c r="W11" s="9">
        <v>155431.80000000002</v>
      </c>
      <c r="X11" s="9">
        <v>155431.80000000002</v>
      </c>
      <c r="Y11" s="9">
        <v>155431.80000000002</v>
      </c>
      <c r="Z11" s="9">
        <v>155431.80000000002</v>
      </c>
      <c r="AA11" s="9">
        <v>155431.80000000002</v>
      </c>
      <c r="AB11" s="9">
        <v>155431.80000000002</v>
      </c>
      <c r="AC11" s="9">
        <v>155431.80000000002</v>
      </c>
      <c r="AD11" s="9">
        <v>155431.80000000002</v>
      </c>
      <c r="AE11" s="9">
        <v>155431.80000000002</v>
      </c>
      <c r="AF11" s="9">
        <v>155431.80000000002</v>
      </c>
      <c r="AG11" s="9">
        <v>155431.80000000002</v>
      </c>
      <c r="AH11" s="9">
        <v>155431.80000000002</v>
      </c>
      <c r="AI11" s="9">
        <v>155431.80000000002</v>
      </c>
      <c r="AJ11" s="9">
        <v>155431.80000000002</v>
      </c>
      <c r="AK11" s="9">
        <v>155431.80000000002</v>
      </c>
      <c r="AL11" s="9">
        <v>155431.80000000002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93259.08</v>
      </c>
      <c r="M12" s="9">
        <v>93259.08</v>
      </c>
      <c r="N12" s="9">
        <v>62172.72</v>
      </c>
      <c r="O12" s="9">
        <v>62172.72</v>
      </c>
      <c r="P12" s="9">
        <v>62172.72</v>
      </c>
      <c r="Q12" s="9">
        <v>62172.72</v>
      </c>
      <c r="R12" s="9">
        <v>31086.36</v>
      </c>
      <c r="S12" s="9">
        <v>31086.36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3139722.3600000003</v>
      </c>
      <c r="M18">
        <v>3201895.08</v>
      </c>
      <c r="N18">
        <v>2859945.12</v>
      </c>
      <c r="O18">
        <v>2704513.3200000008</v>
      </c>
      <c r="P18">
        <v>2673426.96</v>
      </c>
      <c r="Q18">
        <v>2642340.6</v>
      </c>
      <c r="R18">
        <v>2797772.4</v>
      </c>
      <c r="S18">
        <v>2953204.2</v>
      </c>
      <c r="T18">
        <v>3015376.9200000004</v>
      </c>
      <c r="U18">
        <v>3108635.9999999991</v>
      </c>
      <c r="V18">
        <v>3108635.9999999995</v>
      </c>
      <c r="W18">
        <v>3108636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25103505</v>
      </c>
      <c r="M24" s="11">
        <v>23831608</v>
      </c>
      <c r="N24" s="11">
        <v>22531863</v>
      </c>
      <c r="O24" s="11">
        <v>21223910</v>
      </c>
      <c r="P24" s="11">
        <v>19917382</v>
      </c>
      <c r="Q24" s="11">
        <v>18603570</v>
      </c>
      <c r="R24" s="11">
        <v>17280830</v>
      </c>
      <c r="S24" s="11">
        <v>15959014</v>
      </c>
      <c r="T24" s="11">
        <v>14604273</v>
      </c>
      <c r="U24" s="11">
        <v>13283755</v>
      </c>
      <c r="V24" s="11">
        <v>11977326</v>
      </c>
      <c r="W24" s="11">
        <v>10743505</v>
      </c>
      <c r="X24" s="11">
        <v>9583540</v>
      </c>
      <c r="Y24" s="11">
        <v>8500495</v>
      </c>
      <c r="Z24" s="11">
        <v>7529990</v>
      </c>
      <c r="AA24" s="11">
        <v>6654066</v>
      </c>
      <c r="AB24" s="11">
        <v>5848200</v>
      </c>
      <c r="AC24" s="11">
        <v>5115798</v>
      </c>
      <c r="AD24" s="11">
        <v>4469027</v>
      </c>
      <c r="AE24" s="11">
        <v>3900337</v>
      </c>
      <c r="AF24" s="11">
        <v>3411058</v>
      </c>
      <c r="AG24" s="11">
        <v>2993800</v>
      </c>
      <c r="AH24" s="11">
        <v>2637378</v>
      </c>
      <c r="AI24" s="11">
        <v>2324192</v>
      </c>
      <c r="AJ24" s="11">
        <v>2062344</v>
      </c>
      <c r="AK24" s="11">
        <v>1839315</v>
      </c>
      <c r="AL24" s="11">
        <v>1652298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12835138</v>
      </c>
      <c r="M25" s="11">
        <v>12257313</v>
      </c>
      <c r="N25" s="11">
        <v>11530599</v>
      </c>
      <c r="O25" s="11">
        <v>10758859</v>
      </c>
      <c r="P25" s="11">
        <v>10008542</v>
      </c>
      <c r="Q25" s="11">
        <v>9256763</v>
      </c>
      <c r="R25" s="11">
        <v>8506748</v>
      </c>
      <c r="S25" s="11">
        <v>7774885</v>
      </c>
      <c r="T25" s="11">
        <v>7063939</v>
      </c>
      <c r="U25" s="11">
        <v>6410223</v>
      </c>
      <c r="V25" s="11">
        <v>5748954</v>
      </c>
      <c r="W25" s="11">
        <v>5114473</v>
      </c>
      <c r="X25" s="11">
        <v>4508648</v>
      </c>
      <c r="Y25" s="11">
        <v>3958516</v>
      </c>
      <c r="Z25" s="11">
        <v>3460750</v>
      </c>
      <c r="AA25" s="11">
        <v>3014175</v>
      </c>
      <c r="AB25" s="11">
        <v>2618479</v>
      </c>
      <c r="AC25" s="11">
        <v>2267047</v>
      </c>
      <c r="AD25" s="11">
        <v>1951127</v>
      </c>
      <c r="AE25" s="11">
        <v>1670295</v>
      </c>
      <c r="AF25" s="11">
        <v>1427170</v>
      </c>
      <c r="AG25" s="11">
        <v>1219077</v>
      </c>
      <c r="AH25" s="11">
        <v>1039310</v>
      </c>
      <c r="AI25" s="11">
        <v>881961</v>
      </c>
      <c r="AJ25" s="11">
        <v>748938</v>
      </c>
      <c r="AK25" s="11">
        <v>637175</v>
      </c>
      <c r="AL25" s="11">
        <v>542916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2158431</v>
      </c>
      <c r="M26" s="11">
        <v>2756732</v>
      </c>
      <c r="N26" s="11">
        <v>3399022</v>
      </c>
      <c r="O26" s="11">
        <v>4083758</v>
      </c>
      <c r="P26" s="11">
        <v>4901970</v>
      </c>
      <c r="Q26" s="11">
        <v>5846769</v>
      </c>
      <c r="R26" s="11">
        <v>7065233</v>
      </c>
      <c r="S26" s="11">
        <v>8547560</v>
      </c>
      <c r="T26" s="11">
        <v>10281619</v>
      </c>
      <c r="U26" s="11">
        <v>12098406</v>
      </c>
      <c r="V26" s="11">
        <v>14021844</v>
      </c>
      <c r="W26" s="11">
        <v>15922321</v>
      </c>
      <c r="X26" s="11">
        <v>17794788</v>
      </c>
      <c r="Y26" s="11">
        <v>19571294</v>
      </c>
      <c r="Z26" s="11">
        <v>21249924</v>
      </c>
      <c r="AA26" s="11">
        <v>22824203</v>
      </c>
      <c r="AB26" s="11">
        <v>24289943</v>
      </c>
      <c r="AC26" s="11">
        <v>25640618</v>
      </c>
      <c r="AD26" s="11">
        <v>26872854</v>
      </c>
      <c r="AE26" s="11">
        <v>27981818</v>
      </c>
      <c r="AF26" s="11">
        <v>28966115</v>
      </c>
      <c r="AG26" s="11">
        <v>29827438</v>
      </c>
      <c r="AH26" s="11">
        <v>30571638</v>
      </c>
      <c r="AI26" s="11">
        <v>31207553</v>
      </c>
      <c r="AJ26" s="11">
        <v>31744040</v>
      </c>
      <c r="AK26" s="11">
        <v>32193459</v>
      </c>
      <c r="AL26" s="11">
        <v>32567084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1737255</v>
      </c>
      <c r="M27" s="11">
        <v>1993933</v>
      </c>
      <c r="N27" s="11">
        <v>2180084</v>
      </c>
      <c r="O27" s="11">
        <v>2328441</v>
      </c>
      <c r="P27" s="11">
        <v>2434032</v>
      </c>
      <c r="Q27" s="11">
        <v>2498204</v>
      </c>
      <c r="R27" s="11">
        <v>2519070</v>
      </c>
      <c r="S27" s="11">
        <v>2496763</v>
      </c>
      <c r="T27" s="11">
        <v>2428094</v>
      </c>
      <c r="U27" s="11">
        <v>2316231</v>
      </c>
      <c r="V27" s="11">
        <v>2160336</v>
      </c>
      <c r="W27" s="11">
        <v>1996133</v>
      </c>
      <c r="X27" s="11">
        <v>1824346</v>
      </c>
      <c r="Y27" s="11">
        <v>1649151</v>
      </c>
      <c r="Z27" s="11">
        <v>1474671</v>
      </c>
      <c r="AA27" s="11">
        <v>1303449</v>
      </c>
      <c r="AB27" s="11">
        <v>1140278</v>
      </c>
      <c r="AC27" s="11">
        <v>986130</v>
      </c>
      <c r="AD27" s="11">
        <v>844724</v>
      </c>
      <c r="AE27" s="11">
        <v>717288</v>
      </c>
      <c r="AF27" s="11">
        <v>604435</v>
      </c>
      <c r="AG27" s="11">
        <v>505289</v>
      </c>
      <c r="AH27" s="11">
        <v>419538</v>
      </c>
      <c r="AI27" s="11">
        <v>346564</v>
      </c>
      <c r="AJ27" s="11">
        <v>286299</v>
      </c>
      <c r="AK27" s="11">
        <v>236186</v>
      </c>
      <c r="AL27" s="11">
        <v>196942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1711751</v>
      </c>
      <c r="M28" s="11">
        <v>2194029</v>
      </c>
      <c r="N28" s="11">
        <v>2595487</v>
      </c>
      <c r="O28" s="11">
        <v>2914309</v>
      </c>
      <c r="P28" s="11">
        <v>3193751</v>
      </c>
      <c r="Q28" s="11">
        <v>3427110</v>
      </c>
      <c r="R28" s="11">
        <v>3704197</v>
      </c>
      <c r="S28" s="11">
        <v>3992088</v>
      </c>
      <c r="T28" s="11">
        <v>4260313</v>
      </c>
      <c r="U28" s="11">
        <v>4532072</v>
      </c>
      <c r="V28" s="11">
        <v>4778897</v>
      </c>
      <c r="W28" s="11">
        <v>4997928</v>
      </c>
      <c r="X28" s="11">
        <v>5193041</v>
      </c>
      <c r="Y28" s="11">
        <v>5364752</v>
      </c>
      <c r="Z28" s="11">
        <v>5513419</v>
      </c>
      <c r="AA28" s="11">
        <v>5644105</v>
      </c>
      <c r="AB28" s="11">
        <v>5757840</v>
      </c>
      <c r="AC28" s="11">
        <v>5859364</v>
      </c>
      <c r="AD28" s="11">
        <v>5947595</v>
      </c>
      <c r="AE28" s="11">
        <v>6023446</v>
      </c>
      <c r="AF28" s="11">
        <v>6087630</v>
      </c>
      <c r="AG28" s="11">
        <v>6144693</v>
      </c>
      <c r="AH28" s="11">
        <v>6194637</v>
      </c>
      <c r="AI28" s="11">
        <v>6237676</v>
      </c>
      <c r="AJ28" s="11">
        <v>6271529</v>
      </c>
      <c r="AK28" s="11">
        <v>6299888</v>
      </c>
      <c r="AL28" s="11">
        <v>6322605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807618</v>
      </c>
      <c r="M29" s="11">
        <v>1003837</v>
      </c>
      <c r="N29" s="11">
        <v>1225517</v>
      </c>
      <c r="O29" s="11">
        <v>1472241</v>
      </c>
      <c r="P29" s="11">
        <v>1678138</v>
      </c>
      <c r="Q29" s="11">
        <v>1874138</v>
      </c>
      <c r="R29" s="11">
        <v>2029331</v>
      </c>
      <c r="S29" s="11">
        <v>2143038</v>
      </c>
      <c r="T29" s="11">
        <v>2213123</v>
      </c>
      <c r="U29" s="11">
        <v>2272308</v>
      </c>
      <c r="V29" s="11">
        <v>2319429</v>
      </c>
      <c r="W29" s="11">
        <v>2354240</v>
      </c>
      <c r="X29" s="11">
        <v>2375889</v>
      </c>
      <c r="Y29" s="11">
        <v>2386106</v>
      </c>
      <c r="Z29" s="11">
        <v>2385869</v>
      </c>
      <c r="AA29" s="11">
        <v>2376653</v>
      </c>
      <c r="AB29" s="11">
        <v>2360970</v>
      </c>
      <c r="AC29" s="11">
        <v>2340933</v>
      </c>
      <c r="AD29" s="11">
        <v>2318582</v>
      </c>
      <c r="AE29" s="11">
        <v>2295141</v>
      </c>
      <c r="AF29" s="11">
        <v>2272534</v>
      </c>
      <c r="AG29" s="11">
        <v>2251388</v>
      </c>
      <c r="AH29" s="11">
        <v>2232933</v>
      </c>
      <c r="AI29" s="11">
        <v>2217023</v>
      </c>
      <c r="AJ29" s="11">
        <v>2204456</v>
      </c>
      <c r="AK29" s="11">
        <v>2194069</v>
      </c>
      <c r="AL29" s="11">
        <v>2186035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168600</v>
      </c>
      <c r="M30" s="11">
        <v>258786</v>
      </c>
      <c r="N30" s="11">
        <v>314151</v>
      </c>
      <c r="O30" s="11">
        <v>366954</v>
      </c>
      <c r="P30" s="11">
        <v>419666</v>
      </c>
      <c r="Q30" s="11">
        <v>470078</v>
      </c>
      <c r="R30" s="11">
        <v>486402</v>
      </c>
      <c r="S30" s="11">
        <v>500637</v>
      </c>
      <c r="T30" s="11">
        <v>482623</v>
      </c>
      <c r="U30" s="11">
        <v>461755</v>
      </c>
      <c r="V30" s="11">
        <v>438440</v>
      </c>
      <c r="W30" s="11">
        <v>413013</v>
      </c>
      <c r="X30" s="11">
        <v>384961</v>
      </c>
      <c r="Y30" s="11">
        <v>354497</v>
      </c>
      <c r="Z30" s="11">
        <v>321665</v>
      </c>
      <c r="AA30" s="11">
        <v>288351</v>
      </c>
      <c r="AB30" s="11">
        <v>254742</v>
      </c>
      <c r="AC30" s="11">
        <v>222358</v>
      </c>
      <c r="AD30" s="11">
        <v>191110</v>
      </c>
      <c r="AE30" s="11">
        <v>162025</v>
      </c>
      <c r="AF30" s="11">
        <v>135936</v>
      </c>
      <c r="AG30" s="11">
        <v>113483</v>
      </c>
      <c r="AH30" s="11">
        <v>94430</v>
      </c>
      <c r="AI30" s="11">
        <v>77862</v>
      </c>
      <c r="AJ30" s="11">
        <v>63672</v>
      </c>
      <c r="AK30" s="11">
        <v>52123</v>
      </c>
      <c r="AL30" s="11">
        <v>42875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44783720</v>
      </c>
      <c r="M36" s="13">
        <v>44527202</v>
      </c>
      <c r="N36" s="13">
        <v>43980704</v>
      </c>
      <c r="O36" s="13">
        <v>43328433</v>
      </c>
      <c r="P36" s="13">
        <v>42712111</v>
      </c>
      <c r="Q36" s="13">
        <v>42116375</v>
      </c>
      <c r="R36" s="13">
        <v>41714541</v>
      </c>
      <c r="S36" s="13">
        <v>41521333</v>
      </c>
      <c r="T36" s="13">
        <v>41427388</v>
      </c>
      <c r="U36" s="13">
        <v>41455810</v>
      </c>
      <c r="V36" s="13">
        <v>41515226</v>
      </c>
      <c r="W36" s="13">
        <v>41601857</v>
      </c>
      <c r="X36" s="13">
        <v>41716525</v>
      </c>
      <c r="Y36" s="13">
        <v>41828324</v>
      </c>
      <c r="Z36" s="13">
        <v>41973209</v>
      </c>
      <c r="AA36" s="13">
        <v>42136269</v>
      </c>
      <c r="AB36" s="13">
        <v>42296789</v>
      </c>
      <c r="AC36" s="13">
        <v>42454646</v>
      </c>
      <c r="AD36" s="13">
        <v>42614356</v>
      </c>
      <c r="AE36" s="13">
        <v>42767225</v>
      </c>
      <c r="AF36" s="13">
        <v>42919708</v>
      </c>
      <c r="AG36" s="13">
        <v>43068278</v>
      </c>
      <c r="AH36" s="13">
        <v>43201398</v>
      </c>
      <c r="AI36" s="13">
        <v>43303215</v>
      </c>
      <c r="AJ36" s="13">
        <v>43390920</v>
      </c>
      <c r="AK36" s="13">
        <v>43461237</v>
      </c>
      <c r="AL36" s="13">
        <v>43519247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0.56054979354104573</v>
      </c>
      <c r="M42" s="19">
        <v>0.53521458635554953</v>
      </c>
      <c r="N42" s="19">
        <v>0.51231246775858796</v>
      </c>
      <c r="O42" s="19">
        <v>0.48983793159563377</v>
      </c>
      <c r="P42" s="19">
        <v>0.46631696569621672</v>
      </c>
      <c r="Q42" s="19">
        <v>0.44171821530224287</v>
      </c>
      <c r="R42" s="19">
        <v>0.41426393736419154</v>
      </c>
      <c r="S42" s="19">
        <v>0.38435697620786885</v>
      </c>
      <c r="T42" s="19">
        <v>0.35252700459898656</v>
      </c>
      <c r="U42" s="19">
        <v>0.32043168376157649</v>
      </c>
      <c r="V42" s="19">
        <v>0.28850441522346526</v>
      </c>
      <c r="W42" s="19">
        <v>0.25824580378707612</v>
      </c>
      <c r="X42" s="19">
        <v>0.22973006500421594</v>
      </c>
      <c r="Y42" s="19">
        <v>0.20322341865765409</v>
      </c>
      <c r="Z42" s="19">
        <v>0.17939991197718524</v>
      </c>
      <c r="AA42" s="19">
        <v>0.15791777862439602</v>
      </c>
      <c r="AB42" s="19">
        <v>0.13826581492982837</v>
      </c>
      <c r="AC42" s="19">
        <v>0.12050030990718896</v>
      </c>
      <c r="AD42" s="19">
        <v>0.10487139592113043</v>
      </c>
      <c r="AE42" s="19">
        <v>9.1199206869278987E-2</v>
      </c>
      <c r="AF42" s="19">
        <v>7.9475331006445799E-2</v>
      </c>
      <c r="AG42" s="19">
        <v>6.9512879061475366E-2</v>
      </c>
      <c r="AH42" s="19">
        <v>6.1048441071281996E-2</v>
      </c>
      <c r="AI42" s="19">
        <v>5.3672504454923269E-2</v>
      </c>
      <c r="AJ42" s="19">
        <v>4.752939094169932E-2</v>
      </c>
      <c r="AK42" s="19">
        <v>4.232081567305597E-2</v>
      </c>
      <c r="AL42" s="19">
        <v>3.7967063170922973E-2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0.28660276546923746</v>
      </c>
      <c r="M43" s="20">
        <v>0.27527696440481486</v>
      </c>
      <c r="N43" s="20">
        <v>0.26217404341685846</v>
      </c>
      <c r="O43" s="20">
        <v>0.24830944151615175</v>
      </c>
      <c r="P43" s="20">
        <v>0.23432562253830067</v>
      </c>
      <c r="Q43" s="20">
        <v>0.2197901172643657</v>
      </c>
      <c r="R43" s="20">
        <v>0.2039276424017227</v>
      </c>
      <c r="S43" s="20">
        <v>0.18725037079132309</v>
      </c>
      <c r="T43" s="20">
        <v>0.17051374322706514</v>
      </c>
      <c r="U43" s="20">
        <v>0.15462785554063471</v>
      </c>
      <c r="V43" s="20">
        <v>0.13847820556246038</v>
      </c>
      <c r="W43" s="20">
        <v>0.12293857459295628</v>
      </c>
      <c r="X43" s="20">
        <v>0.10807822559525272</v>
      </c>
      <c r="Y43" s="20">
        <v>9.4637212813021149E-2</v>
      </c>
      <c r="Z43" s="20">
        <v>8.2451403703729206E-2</v>
      </c>
      <c r="AA43" s="20">
        <v>7.1533979432303316E-2</v>
      </c>
      <c r="AB43" s="20">
        <v>6.1907276223734146E-2</v>
      </c>
      <c r="AC43" s="20">
        <v>5.3399267538351398E-2</v>
      </c>
      <c r="AD43" s="20">
        <v>4.5785673729294422E-2</v>
      </c>
      <c r="AE43" s="20">
        <v>3.9055491676160889E-2</v>
      </c>
      <c r="AF43" s="20">
        <v>3.3252090158674891E-2</v>
      </c>
      <c r="AG43" s="20">
        <v>2.8305682432903399E-2</v>
      </c>
      <c r="AH43" s="20">
        <v>2.405732333013853E-2</v>
      </c>
      <c r="AI43" s="20">
        <v>2.0367102073137064E-2</v>
      </c>
      <c r="AJ43" s="20">
        <v>1.7260247074733608E-2</v>
      </c>
      <c r="AK43" s="20">
        <v>1.4660765408034751E-2</v>
      </c>
      <c r="AL43" s="20">
        <v>1.2475307764401346E-2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4.8196777757631565E-2</v>
      </c>
      <c r="M44" s="20">
        <v>6.1911188580858957E-2</v>
      </c>
      <c r="N44" s="20">
        <v>7.7284392719134287E-2</v>
      </c>
      <c r="O44" s="20">
        <v>9.42512275945913E-2</v>
      </c>
      <c r="P44" s="20">
        <v>0.11476768263689893</v>
      </c>
      <c r="Q44" s="20">
        <v>0.13882412719518239</v>
      </c>
      <c r="R44" s="20">
        <v>0.16937098744536108</v>
      </c>
      <c r="S44" s="20">
        <v>0.20585947951141165</v>
      </c>
      <c r="T44" s="20">
        <v>0.24818409985201095</v>
      </c>
      <c r="U44" s="20">
        <v>0.2918386108002714</v>
      </c>
      <c r="V44" s="20">
        <v>0.33775184073428866</v>
      </c>
      <c r="W44" s="20">
        <v>0.38273101606978749</v>
      </c>
      <c r="X44" s="20">
        <v>0.42656448493732402</v>
      </c>
      <c r="Y44" s="20">
        <v>0.46789572539411334</v>
      </c>
      <c r="Z44" s="20">
        <v>0.50627351365962991</v>
      </c>
      <c r="AA44" s="20">
        <v>0.54167593718371221</v>
      </c>
      <c r="AB44" s="20">
        <v>0.57427392419788648</v>
      </c>
      <c r="AC44" s="20">
        <v>0.60395316922440012</v>
      </c>
      <c r="AD44" s="20">
        <v>0.63060565786797296</v>
      </c>
      <c r="AE44" s="20">
        <v>0.65428182445786465</v>
      </c>
      <c r="AF44" s="20">
        <v>0.67489077511897333</v>
      </c>
      <c r="AG44" s="20">
        <v>0.692561657561512</v>
      </c>
      <c r="AH44" s="20">
        <v>0.7076539050889048</v>
      </c>
      <c r="AI44" s="20">
        <v>0.72067519698017801</v>
      </c>
      <c r="AJ44" s="20">
        <v>0.73158255229435099</v>
      </c>
      <c r="AK44" s="20">
        <v>0.74073959284683955</v>
      </c>
      <c r="AL44" s="20">
        <v>0.7483374884680335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3.8792110168605912E-2</v>
      </c>
      <c r="M45" s="20">
        <v>4.4780109920223597E-2</v>
      </c>
      <c r="N45" s="20">
        <v>4.9569101940705636E-2</v>
      </c>
      <c r="O45" s="20">
        <v>5.3739330937723963E-2</v>
      </c>
      <c r="P45" s="20">
        <v>5.6986928133802614E-2</v>
      </c>
      <c r="Q45" s="20">
        <v>5.9316690954527782E-2</v>
      </c>
      <c r="R45" s="20">
        <v>6.0388294815469742E-2</v>
      </c>
      <c r="S45" s="20">
        <v>6.0132053082207162E-2</v>
      </c>
      <c r="T45" s="20">
        <v>5.8610839766195251E-2</v>
      </c>
      <c r="U45" s="20">
        <v>5.5872289071182059E-2</v>
      </c>
      <c r="V45" s="20">
        <v>5.2037197147860884E-2</v>
      </c>
      <c r="W45" s="20">
        <v>4.7981824465191544E-2</v>
      </c>
      <c r="X45" s="20">
        <v>4.373197431952925E-2</v>
      </c>
      <c r="Y45" s="20">
        <v>3.9426657400855936E-2</v>
      </c>
      <c r="Z45" s="20">
        <v>3.513362535611704E-2</v>
      </c>
      <c r="AA45" s="20">
        <v>3.0934134201582964E-2</v>
      </c>
      <c r="AB45" s="20">
        <v>2.6958973174062928E-2</v>
      </c>
      <c r="AC45" s="20">
        <v>2.3227846488226518E-2</v>
      </c>
      <c r="AD45" s="20">
        <v>1.9822521781157506E-2</v>
      </c>
      <c r="AE45" s="20">
        <v>1.6771908862452497E-2</v>
      </c>
      <c r="AF45" s="20">
        <v>1.4082924329308112E-2</v>
      </c>
      <c r="AG45" s="20">
        <v>1.1732277756728514E-2</v>
      </c>
      <c r="AH45" s="20">
        <v>9.7112135121182885E-3</v>
      </c>
      <c r="AI45" s="20">
        <v>8.0031932963868842E-3</v>
      </c>
      <c r="AJ45" s="20">
        <v>6.5981315906645903E-3</v>
      </c>
      <c r="AK45" s="20">
        <v>5.434405836170747E-3</v>
      </c>
      <c r="AL45" s="20">
        <v>4.5253999914106969E-3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3.8222617504753961E-2</v>
      </c>
      <c r="M46" s="20">
        <v>4.9273902276635299E-2</v>
      </c>
      <c r="N46" s="20">
        <v>5.9014221327607669E-2</v>
      </c>
      <c r="O46" s="20">
        <v>6.7260890787349731E-2</v>
      </c>
      <c r="P46" s="20">
        <v>7.4773897267685976E-2</v>
      </c>
      <c r="Q46" s="20">
        <v>8.1372387818277339E-2</v>
      </c>
      <c r="R46" s="20">
        <v>8.8798699714806889E-2</v>
      </c>
      <c r="S46" s="20">
        <v>9.6145468162113196E-2</v>
      </c>
      <c r="T46" s="20">
        <v>0.10283807900222916</v>
      </c>
      <c r="U46" s="20">
        <v>0.10932296341574317</v>
      </c>
      <c r="V46" s="20">
        <v>0.11511191098899473</v>
      </c>
      <c r="W46" s="20">
        <v>0.12013713714750762</v>
      </c>
      <c r="X46" s="20">
        <v>0.12448402641399302</v>
      </c>
      <c r="Y46" s="20">
        <v>0.12825644173550918</v>
      </c>
      <c r="Z46" s="20">
        <v>0.13135567023240943</v>
      </c>
      <c r="AA46" s="20">
        <v>0.13394885531986708</v>
      </c>
      <c r="AB46" s="20">
        <v>0.13612948254771776</v>
      </c>
      <c r="AC46" s="20">
        <v>0.13801467099737447</v>
      </c>
      <c r="AD46" s="20">
        <v>0.13956787238554069</v>
      </c>
      <c r="AE46" s="20">
        <v>0.14084257278792348</v>
      </c>
      <c r="AF46" s="20">
        <v>0.14183763785159023</v>
      </c>
      <c r="AG46" s="20">
        <v>0.14267329192961928</v>
      </c>
      <c r="AH46" s="20">
        <v>0.1433897347488616</v>
      </c>
      <c r="AI46" s="20">
        <v>0.14404648707953902</v>
      </c>
      <c r="AJ46" s="20">
        <v>0.14453551572540982</v>
      </c>
      <c r="AK46" s="20">
        <v>0.14495418066448501</v>
      </c>
      <c r="AL46" s="20">
        <v>0.14528295951444198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1.8033740832606133E-2</v>
      </c>
      <c r="M47" s="20">
        <v>2.2544353898544985E-2</v>
      </c>
      <c r="N47" s="20">
        <v>2.7864879106982918E-2</v>
      </c>
      <c r="O47" s="20">
        <v>3.3978634768536402E-2</v>
      </c>
      <c r="P47" s="20">
        <v>3.9289512054321081E-2</v>
      </c>
      <c r="Q47" s="20">
        <v>4.4499033926827747E-2</v>
      </c>
      <c r="R47" s="20">
        <v>4.8648048171020267E-2</v>
      </c>
      <c r="S47" s="20">
        <v>5.1612938341839845E-2</v>
      </c>
      <c r="T47" s="20">
        <v>5.342173636435877E-2</v>
      </c>
      <c r="U47" s="20">
        <v>5.4812775338366322E-2</v>
      </c>
      <c r="V47" s="20">
        <v>5.5869357425634633E-2</v>
      </c>
      <c r="W47" s="20">
        <v>5.6589781557106936E-2</v>
      </c>
      <c r="X47" s="20">
        <v>5.695318581785036E-2</v>
      </c>
      <c r="Y47" s="20">
        <v>5.7045221319410262E-2</v>
      </c>
      <c r="Z47" s="20">
        <v>5.6842663614306926E-2</v>
      </c>
      <c r="AA47" s="20">
        <v>5.6403973498460436E-2</v>
      </c>
      <c r="AB47" s="20">
        <v>5.5819130856481804E-2</v>
      </c>
      <c r="AC47" s="20">
        <v>5.5139618877048227E-2</v>
      </c>
      <c r="AD47" s="20">
        <v>5.4408472112074155E-2</v>
      </c>
      <c r="AE47" s="20">
        <v>5.3665885499935992E-2</v>
      </c>
      <c r="AF47" s="20">
        <v>5.2948496294522786E-2</v>
      </c>
      <c r="AG47" s="20">
        <v>5.2274855289083072E-2</v>
      </c>
      <c r="AH47" s="20">
        <v>5.1686591253366387E-2</v>
      </c>
      <c r="AI47" s="20">
        <v>5.1197653569140307E-2</v>
      </c>
      <c r="AJ47" s="20">
        <v>5.0804546204597643E-2</v>
      </c>
      <c r="AK47" s="20">
        <v>5.0483353706660489E-2</v>
      </c>
      <c r="AL47" s="20">
        <v>5.0231452763877096E-2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3.7647609443788948E-3</v>
      </c>
      <c r="M48" s="20">
        <v>5.8118630494680534E-3</v>
      </c>
      <c r="N48" s="20">
        <v>7.1429279531314456E-3</v>
      </c>
      <c r="O48" s="20">
        <v>8.4691269587340023E-3</v>
      </c>
      <c r="P48" s="20">
        <v>9.8254567656466344E-3</v>
      </c>
      <c r="Q48" s="20">
        <v>1.1161406934951074E-2</v>
      </c>
      <c r="R48" s="20">
        <v>1.1660250558672095E-2</v>
      </c>
      <c r="S48" s="20">
        <v>1.2057344112723934E-2</v>
      </c>
      <c r="T48" s="20">
        <v>1.1649853473745437E-2</v>
      </c>
      <c r="U48" s="20">
        <v>1.1138486981680011E-2</v>
      </c>
      <c r="V48" s="20">
        <v>1.0560944555619184E-2</v>
      </c>
      <c r="W48" s="20">
        <v>9.9277539461760083E-3</v>
      </c>
      <c r="X48" s="20">
        <v>9.2280217491749368E-3</v>
      </c>
      <c r="Y48" s="20">
        <v>8.4750467171479313E-3</v>
      </c>
      <c r="Z48" s="20">
        <v>7.6635789272152151E-3</v>
      </c>
      <c r="AA48" s="20">
        <v>6.8432969231328952E-3</v>
      </c>
      <c r="AB48" s="20">
        <v>6.0227266897257851E-3</v>
      </c>
      <c r="AC48" s="20">
        <v>5.237542199739458E-3</v>
      </c>
      <c r="AD48" s="20">
        <v>4.4846389324761822E-3</v>
      </c>
      <c r="AE48" s="20">
        <v>3.7885319891575852E-3</v>
      </c>
      <c r="AF48" s="20">
        <v>3.1672163286851811E-3</v>
      </c>
      <c r="AG48" s="20">
        <v>2.6349555930701477E-3</v>
      </c>
      <c r="AH48" s="20">
        <v>2.1858088944251295E-3</v>
      </c>
      <c r="AI48" s="20">
        <v>1.7980651090225056E-3</v>
      </c>
      <c r="AJ48" s="20">
        <v>1.4674037794082265E-3</v>
      </c>
      <c r="AK48" s="20">
        <v>1.1992985841613299E-3</v>
      </c>
      <c r="AL48" s="20">
        <v>9.8519627419104924E-4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4.9942255801885152E-4</v>
      </c>
      <c r="M49" s="20">
        <v>4.5969652438525104E-4</v>
      </c>
      <c r="N49" s="20">
        <v>4.2411781312095415E-4</v>
      </c>
      <c r="O49" s="20">
        <v>3.8736688215795849E-4</v>
      </c>
      <c r="P49" s="20">
        <v>3.5057972199032728E-4</v>
      </c>
      <c r="Q49" s="20">
        <v>3.1412959923545175E-4</v>
      </c>
      <c r="R49" s="20">
        <v>2.7834418698266392E-4</v>
      </c>
      <c r="S49" s="20">
        <v>2.4216467231434984E-4</v>
      </c>
      <c r="T49" s="20">
        <v>2.075679982527501E-4</v>
      </c>
      <c r="U49" s="20">
        <v>1.768147818122478E-4</v>
      </c>
      <c r="V49" s="20">
        <v>1.4866834640379892E-4</v>
      </c>
      <c r="W49" s="20">
        <v>1.2506653248675894E-4</v>
      </c>
      <c r="X49" s="20">
        <v>1.0338828557747799E-4</v>
      </c>
      <c r="Y49" s="20">
        <v>8.4894627860298682E-5</v>
      </c>
      <c r="Z49" s="20">
        <v>7.0473525147910415E-5</v>
      </c>
      <c r="AA49" s="20">
        <v>5.9260111520552523E-5</v>
      </c>
      <c r="AB49" s="20">
        <v>4.8916242790912568E-5</v>
      </c>
      <c r="AC49" s="20">
        <v>3.9783631690157066E-5</v>
      </c>
      <c r="AD49" s="20">
        <v>3.1937593988279443E-5</v>
      </c>
      <c r="AE49" s="20">
        <v>2.6726073529437555E-5</v>
      </c>
      <c r="AF49" s="20">
        <v>2.2693537430403766E-5</v>
      </c>
      <c r="AG49" s="20">
        <v>2.0223701537358888E-5</v>
      </c>
      <c r="AH49" s="20">
        <v>1.6156884552671187E-5</v>
      </c>
      <c r="AI49" s="20">
        <v>1.4086713884869749E-5</v>
      </c>
      <c r="AJ49" s="20">
        <v>1.26063240880811E-5</v>
      </c>
      <c r="AK49" s="20">
        <v>9.7558198815187885E-6</v>
      </c>
      <c r="AL49" s="20">
        <v>7.6747651447186121E-6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5.2955404329966338E-3</v>
      </c>
      <c r="M50" s="20">
        <v>4.6858771858155381E-3</v>
      </c>
      <c r="N50" s="20">
        <v>4.1730346108147789E-3</v>
      </c>
      <c r="O50" s="20">
        <v>3.7262367646667491E-3</v>
      </c>
      <c r="P50" s="20">
        <v>3.3247478683505012E-3</v>
      </c>
      <c r="Q50" s="20">
        <v>2.9667083171331815E-3</v>
      </c>
      <c r="R50" s="20">
        <v>2.6285318589505755E-3</v>
      </c>
      <c r="S50" s="20">
        <v>2.3105231231376894E-3</v>
      </c>
      <c r="T50" s="20">
        <v>2.0172162435150389E-3</v>
      </c>
      <c r="U50" s="20">
        <v>1.7517930538566246E-3</v>
      </c>
      <c r="V50" s="20">
        <v>1.5139264808530731E-3</v>
      </c>
      <c r="W50" s="20">
        <v>1.3027543457975925E-3</v>
      </c>
      <c r="X50" s="20">
        <v>1.1093925009333832E-3</v>
      </c>
      <c r="Y50" s="20">
        <v>9.4084572931968304E-4</v>
      </c>
      <c r="Z50" s="20">
        <v>7.9710369535958042E-4</v>
      </c>
      <c r="AA50" s="20">
        <v>6.7288824266809196E-4</v>
      </c>
      <c r="AB50" s="20">
        <v>5.6571670251375351E-4</v>
      </c>
      <c r="AC50" s="20">
        <v>4.8124297161728776E-4</v>
      </c>
      <c r="AD50" s="20">
        <v>4.1640896790743476E-4</v>
      </c>
      <c r="AE50" s="20">
        <v>3.6336236452096202E-4</v>
      </c>
      <c r="AF50" s="20">
        <v>3.1917738116950842E-4</v>
      </c>
      <c r="AG50" s="20">
        <v>2.8125108693688661E-4</v>
      </c>
      <c r="AH50" s="20">
        <v>2.4851047644337804E-4</v>
      </c>
      <c r="AI50" s="20">
        <v>2.2377091400719323E-4</v>
      </c>
      <c r="AJ50" s="20">
        <v>2.079467317125334E-4</v>
      </c>
      <c r="AK50" s="20">
        <v>1.9633587511556563E-4</v>
      </c>
      <c r="AL50" s="20">
        <v>1.8621645728383122E-4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4.2470790724843762E-5</v>
      </c>
      <c r="M51" s="20">
        <v>4.145780370390217E-5</v>
      </c>
      <c r="N51" s="20">
        <v>4.0813353055921978E-5</v>
      </c>
      <c r="O51" s="20">
        <v>3.9812194454389803E-5</v>
      </c>
      <c r="P51" s="20">
        <v>3.8607316786566697E-5</v>
      </c>
      <c r="Q51" s="20">
        <v>3.7182687256441227E-5</v>
      </c>
      <c r="R51" s="20">
        <v>3.5263482822452725E-5</v>
      </c>
      <c r="S51" s="20">
        <v>3.2681995060226031E-5</v>
      </c>
      <c r="T51" s="20">
        <v>2.9859473640964282E-5</v>
      </c>
      <c r="U51" s="20">
        <v>2.6727254876940049E-5</v>
      </c>
      <c r="V51" s="20">
        <v>2.353353441939591E-5</v>
      </c>
      <c r="W51" s="20">
        <v>2.0287555913669912E-5</v>
      </c>
      <c r="X51" s="20">
        <v>1.7235376148900225E-5</v>
      </c>
      <c r="Y51" s="20">
        <v>1.4535605108155899E-5</v>
      </c>
      <c r="Z51" s="20">
        <v>1.2055308899541133E-5</v>
      </c>
      <c r="AA51" s="20">
        <v>9.8964623564559081E-6</v>
      </c>
      <c r="AB51" s="20">
        <v>8.0384352580523312E-6</v>
      </c>
      <c r="AC51" s="20">
        <v>6.5481643634479956E-6</v>
      </c>
      <c r="AD51" s="20">
        <v>5.4207084579666062E-6</v>
      </c>
      <c r="AE51" s="20">
        <v>4.4894191755485652E-6</v>
      </c>
      <c r="AF51" s="20">
        <v>3.6579931997673424E-6</v>
      </c>
      <c r="AG51" s="20">
        <v>2.9255871339922159E-6</v>
      </c>
      <c r="AH51" s="20">
        <v>2.3147399072594827E-6</v>
      </c>
      <c r="AI51" s="20">
        <v>1.9398097808673096E-6</v>
      </c>
      <c r="AJ51" s="20">
        <v>1.6593333351770371E-6</v>
      </c>
      <c r="AK51" s="20">
        <v>1.495585595044154E-6</v>
      </c>
      <c r="AL51" s="20">
        <v>1.2408302928586977E-6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12.186194526371311</v>
      </c>
      <c r="M59" s="26">
        <v>12.364442773829202</v>
      </c>
      <c r="N59" s="26">
        <v>12.575526698060662</v>
      </c>
      <c r="O59" s="26">
        <v>12.818201867476928</v>
      </c>
      <c r="P59" s="26">
        <v>13.108031415766435</v>
      </c>
      <c r="Q59" s="26">
        <v>13.433324484927049</v>
      </c>
      <c r="R59" s="26">
        <v>13.799015152347112</v>
      </c>
      <c r="S59" s="26">
        <v>14.227691889956617</v>
      </c>
      <c r="T59" s="26">
        <v>14.760601683975535</v>
      </c>
      <c r="U59" s="26">
        <v>15.35390666175622</v>
      </c>
      <c r="V59" s="26">
        <v>16.070932361279755</v>
      </c>
      <c r="W59" s="26">
        <v>16.871366184397939</v>
      </c>
      <c r="X59" s="26">
        <v>17.781051988875621</v>
      </c>
      <c r="Y59" s="26">
        <v>18.738854111426495</v>
      </c>
      <c r="Z59" s="26">
        <v>19.803183443515259</v>
      </c>
      <c r="AA59" s="26">
        <v>20.976717832745994</v>
      </c>
      <c r="AB59" s="26">
        <v>22.248983038659237</v>
      </c>
      <c r="AC59" s="26">
        <v>23.65527999663087</v>
      </c>
      <c r="AD59" s="26">
        <v>25.242031465395844</v>
      </c>
      <c r="AE59" s="26">
        <v>27.002008574361145</v>
      </c>
      <c r="AF59" s="26">
        <v>28.939043818660835</v>
      </c>
      <c r="AG59" s="26">
        <v>31.055078024459956</v>
      </c>
      <c r="AH59" s="26">
        <v>33.340685809674703</v>
      </c>
      <c r="AI59" s="26">
        <v>35.786446822467283</v>
      </c>
      <c r="AJ59" s="26">
        <v>38.377442001359363</v>
      </c>
      <c r="AK59" s="26">
        <v>41.109802655944122</v>
      </c>
      <c r="AL59" s="26">
        <v>43.933195333677219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10.313126513566898</v>
      </c>
      <c r="M60" s="27">
        <v>10.632592414268032</v>
      </c>
      <c r="N60" s="27">
        <v>11.04423828519284</v>
      </c>
      <c r="O60" s="27">
        <v>11.487186413639298</v>
      </c>
      <c r="P60" s="27">
        <v>11.898292313926573</v>
      </c>
      <c r="Q60" s="27">
        <v>12.306047620252091</v>
      </c>
      <c r="R60" s="27">
        <v>12.710662139767454</v>
      </c>
      <c r="S60" s="27">
        <v>13.126810635703134</v>
      </c>
      <c r="T60" s="27">
        <v>13.559313026874699</v>
      </c>
      <c r="U60" s="27">
        <v>13.96202634622013</v>
      </c>
      <c r="V60" s="27">
        <v>14.464252355538052</v>
      </c>
      <c r="W60" s="27">
        <v>15.033783221476353</v>
      </c>
      <c r="X60" s="27">
        <v>15.704803199662823</v>
      </c>
      <c r="Y60" s="27">
        <v>16.396879077010208</v>
      </c>
      <c r="Z60" s="27">
        <v>17.116021043267725</v>
      </c>
      <c r="AA60" s="27">
        <v>17.874123574287495</v>
      </c>
      <c r="AB60" s="27">
        <v>18.691078512186074</v>
      </c>
      <c r="AC60" s="27">
        <v>19.575782157612853</v>
      </c>
      <c r="AD60" s="27">
        <v>20.514152141881386</v>
      </c>
      <c r="AE60" s="27">
        <v>21.516372673719502</v>
      </c>
      <c r="AF60" s="27">
        <v>22.609739785686326</v>
      </c>
      <c r="AG60" s="27">
        <v>23.805690338517095</v>
      </c>
      <c r="AH60" s="27">
        <v>25.112729110525713</v>
      </c>
      <c r="AI60" s="27">
        <v>26.537821816280449</v>
      </c>
      <c r="AJ60" s="27">
        <v>28.102077358786428</v>
      </c>
      <c r="AK60" s="27">
        <v>29.78892411853527</v>
      </c>
      <c r="AL60" s="27">
        <v>31.591749195380505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2.7137188884855612</v>
      </c>
      <c r="M61" s="27">
        <v>3.0625842940378414</v>
      </c>
      <c r="N61" s="27">
        <v>3.4084817365870856</v>
      </c>
      <c r="O61" s="27">
        <v>3.7473126068228799</v>
      </c>
      <c r="P61" s="27">
        <v>4.0191801561277716</v>
      </c>
      <c r="Q61" s="27">
        <v>4.2503428490855102</v>
      </c>
      <c r="R61" s="27">
        <v>4.3815145205430372</v>
      </c>
      <c r="S61" s="27">
        <v>4.4693442120991556</v>
      </c>
      <c r="T61" s="27">
        <v>4.5469624681473508</v>
      </c>
      <c r="U61" s="27">
        <v>4.6753378984969851</v>
      </c>
      <c r="V61" s="27">
        <v>4.824551225018384</v>
      </c>
      <c r="W61" s="27">
        <v>5.0168901554024155</v>
      </c>
      <c r="X61" s="27">
        <v>5.2339647163050573</v>
      </c>
      <c r="Y61" s="27">
        <v>5.4780157988836899</v>
      </c>
      <c r="Z61" s="27">
        <v>5.7372342276520341</v>
      </c>
      <c r="AA61" s="27">
        <v>6.0032846129345705</v>
      </c>
      <c r="AB61" s="27">
        <v>6.2704598740088606</v>
      </c>
      <c r="AC61" s="27">
        <v>6.5344978200871537</v>
      </c>
      <c r="AD61" s="27">
        <v>6.7915297343289271</v>
      </c>
      <c r="AE61" s="27">
        <v>7.0377967095794673</v>
      </c>
      <c r="AF61" s="27">
        <v>7.2699543268505709</v>
      </c>
      <c r="AG61" s="27">
        <v>7.4860221328519545</v>
      </c>
      <c r="AH61" s="27">
        <v>7.6846616058277073</v>
      </c>
      <c r="AI61" s="27">
        <v>7.8657884670946325</v>
      </c>
      <c r="AJ61" s="27">
        <v>8.0288281040379488</v>
      </c>
      <c r="AK61" s="27">
        <v>8.1748037798572319</v>
      </c>
      <c r="AL61" s="27">
        <v>8.3046686904343083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3.6118002523985995</v>
      </c>
      <c r="M62" s="27">
        <v>4.0135570304714623</v>
      </c>
      <c r="N62" s="27">
        <v>4.5160759089769291</v>
      </c>
      <c r="O62" s="27">
        <v>5.0504228912983784</v>
      </c>
      <c r="P62" s="27">
        <v>5.6139856270875859</v>
      </c>
      <c r="Q62" s="27">
        <v>6.205361921228933</v>
      </c>
      <c r="R62" s="27">
        <v>6.8281797425681745</v>
      </c>
      <c r="S62" s="27">
        <v>7.4880173112686332</v>
      </c>
      <c r="T62" s="27">
        <v>8.1932384527143736</v>
      </c>
      <c r="U62" s="27">
        <v>8.9620062932994831</v>
      </c>
      <c r="V62" s="27">
        <v>9.8209612138347744</v>
      </c>
      <c r="W62" s="27">
        <v>10.667097380258983</v>
      </c>
      <c r="X62" s="27">
        <v>11.498183476714873</v>
      </c>
      <c r="Y62" s="27">
        <v>12.321281990196363</v>
      </c>
      <c r="Z62" s="27">
        <v>13.143617261946165</v>
      </c>
      <c r="AA62" s="27">
        <v>13.965608562072561</v>
      </c>
      <c r="AB62" s="27">
        <v>14.796569702546666</v>
      </c>
      <c r="AC62" s="27">
        <v>15.638620627670553</v>
      </c>
      <c r="AD62" s="27">
        <v>16.500002390949202</v>
      </c>
      <c r="AE62" s="27">
        <v>17.381402103628126</v>
      </c>
      <c r="AF62" s="27">
        <v>18.284228065980866</v>
      </c>
      <c r="AG62" s="27">
        <v>19.206588494336991</v>
      </c>
      <c r="AH62" s="27">
        <v>20.1528551319158</v>
      </c>
      <c r="AI62" s="27">
        <v>21.124535205737399</v>
      </c>
      <c r="AJ62" s="27">
        <v>22.128431176767322</v>
      </c>
      <c r="AK62" s="27">
        <v>23.155868376669332</v>
      </c>
      <c r="AL62" s="27">
        <v>24.234817900244586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3.5897192846580235</v>
      </c>
      <c r="M63" s="27">
        <v>3.6866452178447044</v>
      </c>
      <c r="N63" s="27">
        <v>3.9873739146031548</v>
      </c>
      <c r="O63" s="27">
        <v>4.3959284157812473</v>
      </c>
      <c r="P63" s="27">
        <v>4.8399271633792491</v>
      </c>
      <c r="Q63" s="27">
        <v>5.3063146143849984</v>
      </c>
      <c r="R63" s="27">
        <v>5.6679751318095697</v>
      </c>
      <c r="S63" s="27">
        <v>5.9778265954674357</v>
      </c>
      <c r="T63" s="27">
        <v>6.2840247531177917</v>
      </c>
      <c r="U63" s="27">
        <v>6.5388108373072038</v>
      </c>
      <c r="V63" s="27">
        <v>6.7837019277533495</v>
      </c>
      <c r="W63" s="27">
        <v>7.0136467598464218</v>
      </c>
      <c r="X63" s="27">
        <v>7.2291788926975276</v>
      </c>
      <c r="Y63" s="27">
        <v>7.4264140932388072</v>
      </c>
      <c r="Z63" s="27">
        <v>7.6029083393262287</v>
      </c>
      <c r="AA63" s="27">
        <v>7.7641577529322525</v>
      </c>
      <c r="AB63" s="27">
        <v>7.9092468517254515</v>
      </c>
      <c r="AC63" s="27">
        <v>8.0445774192099169</v>
      </c>
      <c r="AD63" s="27">
        <v>8.1673104313260083</v>
      </c>
      <c r="AE63" s="27">
        <v>8.2774643037804907</v>
      </c>
      <c r="AF63" s="27">
        <v>8.374848366292218</v>
      </c>
      <c r="AG63" s="27">
        <v>8.4673322527031996</v>
      </c>
      <c r="AH63" s="27">
        <v>8.5547286441010719</v>
      </c>
      <c r="AI63" s="27">
        <v>8.6363017655826138</v>
      </c>
      <c r="AJ63" s="27">
        <v>8.7038019130456021</v>
      </c>
      <c r="AK63" s="27">
        <v>8.765015572806945</v>
      </c>
      <c r="AL63" s="27">
        <v>8.8167909360819134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2.9741584479425742</v>
      </c>
      <c r="M64" s="27">
        <v>3.3225781251139161</v>
      </c>
      <c r="N64" s="27">
        <v>3.6384770482994164</v>
      </c>
      <c r="O64" s="27">
        <v>3.934634304965245</v>
      </c>
      <c r="P64" s="27">
        <v>4.3328280115452991</v>
      </c>
      <c r="Q64" s="27">
        <v>4.7330088458971069</v>
      </c>
      <c r="R64" s="27">
        <v>5.1896653616264867</v>
      </c>
      <c r="S64" s="27">
        <v>5.690456581429034</v>
      </c>
      <c r="T64" s="27">
        <v>6.2271542220597489</v>
      </c>
      <c r="U64" s="27">
        <v>6.7208948865459437</v>
      </c>
      <c r="V64" s="27">
        <v>7.1705454076376176</v>
      </c>
      <c r="W64" s="27">
        <v>7.5777805167997663</v>
      </c>
      <c r="X64" s="27">
        <v>7.9408811369649595</v>
      </c>
      <c r="Y64" s="27">
        <v>8.2583463271941362</v>
      </c>
      <c r="Z64" s="27">
        <v>8.5308826442617516</v>
      </c>
      <c r="AA64" s="27">
        <v>8.7580186003108054</v>
      </c>
      <c r="AB64" s="27">
        <v>8.9435971544785975</v>
      </c>
      <c r="AC64" s="27">
        <v>9.0882542345010968</v>
      </c>
      <c r="AD64" s="27">
        <v>9.1960125079349293</v>
      </c>
      <c r="AE64" s="27">
        <v>9.268606746811356</v>
      </c>
      <c r="AF64" s="27">
        <v>9.3140142746744132</v>
      </c>
      <c r="AG64" s="27">
        <v>9.336578027092882</v>
      </c>
      <c r="AH64" s="27">
        <v>9.3455265165868955</v>
      </c>
      <c r="AI64" s="27">
        <v>9.3439626770019863</v>
      </c>
      <c r="AJ64" s="27">
        <v>9.3419917321248942</v>
      </c>
      <c r="AK64" s="27">
        <v>9.3362564263093564</v>
      </c>
      <c r="AL64" s="27">
        <v>9.3314170043870774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2.3225908799749622</v>
      </c>
      <c r="M65" s="27">
        <v>2.4768352722468396</v>
      </c>
      <c r="N65" s="27">
        <v>2.9777447789999019</v>
      </c>
      <c r="O65" s="27">
        <v>3.465915602545584</v>
      </c>
      <c r="P65" s="27">
        <v>3.9432867045104194</v>
      </c>
      <c r="Q65" s="27">
        <v>4.4047413681963539</v>
      </c>
      <c r="R65" s="27">
        <v>5.097089723337346</v>
      </c>
      <c r="S65" s="27">
        <v>5.7501404559661875</v>
      </c>
      <c r="T65" s="27">
        <v>6.7055840209837383</v>
      </c>
      <c r="U65" s="27">
        <v>7.6481200877039974</v>
      </c>
      <c r="V65" s="27">
        <v>8.5758609886971726</v>
      </c>
      <c r="W65" s="27">
        <v>9.4886969365737333</v>
      </c>
      <c r="X65" s="27">
        <v>10.398186722636959</v>
      </c>
      <c r="Y65" s="27">
        <v>11.296131190128225</v>
      </c>
      <c r="Z65" s="27">
        <v>12.185855143352667</v>
      </c>
      <c r="AA65" s="27">
        <v>13.076906584953935</v>
      </c>
      <c r="AB65" s="27">
        <v>13.976876367176098</v>
      </c>
      <c r="AC65" s="27">
        <v>14.88623711877956</v>
      </c>
      <c r="AD65" s="27">
        <v>15.802985236520264</v>
      </c>
      <c r="AE65" s="27">
        <v>16.722996000505333</v>
      </c>
      <c r="AF65" s="27">
        <v>17.65884820356375</v>
      </c>
      <c r="AG65" s="27">
        <v>18.62430042054471</v>
      </c>
      <c r="AH65" s="27">
        <v>19.608284767702656</v>
      </c>
      <c r="AI65" s="27">
        <v>20.608243151378002</v>
      </c>
      <c r="AJ65" s="27">
        <v>21.587588047987367</v>
      </c>
      <c r="AK65" s="27">
        <v>22.596628025069428</v>
      </c>
      <c r="AL65" s="27">
        <v>23.607739150975437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6.8309688258084602</v>
      </c>
      <c r="M74" s="29">
        <v>6.6176301247118596</v>
      </c>
      <c r="N74" s="29">
        <v>6.4425991160474645</v>
      </c>
      <c r="O74" s="29">
        <v>6.2788414895401887</v>
      </c>
      <c r="P74" s="29">
        <v>6.1124974360508881</v>
      </c>
      <c r="Q74" s="29">
        <v>5.9337441170578966</v>
      </c>
      <c r="R74" s="29">
        <v>5.7164343487594538</v>
      </c>
      <c r="S74" s="29">
        <v>5.4685126332409437</v>
      </c>
      <c r="T74" s="29">
        <v>5.2035106977306524</v>
      </c>
      <c r="U74" s="29">
        <v>4.9198781639446318</v>
      </c>
      <c r="V74" s="29">
        <v>4.6365349429868798</v>
      </c>
      <c r="W74" s="29">
        <v>4.3569595212759413</v>
      </c>
      <c r="X74" s="29">
        <v>4.08484222924774</v>
      </c>
      <c r="Y74" s="29">
        <v>3.808173994251129</v>
      </c>
      <c r="Z74" s="29">
        <v>3.5526893666346897</v>
      </c>
      <c r="AA74" s="29">
        <v>3.3125966829780018</v>
      </c>
      <c r="AB74" s="29">
        <v>3.0762737712001482</v>
      </c>
      <c r="AC74" s="29">
        <v>2.8504685705353476</v>
      </c>
      <c r="AD74" s="29">
        <v>2.6471670756611596</v>
      </c>
      <c r="AE74" s="29">
        <v>2.4625617658592072</v>
      </c>
      <c r="AF74" s="29">
        <v>2.299940086498109</v>
      </c>
      <c r="AG74" s="29">
        <v>2.1587278829589662</v>
      </c>
      <c r="AH74" s="29">
        <v>2.0353968929280541</v>
      </c>
      <c r="AI74" s="29">
        <v>1.92074822650475</v>
      </c>
      <c r="AJ74" s="29">
        <v>1.8240564442250007</v>
      </c>
      <c r="AK74" s="29">
        <v>1.7398003805579179</v>
      </c>
      <c r="AL74" s="29">
        <v>1.6680144025342214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2.9557705794223881</v>
      </c>
      <c r="M75" s="29">
        <v>2.9269077635533658</v>
      </c>
      <c r="N75" s="29">
        <v>2.895512607688278</v>
      </c>
      <c r="O75" s="29">
        <v>2.8523768429627001</v>
      </c>
      <c r="P75" s="29">
        <v>2.7880747536035222</v>
      </c>
      <c r="Q75" s="29">
        <v>2.7047476495160754</v>
      </c>
      <c r="R75" s="29">
        <v>2.5920553635276127</v>
      </c>
      <c r="S75" s="29">
        <v>2.4580001588428955</v>
      </c>
      <c r="T75" s="29">
        <v>2.3120492197999121</v>
      </c>
      <c r="U75" s="29">
        <v>2.158918192917862</v>
      </c>
      <c r="V75" s="29">
        <v>2.0029837109974999</v>
      </c>
      <c r="W75" s="29">
        <v>1.8482318799878052</v>
      </c>
      <c r="X75" s="29">
        <v>1.6973472631422053</v>
      </c>
      <c r="Y75" s="29">
        <v>1.5517549346803889</v>
      </c>
      <c r="Z75" s="29">
        <v>1.4112399608399915</v>
      </c>
      <c r="AA75" s="29">
        <v>1.2786071881335295</v>
      </c>
      <c r="AB75" s="29">
        <v>1.1571137603734052</v>
      </c>
      <c r="AC75" s="29">
        <v>1.0453324287068546</v>
      </c>
      <c r="AD75" s="29">
        <v>0.93925427680128748</v>
      </c>
      <c r="AE75" s="29">
        <v>0.84033251385962759</v>
      </c>
      <c r="AF75" s="29">
        <v>0.75182110581782047</v>
      </c>
      <c r="AG75" s="29">
        <v>0.67383631081810158</v>
      </c>
      <c r="AH75" s="29">
        <v>0.60414504391409929</v>
      </c>
      <c r="AI75" s="29">
        <v>0.54049852573090751</v>
      </c>
      <c r="AJ75" s="29">
        <v>0.48504879852593097</v>
      </c>
      <c r="AK75" s="29">
        <v>0.43672842825959396</v>
      </c>
      <c r="AL75" s="29">
        <v>0.39411679402815036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0.13079250616502555</v>
      </c>
      <c r="M76" s="29">
        <v>0.1896082337729536</v>
      </c>
      <c r="N76" s="29">
        <v>0.26342244110639318</v>
      </c>
      <c r="O76" s="29">
        <v>0.35318881337374447</v>
      </c>
      <c r="P76" s="29">
        <v>0.46127199261899399</v>
      </c>
      <c r="Q76" s="29">
        <v>0.59005013630458081</v>
      </c>
      <c r="R76" s="29">
        <v>0.74210144085056207</v>
      </c>
      <c r="S76" s="29">
        <v>0.92005687326007235</v>
      </c>
      <c r="T76" s="29">
        <v>1.1284837872180282</v>
      </c>
      <c r="U76" s="29">
        <v>1.3644441173192206</v>
      </c>
      <c r="V76" s="29">
        <v>1.6295010569668265</v>
      </c>
      <c r="W76" s="29">
        <v>1.9201194666876804</v>
      </c>
      <c r="X76" s="29">
        <v>2.232623463390794</v>
      </c>
      <c r="Y76" s="29">
        <v>2.5631401759390973</v>
      </c>
      <c r="Z76" s="29">
        <v>2.9046097311216883</v>
      </c>
      <c r="AA76" s="29">
        <v>3.2518348188918926</v>
      </c>
      <c r="AB76" s="29">
        <v>3.6009615983724532</v>
      </c>
      <c r="AC76" s="29">
        <v>3.9465306677315706</v>
      </c>
      <c r="AD76" s="29">
        <v>4.2827770760463926</v>
      </c>
      <c r="AE76" s="29">
        <v>4.6047024713072107</v>
      </c>
      <c r="AF76" s="29">
        <v>4.9064251107277155</v>
      </c>
      <c r="AG76" s="29">
        <v>5.1845318968701148</v>
      </c>
      <c r="AH76" s="29">
        <v>5.4380807946507508</v>
      </c>
      <c r="AI76" s="29">
        <v>5.668678652927837</v>
      </c>
      <c r="AJ76" s="29">
        <v>5.8737505562846977</v>
      </c>
      <c r="AK76" s="29">
        <v>6.0554008234942511</v>
      </c>
      <c r="AL76" s="29">
        <v>6.2146949103587232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0.14010935329804511</v>
      </c>
      <c r="M77" s="29">
        <v>0.1797275249955983</v>
      </c>
      <c r="N77" s="29">
        <v>0.22385782710404226</v>
      </c>
      <c r="O77" s="29">
        <v>0.27140634713094025</v>
      </c>
      <c r="P77" s="29">
        <v>0.31992379547504107</v>
      </c>
      <c r="Q77" s="29">
        <v>0.36808153534253141</v>
      </c>
      <c r="R77" s="29">
        <v>0.41234213134722519</v>
      </c>
      <c r="S77" s="29">
        <v>0.4502698544416916</v>
      </c>
      <c r="T77" s="29">
        <v>0.48021258611827167</v>
      </c>
      <c r="U77" s="29">
        <v>0.50072780627698155</v>
      </c>
      <c r="V77" s="29">
        <v>0.51105529486581525</v>
      </c>
      <c r="W77" s="29">
        <v>0.51182679405269116</v>
      </c>
      <c r="X77" s="29">
        <v>0.50283826452493041</v>
      </c>
      <c r="Y77" s="29">
        <v>0.48578696376680841</v>
      </c>
      <c r="Z77" s="29">
        <v>0.46178292470540944</v>
      </c>
      <c r="AA77" s="29">
        <v>0.43201400946592866</v>
      </c>
      <c r="AB77" s="29">
        <v>0.39890032567910783</v>
      </c>
      <c r="AC77" s="29">
        <v>0.36325147922714424</v>
      </c>
      <c r="AD77" s="29">
        <v>0.3270716567837415</v>
      </c>
      <c r="AE77" s="29">
        <v>0.29151929198369103</v>
      </c>
      <c r="AF77" s="29">
        <v>0.25749540027302015</v>
      </c>
      <c r="AG77" s="29">
        <v>0.22533703097474769</v>
      </c>
      <c r="AH77" s="29">
        <v>0.19570867906482312</v>
      </c>
      <c r="AI77" s="29">
        <v>0.16906373854784629</v>
      </c>
      <c r="AJ77" s="29">
        <v>0.14600630079927568</v>
      </c>
      <c r="AK77" s="29">
        <v>0.12583838624777346</v>
      </c>
      <c r="AL77" s="29">
        <v>0.10967224471760666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0.13720846716692264</v>
      </c>
      <c r="M78" s="29">
        <v>0.18165539619270482</v>
      </c>
      <c r="N78" s="29">
        <v>0.23531176671231999</v>
      </c>
      <c r="O78" s="29">
        <v>0.29567406108286981</v>
      </c>
      <c r="P78" s="29">
        <v>0.36190021649760279</v>
      </c>
      <c r="Q78" s="29">
        <v>0.43178749068752886</v>
      </c>
      <c r="R78" s="29">
        <v>0.50330882172055103</v>
      </c>
      <c r="S78" s="29">
        <v>0.57474093661314785</v>
      </c>
      <c r="T78" s="29">
        <v>0.64623703401309107</v>
      </c>
      <c r="U78" s="29">
        <v>0.71484217794940041</v>
      </c>
      <c r="V78" s="29">
        <v>0.78088489248341553</v>
      </c>
      <c r="W78" s="29">
        <v>0.84259944269184206</v>
      </c>
      <c r="X78" s="29">
        <v>0.8999172962300398</v>
      </c>
      <c r="Y78" s="29">
        <v>0.95248544645324729</v>
      </c>
      <c r="Z78" s="29">
        <v>0.99868512062777171</v>
      </c>
      <c r="AA78" s="29">
        <v>1.0400000435281467</v>
      </c>
      <c r="AB78" s="29">
        <v>1.0766816812675515</v>
      </c>
      <c r="AC78" s="29">
        <v>1.1102697058251645</v>
      </c>
      <c r="AD78" s="29">
        <v>1.1398941400124036</v>
      </c>
      <c r="AE78" s="29">
        <v>1.1658193687046421</v>
      </c>
      <c r="AF78" s="29">
        <v>1.1878687096401377</v>
      </c>
      <c r="AG78" s="29">
        <v>1.2080621663550044</v>
      </c>
      <c r="AH78" s="29">
        <v>1.2266602711261412</v>
      </c>
      <c r="AI78" s="29">
        <v>1.244028930690996</v>
      </c>
      <c r="AJ78" s="29">
        <v>1.2580084982738546</v>
      </c>
      <c r="AK78" s="29">
        <v>1.2705256508676825</v>
      </c>
      <c r="AL78" s="29">
        <v>1.2809294806140876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5.3635202645302485E-2</v>
      </c>
      <c r="M79" s="29">
        <v>7.4905377108132207E-2</v>
      </c>
      <c r="N79" s="29">
        <v>0.10138572308439528</v>
      </c>
      <c r="O79" s="29">
        <v>0.13369350199616814</v>
      </c>
      <c r="P79" s="29">
        <v>0.17023469838890906</v>
      </c>
      <c r="Q79" s="29">
        <v>0.2106143212095512</v>
      </c>
      <c r="R79" s="29">
        <v>0.25246709050388066</v>
      </c>
      <c r="S79" s="29">
        <v>0.29370118467421347</v>
      </c>
      <c r="T79" s="29">
        <v>0.33266539115107951</v>
      </c>
      <c r="U79" s="29">
        <v>0.36839090148901782</v>
      </c>
      <c r="V79" s="29">
        <v>0.40061376431604906</v>
      </c>
      <c r="W79" s="29">
        <v>0.42882494413339967</v>
      </c>
      <c r="X79" s="29">
        <v>0.45225847895102816</v>
      </c>
      <c r="Y79" s="29">
        <v>0.47109919396712835</v>
      </c>
      <c r="Z79" s="29">
        <v>0.4849180924808999</v>
      </c>
      <c r="AA79" s="29">
        <v>0.49398704903095425</v>
      </c>
      <c r="AB79" s="29">
        <v>0.49922381989349912</v>
      </c>
      <c r="AC79" s="29">
        <v>0.50112287474811013</v>
      </c>
      <c r="AD79" s="29">
        <v>0.50034099008026267</v>
      </c>
      <c r="AE79" s="29">
        <v>0.49740798841831246</v>
      </c>
      <c r="AF79" s="29">
        <v>0.49316305030973051</v>
      </c>
      <c r="AG79" s="29">
        <v>0.48806826526151315</v>
      </c>
      <c r="AH79" s="29">
        <v>0.48303840911032386</v>
      </c>
      <c r="AI79" s="29">
        <v>0.47838896410012455</v>
      </c>
      <c r="AJ79" s="29">
        <v>0.47461565059770838</v>
      </c>
      <c r="AK79" s="29">
        <v>0.47132553546545725</v>
      </c>
      <c r="AL79" s="29">
        <v>0.46873063247590901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8.7439994347003475E-3</v>
      </c>
      <c r="M80" s="29">
        <v>1.4395027398390554E-2</v>
      </c>
      <c r="N80" s="29">
        <v>2.1269816419209619E-2</v>
      </c>
      <c r="O80" s="29">
        <v>2.9353279266215608E-2</v>
      </c>
      <c r="P80" s="29">
        <v>3.874459302971632E-2</v>
      </c>
      <c r="Q80" s="29">
        <v>4.9163110853652665E-2</v>
      </c>
      <c r="R80" s="29">
        <v>5.9433343294146082E-2</v>
      </c>
      <c r="S80" s="29">
        <v>6.9331422174079629E-2</v>
      </c>
      <c r="T80" s="29">
        <v>7.8119071300349299E-2</v>
      </c>
      <c r="U80" s="29">
        <v>8.5188486031216357E-2</v>
      </c>
      <c r="V80" s="29">
        <v>9.0569192418328351E-2</v>
      </c>
      <c r="W80" s="29">
        <v>9.4201448456138079E-2</v>
      </c>
      <c r="X80" s="29">
        <v>9.5954693228475912E-2</v>
      </c>
      <c r="Y80" s="29">
        <v>9.5735239559368565E-2</v>
      </c>
      <c r="Z80" s="29">
        <v>9.3387262686694644E-2</v>
      </c>
      <c r="AA80" s="29">
        <v>8.9489154596911563E-2</v>
      </c>
      <c r="AB80" s="29">
        <v>8.4178906335589054E-2</v>
      </c>
      <c r="AC80" s="29">
        <v>7.7967295104935871E-2</v>
      </c>
      <c r="AD80" s="29">
        <v>7.0870682841045099E-2</v>
      </c>
      <c r="AE80" s="29">
        <v>6.3355605302468809E-2</v>
      </c>
      <c r="AF80" s="29">
        <v>5.5929392376100083E-2</v>
      </c>
      <c r="AG80" s="29">
        <v>4.9074204560132985E-2</v>
      </c>
      <c r="AH80" s="29">
        <v>4.2859963249665248E-2</v>
      </c>
      <c r="AI80" s="29">
        <v>3.705496296874479E-2</v>
      </c>
      <c r="AJ80" s="29">
        <v>3.1677708289924521E-2</v>
      </c>
      <c r="AK80" s="29">
        <v>2.7100103997285994E-2</v>
      </c>
      <c r="AL80" s="29">
        <v>2.3258256653615163E-2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5.3854629384792281E-3</v>
      </c>
      <c r="M81" s="27">
        <v>5.2913025385033846E-3</v>
      </c>
      <c r="N81" s="27">
        <v>5.1917252559366784E-3</v>
      </c>
      <c r="O81" s="27">
        <v>5.0281036929970295E-3</v>
      </c>
      <c r="P81" s="27">
        <v>4.8160704959913274E-3</v>
      </c>
      <c r="Q81" s="27">
        <v>4.5628927908238429E-3</v>
      </c>
      <c r="R81" s="27">
        <v>4.2674652526547563E-3</v>
      </c>
      <c r="S81" s="27">
        <v>3.916419193785328E-3</v>
      </c>
      <c r="T81" s="27">
        <v>3.5397601900485701E-3</v>
      </c>
      <c r="U81" s="27">
        <v>3.1717201358794434E-3</v>
      </c>
      <c r="V81" s="27">
        <v>2.8026391847262608E-3</v>
      </c>
      <c r="W81" s="27">
        <v>2.4746933134619986E-3</v>
      </c>
      <c r="X81" s="27">
        <v>2.1474950183494428E-3</v>
      </c>
      <c r="Y81" s="27">
        <v>1.8449738789561175E-3</v>
      </c>
      <c r="Z81" s="27">
        <v>1.6028543273931292E-3</v>
      </c>
      <c r="AA81" s="27">
        <v>1.4111257753610612E-3</v>
      </c>
      <c r="AB81" s="27">
        <v>1.2152094870921221E-3</v>
      </c>
      <c r="AC81" s="27">
        <v>1.0327727088435565E-3</v>
      </c>
      <c r="AD81" s="27">
        <v>8.6690903972148643E-4</v>
      </c>
      <c r="AE81" s="27">
        <v>7.5472496126575961E-4</v>
      </c>
      <c r="AF81" s="27">
        <v>6.6548839993527066E-4</v>
      </c>
      <c r="AG81" s="27">
        <v>6.1380919891943029E-4</v>
      </c>
      <c r="AH81" s="27">
        <v>5.1117105061801807E-4</v>
      </c>
      <c r="AI81" s="27">
        <v>4.612992372319334E-4</v>
      </c>
      <c r="AJ81" s="27">
        <v>4.2672249326322642E-4</v>
      </c>
      <c r="AK81" s="27">
        <v>3.4702855090487406E-4</v>
      </c>
      <c r="AL81" s="27">
        <v>2.8656091732280256E-4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7.9026458427421606E-2</v>
      </c>
      <c r="M82" s="27">
        <v>7.2505032476504069E-2</v>
      </c>
      <c r="N82" s="27">
        <v>6.6743426019993224E-2</v>
      </c>
      <c r="O82" s="27">
        <v>6.1554038603305203E-2</v>
      </c>
      <c r="P82" s="27">
        <v>5.6848964773698621E-2</v>
      </c>
      <c r="Q82" s="27">
        <v>5.2488238670533024E-2</v>
      </c>
      <c r="R82" s="27">
        <v>4.8128381640520003E-2</v>
      </c>
      <c r="S82" s="27">
        <v>4.3898882717517518E-2</v>
      </c>
      <c r="T82" s="27">
        <v>3.9893743320102253E-2</v>
      </c>
      <c r="U82" s="27">
        <v>3.6128710791973606E-2</v>
      </c>
      <c r="V82" s="27">
        <v>3.2652841023052201E-2</v>
      </c>
      <c r="W82" s="27">
        <v>2.9479799241820401E-2</v>
      </c>
      <c r="X82" s="27">
        <v>2.6387946321926162E-2</v>
      </c>
      <c r="Y82" s="27">
        <v>2.3550950281878744E-2</v>
      </c>
      <c r="Z82" s="27">
        <v>2.1041762302186528E-2</v>
      </c>
      <c r="AA82" s="27">
        <v>1.8767920382105011E-2</v>
      </c>
      <c r="AB82" s="27">
        <v>1.6701398442559755E-2</v>
      </c>
      <c r="AC82" s="27">
        <v>1.5079998819877575E-2</v>
      </c>
      <c r="AD82" s="27">
        <v>1.3830901792729002E-2</v>
      </c>
      <c r="AE82" s="27">
        <v>1.2764860567223094E-2</v>
      </c>
      <c r="AF82" s="27">
        <v>1.184507447785732E-2</v>
      </c>
      <c r="AG82" s="27">
        <v>1.1050146132622216E-2</v>
      </c>
      <c r="AH82" s="27">
        <v>1.0337573635131403E-2</v>
      </c>
      <c r="AI82" s="27">
        <v>9.818208868682109E-3</v>
      </c>
      <c r="AJ82" s="27">
        <v>9.5384091773246926E-3</v>
      </c>
      <c r="AK82" s="27">
        <v>9.3727250415944294E-3</v>
      </c>
      <c r="AL82" s="27">
        <v>9.2311714994512614E-3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1.9061367470511297E-4</v>
      </c>
      <c r="M83" s="27">
        <v>2.268608161729618E-4</v>
      </c>
      <c r="N83" s="27">
        <v>2.6285221566279263E-4</v>
      </c>
      <c r="O83" s="27">
        <v>2.9523728184536346E-4</v>
      </c>
      <c r="P83" s="27">
        <v>3.236267943526063E-4</v>
      </c>
      <c r="Q83" s="27">
        <v>3.473239382282765E-4</v>
      </c>
      <c r="R83" s="27">
        <v>3.6306045343344223E-4</v>
      </c>
      <c r="S83" s="27">
        <v>3.678928610138347E-4</v>
      </c>
      <c r="T83" s="27">
        <v>3.6470710027486792E-4</v>
      </c>
      <c r="U83" s="27">
        <v>3.5209637058462412E-4</v>
      </c>
      <c r="V83" s="27">
        <v>3.3261243828895865E-4</v>
      </c>
      <c r="W83" s="27">
        <v>3.0645840373634309E-4</v>
      </c>
      <c r="X83" s="27">
        <v>2.7725818422786626E-4</v>
      </c>
      <c r="Y83" s="27">
        <v>2.4804611515769363E-4</v>
      </c>
      <c r="Z83" s="27">
        <v>2.1763499322134967E-4</v>
      </c>
      <c r="AA83" s="27">
        <v>1.8843609892960222E-4</v>
      </c>
      <c r="AB83" s="27">
        <v>1.6119394342629765E-4</v>
      </c>
      <c r="AC83" s="27">
        <v>1.378889833972926E-4</v>
      </c>
      <c r="AD83" s="27">
        <v>1.1954692764791601E-4</v>
      </c>
      <c r="AE83" s="27">
        <v>1.0335044710673035E-4</v>
      </c>
      <c r="AF83" s="27">
        <v>8.7882233653228611E-5</v>
      </c>
      <c r="AG83" s="27">
        <v>7.3355060510270749E-5</v>
      </c>
      <c r="AH83" s="27">
        <v>6.0539231323266014E-5</v>
      </c>
      <c r="AI83" s="27">
        <v>5.2679155542702878E-5</v>
      </c>
      <c r="AJ83" s="27">
        <v>4.674750424072428E-5</v>
      </c>
      <c r="AK83" s="27">
        <v>4.3509998184732949E-5</v>
      </c>
      <c r="AL83" s="27">
        <v>3.7373268020575287E-5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10.341831468981454</v>
      </c>
      <c r="M86" s="30">
        <v>10.262852643564186</v>
      </c>
      <c r="N86" s="30">
        <v>10.255557301653695</v>
      </c>
      <c r="O86" s="30">
        <v>10.281411714930975</v>
      </c>
      <c r="P86" s="30">
        <v>10.314636147728713</v>
      </c>
      <c r="Q86" s="30">
        <v>10.345586816371405</v>
      </c>
      <c r="R86" s="30">
        <v>10.330901447350039</v>
      </c>
      <c r="S86" s="30">
        <v>10.282796258019362</v>
      </c>
      <c r="T86" s="30">
        <v>10.22507599794181</v>
      </c>
      <c r="U86" s="30">
        <v>10.152042373226767</v>
      </c>
      <c r="V86" s="30">
        <v>10.087930947680883</v>
      </c>
      <c r="W86" s="30">
        <v>10.035024448244515</v>
      </c>
      <c r="X86" s="30">
        <v>9.994594388239717</v>
      </c>
      <c r="Y86" s="30">
        <v>9.95381991889316</v>
      </c>
      <c r="Z86" s="30">
        <v>9.9301747107199461</v>
      </c>
      <c r="AA86" s="30">
        <v>9.9188964288817605</v>
      </c>
      <c r="AB86" s="30">
        <v>9.9114116649948354</v>
      </c>
      <c r="AC86" s="30">
        <v>9.9111936823912465</v>
      </c>
      <c r="AD86" s="30">
        <v>9.922193255986393</v>
      </c>
      <c r="AE86" s="30">
        <v>9.9393219414107552</v>
      </c>
      <c r="AF86" s="30">
        <v>9.9652413007540819</v>
      </c>
      <c r="AG86" s="30">
        <v>9.9993750681906306</v>
      </c>
      <c r="AH86" s="30">
        <v>10.036799337960932</v>
      </c>
      <c r="AI86" s="30">
        <v>10.068794188732662</v>
      </c>
      <c r="AJ86" s="30">
        <v>10.10317583617122</v>
      </c>
      <c r="AK86" s="30">
        <v>10.136482572480645</v>
      </c>
      <c r="AL86" s="30">
        <v>10.168971827067107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246231.39680409594</v>
      </c>
      <c r="M96" s="33">
        <v>233158.41193048347</v>
      </c>
      <c r="N96" s="33">
        <v>219673.05348286056</v>
      </c>
      <c r="O96" s="33">
        <v>206135.52499248958</v>
      </c>
      <c r="P96" s="33">
        <v>192549.59729815251</v>
      </c>
      <c r="Q96" s="33">
        <v>178770.19768277358</v>
      </c>
      <c r="R96" s="33">
        <v>164778.2905583937</v>
      </c>
      <c r="S96" s="33">
        <v>150742.09812650055</v>
      </c>
      <c r="T96" s="33">
        <v>136266.01919613598</v>
      </c>
      <c r="U96" s="33">
        <v>122268.22731499719</v>
      </c>
      <c r="V96" s="33">
        <v>108420.31096634173</v>
      </c>
      <c r="W96" s="33">
        <v>95444.209902574759</v>
      </c>
      <c r="X96" s="33">
        <v>83143.296650373566</v>
      </c>
      <c r="Y96" s="33">
        <v>71943.410190483832</v>
      </c>
      <c r="Z96" s="33">
        <v>61949.857122900081</v>
      </c>
      <c r="AA96" s="33">
        <v>53013.710932984533</v>
      </c>
      <c r="AB96" s="33">
        <v>44963.589102039048</v>
      </c>
      <c r="AC96" s="33">
        <v>37754.748150138235</v>
      </c>
      <c r="AD96" s="33">
        <v>31423.280316988552</v>
      </c>
      <c r="AE96" s="33">
        <v>25922.463496189626</v>
      </c>
      <c r="AF96" s="33">
        <v>21236.526278309462</v>
      </c>
      <c r="AG96" s="33">
        <v>17302.091270324687</v>
      </c>
      <c r="AH96" s="33">
        <v>14007.461530576244</v>
      </c>
      <c r="AI96" s="33">
        <v>11208.839405297893</v>
      </c>
      <c r="AJ96" s="33">
        <v>8938.6751660072932</v>
      </c>
      <c r="AK96" s="33">
        <v>7054.8791369758974</v>
      </c>
      <c r="AL96" s="33">
        <v>5523.782434096458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232216.61013992666</v>
      </c>
      <c r="M97" s="33">
        <v>220020.33876087537</v>
      </c>
      <c r="N97" s="33">
        <v>204552.91384762089</v>
      </c>
      <c r="O97" s="33">
        <v>188427.64631261121</v>
      </c>
      <c r="P97" s="33">
        <v>173304.07296154829</v>
      </c>
      <c r="Q97" s="33">
        <v>158453.08297035666</v>
      </c>
      <c r="R97" s="33">
        <v>143913.24850543265</v>
      </c>
      <c r="S97" s="33">
        <v>129889.83437545266</v>
      </c>
      <c r="T97" s="33">
        <v>116423.37263511338</v>
      </c>
      <c r="U97" s="33">
        <v>104311.79855011993</v>
      </c>
      <c r="V97" s="33">
        <v>91950.806547363391</v>
      </c>
      <c r="W97" s="33">
        <v>80162.981306523739</v>
      </c>
      <c r="X97" s="33">
        <v>68928.429034672168</v>
      </c>
      <c r="Y97" s="33">
        <v>58963.51836047</v>
      </c>
      <c r="Z97" s="33">
        <v>50149.999318528055</v>
      </c>
      <c r="AA97" s="33">
        <v>42426.980556387869</v>
      </c>
      <c r="AB97" s="33">
        <v>35707.122720440406</v>
      </c>
      <c r="AC97" s="33">
        <v>29850.707952549339</v>
      </c>
      <c r="AD97" s="33">
        <v>24739.148933616358</v>
      </c>
      <c r="AE97" s="33">
        <v>20338.431877859624</v>
      </c>
      <c r="AF97" s="33">
        <v>16613.750565156228</v>
      </c>
      <c r="AG97" s="33">
        <v>13496.024978209956</v>
      </c>
      <c r="AH97" s="33">
        <v>10877.676400225409</v>
      </c>
      <c r="AI97" s="33">
        <v>8685.8889334768191</v>
      </c>
      <c r="AJ97" s="33">
        <v>6881.2696983028864</v>
      </c>
      <c r="AK97" s="33">
        <v>5399.0984813248551</v>
      </c>
      <c r="AL97" s="33">
        <v>4200.6183941728896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20923.947724034562</v>
      </c>
      <c r="M99" s="33">
        <v>23759.962958697732</v>
      </c>
      <c r="N99" s="33">
        <v>25650.662619949551</v>
      </c>
      <c r="O99" s="33">
        <v>27053.538266666208</v>
      </c>
      <c r="P99" s="33">
        <v>27930.473375451009</v>
      </c>
      <c r="Q99" s="33">
        <v>28314.553242524558</v>
      </c>
      <c r="R99" s="33">
        <v>28198.259765239294</v>
      </c>
      <c r="S99" s="33">
        <v>27595.485226651868</v>
      </c>
      <c r="T99" s="33">
        <v>26482.917877440781</v>
      </c>
      <c r="U99" s="33">
        <v>24903.644409212124</v>
      </c>
      <c r="V99" s="33">
        <v>22857.030164045267</v>
      </c>
      <c r="W99" s="33">
        <v>20800.90831692623</v>
      </c>
      <c r="X99" s="33">
        <v>18734.96213460826</v>
      </c>
      <c r="Y99" s="33">
        <v>16692.752065534834</v>
      </c>
      <c r="Z99" s="33">
        <v>14708.367648787089</v>
      </c>
      <c r="AA99" s="33">
        <v>12802.494230532568</v>
      </c>
      <c r="AB99" s="33">
        <v>11016.83269549752</v>
      </c>
      <c r="AC99" s="33">
        <v>9357.2685584617084</v>
      </c>
      <c r="AD99" s="33">
        <v>7854.9736348297138</v>
      </c>
      <c r="AE99" s="33">
        <v>6517.9467048596662</v>
      </c>
      <c r="AF99" s="33">
        <v>5348.8359750507861</v>
      </c>
      <c r="AG99" s="33">
        <v>4336.2375423506546</v>
      </c>
      <c r="AH99" s="33">
        <v>3473.5950420440113</v>
      </c>
      <c r="AI99" s="33">
        <v>2751.1874626854656</v>
      </c>
      <c r="AJ99" s="33">
        <v>2164.6031077999623</v>
      </c>
      <c r="AK99" s="33">
        <v>1690.0110637435573</v>
      </c>
      <c r="AL99" s="33">
        <v>1321.9130045880106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18581.356674182261</v>
      </c>
      <c r="M100" s="33">
        <v>23760.634419069691</v>
      </c>
      <c r="N100" s="33">
        <v>27886.475438155503</v>
      </c>
      <c r="O100" s="33">
        <v>30990.828802243232</v>
      </c>
      <c r="P100" s="33">
        <v>33606.314839903884</v>
      </c>
      <c r="Q100" s="33">
        <v>35687.160651623904</v>
      </c>
      <c r="R100" s="33">
        <v>38305.012933046055</v>
      </c>
      <c r="S100" s="33">
        <v>41059.916724518902</v>
      </c>
      <c r="T100" s="33">
        <v>43586.700943038391</v>
      </c>
      <c r="U100" s="33">
        <v>46180.148081983913</v>
      </c>
      <c r="V100" s="33">
        <v>48500.366029693665</v>
      </c>
      <c r="W100" s="33">
        <v>50527.691892993418</v>
      </c>
      <c r="X100" s="33">
        <v>52305.287903472345</v>
      </c>
      <c r="Y100" s="33">
        <v>53845.730853013927</v>
      </c>
      <c r="Z100" s="33">
        <v>55158.402598405126</v>
      </c>
      <c r="AA100" s="33">
        <v>56292.388070274952</v>
      </c>
      <c r="AB100" s="33">
        <v>57262.080596518761</v>
      </c>
      <c r="AC100" s="33">
        <v>58111.183092662854</v>
      </c>
      <c r="AD100" s="33">
        <v>58833.994836748105</v>
      </c>
      <c r="AE100" s="33">
        <v>59441.808050587679</v>
      </c>
      <c r="AF100" s="33">
        <v>59944.940181063874</v>
      </c>
      <c r="AG100" s="33">
        <v>60380.209261908421</v>
      </c>
      <c r="AH100" s="33">
        <v>60748.055828416182</v>
      </c>
      <c r="AI100" s="33">
        <v>61051.151926334562</v>
      </c>
      <c r="AJ100" s="33">
        <v>61282.301814214428</v>
      </c>
      <c r="AK100" s="33">
        <v>61468.087515642699</v>
      </c>
      <c r="AL100" s="33">
        <v>61614.540469733591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18426.328769935812</v>
      </c>
      <c r="M101" s="33">
        <v>22589.842905093119</v>
      </c>
      <c r="N101" s="33">
        <v>27260.428767926842</v>
      </c>
      <c r="O101" s="33">
        <v>32414.677461452877</v>
      </c>
      <c r="P101" s="33">
        <v>36414.572582937421</v>
      </c>
      <c r="Q101" s="33">
        <v>40107.658612282394</v>
      </c>
      <c r="R101" s="33">
        <v>42751.632423488139</v>
      </c>
      <c r="S101" s="33">
        <v>44393.485652765477</v>
      </c>
      <c r="T101" s="33">
        <v>45048.881692813826</v>
      </c>
      <c r="U101" s="33">
        <v>45573.732332817548</v>
      </c>
      <c r="V101" s="33">
        <v>45944.755479150983</v>
      </c>
      <c r="W101" s="33">
        <v>46151.415743237725</v>
      </c>
      <c r="X101" s="33">
        <v>46175.370194729898</v>
      </c>
      <c r="Y101" s="33">
        <v>46046.76182033059</v>
      </c>
      <c r="Z101" s="33">
        <v>45778.380160652159</v>
      </c>
      <c r="AA101" s="33">
        <v>45392.915167398736</v>
      </c>
      <c r="AB101" s="33">
        <v>44928.457152201707</v>
      </c>
      <c r="AC101" s="33">
        <v>44419.090763250919</v>
      </c>
      <c r="AD101" s="33">
        <v>43895.76805417781</v>
      </c>
      <c r="AE101" s="33">
        <v>43378.658605489763</v>
      </c>
      <c r="AF101" s="33">
        <v>42894.551186246783</v>
      </c>
      <c r="AG101" s="33">
        <v>42451.292880234883</v>
      </c>
      <c r="AH101" s="33">
        <v>42064.106940744772</v>
      </c>
      <c r="AI101" s="33">
        <v>41732.37560520674</v>
      </c>
      <c r="AJ101" s="33">
        <v>41462.435890846631</v>
      </c>
      <c r="AK101" s="33">
        <v>41240.473884824103</v>
      </c>
      <c r="AL101" s="33">
        <v>41063.76208154764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3570.8810046213889</v>
      </c>
      <c r="M102" s="33">
        <v>5441.1398428006469</v>
      </c>
      <c r="N102" s="33">
        <v>6455.5951182081471</v>
      </c>
      <c r="O102" s="33">
        <v>7387.1478000143798</v>
      </c>
      <c r="P102" s="33">
        <v>8291.8106868169853</v>
      </c>
      <c r="Q102" s="33">
        <v>9132.7945750814179</v>
      </c>
      <c r="R102" s="33">
        <v>9203.9439989737493</v>
      </c>
      <c r="S102" s="33">
        <v>9261.4169904800037</v>
      </c>
      <c r="T102" s="33">
        <v>8624.433335300253</v>
      </c>
      <c r="U102" s="33">
        <v>7996.8806048915731</v>
      </c>
      <c r="V102" s="33">
        <v>7381.4457938222495</v>
      </c>
      <c r="W102" s="33">
        <v>6777.4798824357822</v>
      </c>
      <c r="X102" s="33">
        <v>6168.877444130555</v>
      </c>
      <c r="Y102" s="33">
        <v>5556.5967180509178</v>
      </c>
      <c r="Z102" s="33">
        <v>4937.189917815851</v>
      </c>
      <c r="AA102" s="33">
        <v>4335.5121846449338</v>
      </c>
      <c r="AB102" s="33">
        <v>3750.6697542007983</v>
      </c>
      <c r="AC102" s="33">
        <v>3202.6982309885311</v>
      </c>
      <c r="AD102" s="33">
        <v>2688.4306715228659</v>
      </c>
      <c r="AE102" s="33">
        <v>2221.0933087542126</v>
      </c>
      <c r="AF102" s="33">
        <v>1809.5810368794409</v>
      </c>
      <c r="AG102" s="33">
        <v>1459.2510057745394</v>
      </c>
      <c r="AH102" s="33">
        <v>1165.1575726085512</v>
      </c>
      <c r="AI102" s="33">
        <v>914.39326347184056</v>
      </c>
      <c r="AJ102" s="33">
        <v>706.86451634454625</v>
      </c>
      <c r="AK102" s="33">
        <v>540.67200371755632</v>
      </c>
      <c r="AL102" s="33">
        <v>410.1980547809502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285736.70120231278</v>
      </c>
      <c r="M108" s="36">
        <v>280679.00930825091</v>
      </c>
      <c r="N108" s="36">
        <v>273210.19154096564</v>
      </c>
      <c r="O108" s="36">
        <v>264179.892061399</v>
      </c>
      <c r="P108" s="36">
        <v>254086.38551350738</v>
      </c>
      <c r="Q108" s="36">
        <v>242771.91157692205</v>
      </c>
      <c r="R108" s="36">
        <v>231281.56325667904</v>
      </c>
      <c r="S108" s="36">
        <v>219397.50007767131</v>
      </c>
      <c r="T108" s="36">
        <v>206335.63801661515</v>
      </c>
      <c r="U108" s="36">
        <v>193352.01980619322</v>
      </c>
      <c r="V108" s="36">
        <v>179777.70716008064</v>
      </c>
      <c r="W108" s="36">
        <v>166772.81011249439</v>
      </c>
      <c r="X108" s="36">
        <v>154183.54668845417</v>
      </c>
      <c r="Y108" s="36">
        <v>142481.89310903259</v>
      </c>
      <c r="Z108" s="36">
        <v>131816.62737009229</v>
      </c>
      <c r="AA108" s="36">
        <v>122108.59323379205</v>
      </c>
      <c r="AB108" s="36">
        <v>113242.50239405534</v>
      </c>
      <c r="AC108" s="36">
        <v>105223.19980126279</v>
      </c>
      <c r="AD108" s="36">
        <v>98112.248788566372</v>
      </c>
      <c r="AE108" s="36">
        <v>91882.218251636979</v>
      </c>
      <c r="AF108" s="36">
        <v>86530.302434424113</v>
      </c>
      <c r="AG108" s="36">
        <v>82018.538074583761</v>
      </c>
      <c r="AH108" s="36">
        <v>78229.112401036429</v>
      </c>
      <c r="AI108" s="36">
        <v>75011.178794317922</v>
      </c>
      <c r="AJ108" s="36">
        <v>72385.580088021685</v>
      </c>
      <c r="AK108" s="36">
        <v>70212.977716362162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254213.81991448387</v>
      </c>
      <c r="M109" s="34">
        <v>248051.32150876915</v>
      </c>
      <c r="N109" s="34">
        <v>238268.93773375588</v>
      </c>
      <c r="O109" s="34">
        <v>228229.47157407846</v>
      </c>
      <c r="P109" s="34">
        <v>218010.4562313027</v>
      </c>
      <c r="Q109" s="34">
        <v>207693.53615772046</v>
      </c>
      <c r="R109" s="34">
        <v>195868.82492789454</v>
      </c>
      <c r="S109" s="34">
        <v>183544.73701869816</v>
      </c>
      <c r="T109" s="34">
        <v>170096.68766322744</v>
      </c>
      <c r="U109" s="34">
        <v>157882.41148782906</v>
      </c>
      <c r="V109" s="34">
        <v>145277.00782033664</v>
      </c>
      <c r="W109" s="34">
        <v>133091.87693219725</v>
      </c>
      <c r="X109" s="34">
        <v>121272.67667353262</v>
      </c>
      <c r="Y109" s="34">
        <v>110566.87689885151</v>
      </c>
      <c r="Z109" s="34">
        <v>100865.56939699606</v>
      </c>
      <c r="AA109" s="34">
        <v>92155.407908431545</v>
      </c>
      <c r="AB109" s="34">
        <v>84386.249626842924</v>
      </c>
      <c r="AC109" s="34">
        <v>77472.496946788786</v>
      </c>
      <c r="AD109" s="34">
        <v>71323.34765931702</v>
      </c>
      <c r="AE109" s="34">
        <v>65938.183792103591</v>
      </c>
      <c r="AF109" s="34">
        <v>61317.882788282448</v>
      </c>
      <c r="AG109" s="34">
        <v>57406.568864219378</v>
      </c>
      <c r="AH109" s="34">
        <v>54106.940913578735</v>
      </c>
      <c r="AI109" s="34">
        <v>51332.657802155401</v>
      </c>
      <c r="AJ109" s="34">
        <v>49050.570105494066</v>
      </c>
      <c r="AK109" s="34">
        <v>47180.244369866516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539950.52111679665</v>
      </c>
      <c r="M110" s="33">
        <v>528730.33081702003</v>
      </c>
      <c r="N110" s="33">
        <v>511479.12927472149</v>
      </c>
      <c r="O110" s="33">
        <v>492409.36363547749</v>
      </c>
      <c r="P110" s="33">
        <v>472096.84174481011</v>
      </c>
      <c r="Q110" s="33">
        <v>450465.44773464254</v>
      </c>
      <c r="R110" s="33">
        <v>427150.38818457356</v>
      </c>
      <c r="S110" s="33">
        <v>402942.23709636944</v>
      </c>
      <c r="T110" s="33">
        <v>376432.32567984262</v>
      </c>
      <c r="U110" s="33">
        <v>351234.4312940223</v>
      </c>
      <c r="V110" s="33">
        <v>325054.71498041728</v>
      </c>
      <c r="W110" s="33">
        <v>299864.68704469159</v>
      </c>
      <c r="X110" s="33">
        <v>275456.22336198681</v>
      </c>
      <c r="Y110" s="33">
        <v>253048.7700078841</v>
      </c>
      <c r="Z110" s="33">
        <v>232682.19676708835</v>
      </c>
      <c r="AA110" s="33">
        <v>214264.0011422236</v>
      </c>
      <c r="AB110" s="33">
        <v>197628.75202089825</v>
      </c>
      <c r="AC110" s="33">
        <v>182695.69674805159</v>
      </c>
      <c r="AD110" s="33">
        <v>169435.59644788341</v>
      </c>
      <c r="AE110" s="33">
        <v>157820.40204374056</v>
      </c>
      <c r="AF110" s="33">
        <v>147848.18522270658</v>
      </c>
      <c r="AG110" s="33">
        <v>139425.10693880313</v>
      </c>
      <c r="AH110" s="33">
        <v>132336.05331461519</v>
      </c>
      <c r="AI110" s="33">
        <v>126343.83659647332</v>
      </c>
      <c r="AJ110" s="33">
        <v>121436.15019351574</v>
      </c>
      <c r="AK110" s="33">
        <v>117393.22208622868</v>
      </c>
      <c r="AL110" s="33">
        <v>114134.81443891954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173.78162487030673</v>
      </c>
      <c r="M116" s="33">
        <v>163.26335975910459</v>
      </c>
      <c r="N116" s="33">
        <v>152.67920372961336</v>
      </c>
      <c r="O116" s="33">
        <v>142.22674519808109</v>
      </c>
      <c r="P116" s="33">
        <v>131.88329267057006</v>
      </c>
      <c r="Q116" s="33">
        <v>121.61991300037707</v>
      </c>
      <c r="R116" s="33">
        <v>111.44343445816318</v>
      </c>
      <c r="S116" s="33">
        <v>101.39824219803933</v>
      </c>
      <c r="T116" s="33">
        <v>91.198416746265707</v>
      </c>
      <c r="U116" s="33">
        <v>81.413325864191407</v>
      </c>
      <c r="V116" s="33">
        <v>71.847255244064016</v>
      </c>
      <c r="W116" s="33">
        <v>62.944550947912475</v>
      </c>
      <c r="X116" s="33">
        <v>54.67352536037783</v>
      </c>
      <c r="Y116" s="33">
        <v>47.173441787685881</v>
      </c>
      <c r="Z116" s="33">
        <v>40.521510232609685</v>
      </c>
      <c r="AA116" s="33">
        <v>34.605346489001647</v>
      </c>
      <c r="AB116" s="33">
        <v>29.29915668419731</v>
      </c>
      <c r="AC116" s="33">
        <v>24.568019943558156</v>
      </c>
      <c r="AD116" s="33">
        <v>20.434722844590883</v>
      </c>
      <c r="AE116" s="33">
        <v>16.860136348143438</v>
      </c>
      <c r="AF116" s="33">
        <v>13.828897894433725</v>
      </c>
      <c r="AG116" s="33">
        <v>11.296533648558013</v>
      </c>
      <c r="AH116" s="33">
        <v>9.1855505715803005</v>
      </c>
      <c r="AI116" s="33">
        <v>7.3956804957643545</v>
      </c>
      <c r="AJ116" s="33">
        <v>5.9497830919758652</v>
      </c>
      <c r="AK116" s="33">
        <v>4.7492833169849593</v>
      </c>
      <c r="AL116" s="33">
        <v>3.775038590782974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159.54962264863076</v>
      </c>
      <c r="M117" s="33">
        <v>150.98074081003003</v>
      </c>
      <c r="N117" s="33">
        <v>140.23208405864941</v>
      </c>
      <c r="O117" s="33">
        <v>129.07148859740974</v>
      </c>
      <c r="P117" s="33">
        <v>118.58806870520301</v>
      </c>
      <c r="Q117" s="33">
        <v>108.30518296971415</v>
      </c>
      <c r="R117" s="33">
        <v>98.245471936176429</v>
      </c>
      <c r="S117" s="33">
        <v>88.555853820754052</v>
      </c>
      <c r="T117" s="33">
        <v>79.258779218061207</v>
      </c>
      <c r="U117" s="33">
        <v>70.887306332176223</v>
      </c>
      <c r="V117" s="33">
        <v>62.388329494393219</v>
      </c>
      <c r="W117" s="33">
        <v>54.307995183836958</v>
      </c>
      <c r="X117" s="33">
        <v>46.644794559997372</v>
      </c>
      <c r="Y117" s="33">
        <v>39.853209970215374</v>
      </c>
      <c r="Z117" s="33">
        <v>33.854983599251021</v>
      </c>
      <c r="AA117" s="33">
        <v>28.607456681143528</v>
      </c>
      <c r="AB117" s="33">
        <v>24.049058079871404</v>
      </c>
      <c r="AC117" s="33">
        <v>20.081075840053543</v>
      </c>
      <c r="AD117" s="33">
        <v>16.624020412987473</v>
      </c>
      <c r="AE117" s="33">
        <v>13.653020927481903</v>
      </c>
      <c r="AF117" s="33">
        <v>11.142828709733678</v>
      </c>
      <c r="AG117" s="33">
        <v>9.0456290337274812</v>
      </c>
      <c r="AH117" s="33">
        <v>7.2897804574097664</v>
      </c>
      <c r="AI117" s="33">
        <v>5.8231191464747765</v>
      </c>
      <c r="AJ117" s="33">
        <v>4.6169270088145415</v>
      </c>
      <c r="AK117" s="33">
        <v>3.6268444676316678</v>
      </c>
      <c r="AL117" s="33">
        <v>2.8267660797920171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8.5459858416194816</v>
      </c>
      <c r="M119" s="33">
        <v>9.629336408270639</v>
      </c>
      <c r="N119" s="33">
        <v>10.287006242640468</v>
      </c>
      <c r="O119" s="33">
        <v>10.714514792459887</v>
      </c>
      <c r="P119" s="33">
        <v>10.913240622431484</v>
      </c>
      <c r="Q119" s="33">
        <v>10.911648516066956</v>
      </c>
      <c r="R119" s="33">
        <v>10.720799808568263</v>
      </c>
      <c r="S119" s="33">
        <v>10.381998856231482</v>
      </c>
      <c r="T119" s="33">
        <v>9.8840326737503048</v>
      </c>
      <c r="U119" s="33">
        <v>9.2418501166226594</v>
      </c>
      <c r="V119" s="33">
        <v>8.4536107939512632</v>
      </c>
      <c r="W119" s="33">
        <v>7.6619451092666457</v>
      </c>
      <c r="X119" s="33">
        <v>6.8674225743717772</v>
      </c>
      <c r="Y119" s="33">
        <v>6.0853805894787287</v>
      </c>
      <c r="Z119" s="33">
        <v>5.3304156811852828</v>
      </c>
      <c r="AA119" s="33">
        <v>4.6107289463568115</v>
      </c>
      <c r="AB119" s="33">
        <v>3.942701363473466</v>
      </c>
      <c r="AC119" s="33">
        <v>3.3277229915799622</v>
      </c>
      <c r="AD119" s="33">
        <v>2.7767659601304202</v>
      </c>
      <c r="AE119" s="33">
        <v>2.2912029116384636</v>
      </c>
      <c r="AF119" s="33">
        <v>1.8707354176277411</v>
      </c>
      <c r="AG119" s="33">
        <v>1.5095007172703161</v>
      </c>
      <c r="AH119" s="33">
        <v>1.2040582147693117</v>
      </c>
      <c r="AI119" s="33">
        <v>0.94975634783686025</v>
      </c>
      <c r="AJ119" s="33">
        <v>0.74479733745325372</v>
      </c>
      <c r="AK119" s="33">
        <v>0.5798950458330292</v>
      </c>
      <c r="AL119" s="33">
        <v>0.45322306486834962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12.377225340341543</v>
      </c>
      <c r="M120" s="33">
        <v>15.683905587654747</v>
      </c>
      <c r="N120" s="33">
        <v>18.284900741209277</v>
      </c>
      <c r="O120" s="33">
        <v>20.210459417134192</v>
      </c>
      <c r="P120" s="33">
        <v>21.806661379129373</v>
      </c>
      <c r="Q120" s="33">
        <v>23.046811211094912</v>
      </c>
      <c r="R120" s="33">
        <v>24.595871587047586</v>
      </c>
      <c r="S120" s="33">
        <v>26.202825895825576</v>
      </c>
      <c r="T120" s="33">
        <v>27.644300488524866</v>
      </c>
      <c r="U120" s="33">
        <v>29.096574616496788</v>
      </c>
      <c r="V120" s="33">
        <v>30.355523599912271</v>
      </c>
      <c r="W120" s="33">
        <v>31.411253525614484</v>
      </c>
      <c r="X120" s="33">
        <v>32.321277327905996</v>
      </c>
      <c r="Y120" s="33">
        <v>33.093423742323232</v>
      </c>
      <c r="Z120" s="33">
        <v>33.733796262507447</v>
      </c>
      <c r="AA120" s="33">
        <v>34.274217772123542</v>
      </c>
      <c r="AB120" s="33">
        <v>34.724783799652208</v>
      </c>
      <c r="AC120" s="33">
        <v>35.113797548023619</v>
      </c>
      <c r="AD120" s="33">
        <v>35.437297557871126</v>
      </c>
      <c r="AE120" s="33">
        <v>35.702115264132502</v>
      </c>
      <c r="AF120" s="33">
        <v>35.914962127336636</v>
      </c>
      <c r="AG120" s="33">
        <v>36.099097403684091</v>
      </c>
      <c r="AH120" s="33">
        <v>36.254350434261305</v>
      </c>
      <c r="AI120" s="33">
        <v>36.38110503321618</v>
      </c>
      <c r="AJ120" s="33">
        <v>36.473518815051548</v>
      </c>
      <c r="AK120" s="33">
        <v>36.547231685811326</v>
      </c>
      <c r="AL120" s="33">
        <v>36.604634289960089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7.4835670043745619</v>
      </c>
      <c r="M121" s="33">
        <v>9.0871703248734956</v>
      </c>
      <c r="N121" s="33">
        <v>10.77838655740937</v>
      </c>
      <c r="O121" s="33">
        <v>12.527124718077058</v>
      </c>
      <c r="P121" s="33">
        <v>13.759455350577523</v>
      </c>
      <c r="Q121" s="33">
        <v>14.7834923555067</v>
      </c>
      <c r="R121" s="33">
        <v>15.38296403553319</v>
      </c>
      <c r="S121" s="33">
        <v>15.689159864259208</v>
      </c>
      <c r="T121" s="33">
        <v>15.701657185290937</v>
      </c>
      <c r="U121" s="33">
        <v>15.675705412799346</v>
      </c>
      <c r="V121" s="33">
        <v>15.601385996044113</v>
      </c>
      <c r="W121" s="33">
        <v>15.478196088119608</v>
      </c>
      <c r="X121" s="33">
        <v>15.300436890091767</v>
      </c>
      <c r="Y121" s="33">
        <v>15.080119571650238</v>
      </c>
      <c r="Z121" s="33">
        <v>14.824574766072315</v>
      </c>
      <c r="AA121" s="33">
        <v>14.543988152665699</v>
      </c>
      <c r="AB121" s="33">
        <v>14.253453471570813</v>
      </c>
      <c r="AC121" s="33">
        <v>13.964666395884096</v>
      </c>
      <c r="AD121" s="33">
        <v>13.688372574229716</v>
      </c>
      <c r="AE121" s="33">
        <v>13.430350873021959</v>
      </c>
      <c r="AF121" s="33">
        <v>13.19841225935688</v>
      </c>
      <c r="AG121" s="33">
        <v>12.993105257336657</v>
      </c>
      <c r="AH121" s="33">
        <v>12.818260110293542</v>
      </c>
      <c r="AI121" s="33">
        <v>12.671612385751708</v>
      </c>
      <c r="AJ121" s="33">
        <v>12.553934762979511</v>
      </c>
      <c r="AK121" s="33">
        <v>12.458451949127205</v>
      </c>
      <c r="AL121" s="33">
        <v>12.383150283854736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2.4254977741342887</v>
      </c>
      <c r="M122" s="33">
        <v>3.6772906280737891</v>
      </c>
      <c r="N122" s="33">
        <v>4.3531725610369749</v>
      </c>
      <c r="O122" s="33">
        <v>4.9716832382015985</v>
      </c>
      <c r="P122" s="33">
        <v>5.5704694190018618</v>
      </c>
      <c r="Q122" s="33">
        <v>6.1247482874172574</v>
      </c>
      <c r="R122" s="33">
        <v>6.1665647656980127</v>
      </c>
      <c r="S122" s="33">
        <v>6.1984457088854281</v>
      </c>
      <c r="T122" s="33">
        <v>5.7713814668960897</v>
      </c>
      <c r="U122" s="33">
        <v>5.3504575844100595</v>
      </c>
      <c r="V122" s="33">
        <v>4.9374683064644387</v>
      </c>
      <c r="W122" s="33">
        <v>4.5321481184932102</v>
      </c>
      <c r="X122" s="33">
        <v>4.1239294108699314</v>
      </c>
      <c r="Y122" s="33">
        <v>3.7133649188037277</v>
      </c>
      <c r="Z122" s="33">
        <v>3.2982483787104093</v>
      </c>
      <c r="AA122" s="33">
        <v>2.8952499942589314</v>
      </c>
      <c r="AB122" s="33">
        <v>2.5038760105783218</v>
      </c>
      <c r="AC122" s="33">
        <v>2.1374368207430332</v>
      </c>
      <c r="AD122" s="33">
        <v>1.7937288357884498</v>
      </c>
      <c r="AE122" s="33">
        <v>1.4814753039078694</v>
      </c>
      <c r="AF122" s="33">
        <v>1.2066376934824667</v>
      </c>
      <c r="AG122" s="33">
        <v>0.97279341711840139</v>
      </c>
      <c r="AH122" s="33">
        <v>0.77657496703437023</v>
      </c>
      <c r="AI122" s="33">
        <v>0.60932503884753875</v>
      </c>
      <c r="AJ122" s="33">
        <v>0.47094291550474687</v>
      </c>
      <c r="AK122" s="33">
        <v>0.36018094055430044</v>
      </c>
      <c r="AL122" s="33">
        <v>0.27324562885681214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194.70483605226775</v>
      </c>
      <c r="M128" s="36">
        <v>188.57660175502997</v>
      </c>
      <c r="N128" s="36">
        <v>181.25111071346311</v>
      </c>
      <c r="O128" s="36">
        <v>173.15171940767516</v>
      </c>
      <c r="P128" s="36">
        <v>164.60319467213091</v>
      </c>
      <c r="Q128" s="36">
        <v>155.57837272753892</v>
      </c>
      <c r="R128" s="36">
        <v>146.76010585377904</v>
      </c>
      <c r="S128" s="36">
        <v>137.98306695009637</v>
      </c>
      <c r="T128" s="36">
        <v>128.72674990854088</v>
      </c>
      <c r="U128" s="36">
        <v>119.75175059731086</v>
      </c>
      <c r="V128" s="36">
        <v>110.65638963792755</v>
      </c>
      <c r="W128" s="36">
        <v>102.0177495827936</v>
      </c>
      <c r="X128" s="36">
        <v>93.862225262655613</v>
      </c>
      <c r="Y128" s="36">
        <v>86.352246119487845</v>
      </c>
      <c r="Z128" s="36">
        <v>79.585722176302426</v>
      </c>
      <c r="AA128" s="36">
        <v>73.490293207482011</v>
      </c>
      <c r="AB128" s="36">
        <v>67.96664184732299</v>
      </c>
      <c r="AC128" s="36">
        <v>63.009540483161736</v>
      </c>
      <c r="AD128" s="36">
        <v>58.648786362592432</v>
      </c>
      <c r="AE128" s="36">
        <v>54.853454523914408</v>
      </c>
      <c r="AF128" s="36">
        <v>51.614595439398101</v>
      </c>
      <c r="AG128" s="36">
        <v>48.905131769512423</v>
      </c>
      <c r="AH128" s="36">
        <v>46.643959220610917</v>
      </c>
      <c r="AI128" s="36">
        <v>44.726541876817393</v>
      </c>
      <c r="AJ128" s="36">
        <v>43.168099244480665</v>
      </c>
      <c r="AK128" s="36">
        <v>41.876410048629317</v>
      </c>
      <c r="AL128" s="36">
        <v>40.832895945611412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169.45868742713961</v>
      </c>
      <c r="M129" s="34">
        <v>163.7452017629773</v>
      </c>
      <c r="N129" s="34">
        <v>155.36364317709575</v>
      </c>
      <c r="O129" s="34">
        <v>146.57029655368839</v>
      </c>
      <c r="P129" s="34">
        <v>137.91799347478238</v>
      </c>
      <c r="Q129" s="34">
        <v>129.21342361263811</v>
      </c>
      <c r="R129" s="34">
        <v>119.79500073740763</v>
      </c>
      <c r="S129" s="34">
        <v>110.44345939389869</v>
      </c>
      <c r="T129" s="34">
        <v>100.73181787024824</v>
      </c>
      <c r="U129" s="34">
        <v>91.913469329385634</v>
      </c>
      <c r="V129" s="34">
        <v>82.927183796901772</v>
      </c>
      <c r="W129" s="34">
        <v>74.318339390449779</v>
      </c>
      <c r="X129" s="34">
        <v>66.069160860959073</v>
      </c>
      <c r="Y129" s="34">
        <v>58.646694460669337</v>
      </c>
      <c r="Z129" s="34">
        <v>51.977806744033749</v>
      </c>
      <c r="AA129" s="34">
        <v>46.046694828068162</v>
      </c>
      <c r="AB129" s="34">
        <v>40.806387562020539</v>
      </c>
      <c r="AC129" s="34">
        <v>36.183179056680672</v>
      </c>
      <c r="AD129" s="34">
        <v>32.106121823005637</v>
      </c>
      <c r="AE129" s="34">
        <v>28.564847104411733</v>
      </c>
      <c r="AF129" s="34">
        <v>25.547878662573023</v>
      </c>
      <c r="AG129" s="34">
        <v>23.011527708182541</v>
      </c>
      <c r="AH129" s="34">
        <v>20.88461553473768</v>
      </c>
      <c r="AI129" s="34">
        <v>19.104056571074025</v>
      </c>
      <c r="AJ129" s="34">
        <v>17.641804687298798</v>
      </c>
      <c r="AK129" s="34">
        <v>16.445477357313173</v>
      </c>
      <c r="AL129" s="34">
        <v>15.483161992503565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364.16352347940739</v>
      </c>
      <c r="M130" s="33">
        <v>352.3218035180073</v>
      </c>
      <c r="N130" s="33">
        <v>336.61475389055886</v>
      </c>
      <c r="O130" s="33">
        <v>319.72201596136358</v>
      </c>
      <c r="P130" s="33">
        <v>302.52118814691335</v>
      </c>
      <c r="Q130" s="33">
        <v>284.79179634017709</v>
      </c>
      <c r="R130" s="33">
        <v>266.55510659118664</v>
      </c>
      <c r="S130" s="33">
        <v>248.42652634399511</v>
      </c>
      <c r="T130" s="33">
        <v>229.4585677787891</v>
      </c>
      <c r="U130" s="33">
        <v>211.66521992669649</v>
      </c>
      <c r="V130" s="33">
        <v>193.58357343482933</v>
      </c>
      <c r="W130" s="33">
        <v>176.33608897324336</v>
      </c>
      <c r="X130" s="33">
        <v>159.93138612361466</v>
      </c>
      <c r="Y130" s="33">
        <v>144.99894058015718</v>
      </c>
      <c r="Z130" s="33">
        <v>131.56352892033615</v>
      </c>
      <c r="AA130" s="33">
        <v>119.53698803555018</v>
      </c>
      <c r="AB130" s="33">
        <v>108.77302940934352</v>
      </c>
      <c r="AC130" s="33">
        <v>99.1927195398424</v>
      </c>
      <c r="AD130" s="33">
        <v>90.754908185598083</v>
      </c>
      <c r="AE130" s="33">
        <v>83.418301628326148</v>
      </c>
      <c r="AF130" s="33">
        <v>77.162474101971128</v>
      </c>
      <c r="AG130" s="33">
        <v>71.916659477694949</v>
      </c>
      <c r="AH130" s="33">
        <v>67.528574755348586</v>
      </c>
      <c r="AI130" s="33">
        <v>63.830598447891418</v>
      </c>
      <c r="AJ130" s="33">
        <v>60.809903931779466</v>
      </c>
      <c r="AK130" s="33">
        <v>58.321887405942491</v>
      </c>
      <c r="AL130" s="33">
        <v>56.31605793811498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19550.432797909507</v>
      </c>
      <c r="M136" s="33">
        <v>18367.127972899263</v>
      </c>
      <c r="N136" s="33">
        <v>17176.410419581502</v>
      </c>
      <c r="O136" s="33">
        <v>16000.508834784123</v>
      </c>
      <c r="P136" s="33">
        <v>14836.87042543913</v>
      </c>
      <c r="Q136" s="33">
        <v>13682.24021254242</v>
      </c>
      <c r="R136" s="33">
        <v>12537.386376543358</v>
      </c>
      <c r="S136" s="33">
        <v>11407.302247279424</v>
      </c>
      <c r="T136" s="33">
        <v>10259.821883954892</v>
      </c>
      <c r="U136" s="33">
        <v>9158.9991597215321</v>
      </c>
      <c r="V136" s="33">
        <v>8082.8162149572008</v>
      </c>
      <c r="W136" s="33">
        <v>7081.261981640153</v>
      </c>
      <c r="X136" s="33">
        <v>6150.7716030425063</v>
      </c>
      <c r="Y136" s="33">
        <v>5307.0122011146614</v>
      </c>
      <c r="Z136" s="33">
        <v>4558.6699011685887</v>
      </c>
      <c r="AA136" s="33">
        <v>3893.101480012685</v>
      </c>
      <c r="AB136" s="33">
        <v>3296.1551269721972</v>
      </c>
      <c r="AC136" s="33">
        <v>2763.9022436502923</v>
      </c>
      <c r="AD136" s="33">
        <v>2298.9063200164742</v>
      </c>
      <c r="AE136" s="33">
        <v>1896.7653391661368</v>
      </c>
      <c r="AF136" s="33">
        <v>1555.7510131237939</v>
      </c>
      <c r="AG136" s="33">
        <v>1270.8600354627763</v>
      </c>
      <c r="AH136" s="33">
        <v>1033.3744393027839</v>
      </c>
      <c r="AI136" s="33">
        <v>832.01405577348987</v>
      </c>
      <c r="AJ136" s="33">
        <v>669.3505978472848</v>
      </c>
      <c r="AK136" s="33">
        <v>534.29437316080782</v>
      </c>
      <c r="AL136" s="33">
        <v>424.69184146308459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15954.962264863076</v>
      </c>
      <c r="M137" s="33">
        <v>15098.074081003002</v>
      </c>
      <c r="N137" s="33">
        <v>14023.20840586494</v>
      </c>
      <c r="O137" s="33">
        <v>12907.148859740973</v>
      </c>
      <c r="P137" s="33">
        <v>11858.8068705203</v>
      </c>
      <c r="Q137" s="33">
        <v>10830.518296971415</v>
      </c>
      <c r="R137" s="33">
        <v>9824.5471936176436</v>
      </c>
      <c r="S137" s="33">
        <v>8855.5853820754055</v>
      </c>
      <c r="T137" s="33">
        <v>7925.87792180612</v>
      </c>
      <c r="U137" s="33">
        <v>7088.7306332176213</v>
      </c>
      <c r="V137" s="33">
        <v>6238.832949439322</v>
      </c>
      <c r="W137" s="33">
        <v>5430.7995183836956</v>
      </c>
      <c r="X137" s="33">
        <v>4664.4794559997372</v>
      </c>
      <c r="Y137" s="33">
        <v>3985.3209970215371</v>
      </c>
      <c r="Z137" s="33">
        <v>3385.4983599251018</v>
      </c>
      <c r="AA137" s="33">
        <v>2860.7456681143531</v>
      </c>
      <c r="AB137" s="33">
        <v>2404.9058079871402</v>
      </c>
      <c r="AC137" s="33">
        <v>2008.1075840053545</v>
      </c>
      <c r="AD137" s="33">
        <v>1662.4020412987472</v>
      </c>
      <c r="AE137" s="33">
        <v>1365.3020927481903</v>
      </c>
      <c r="AF137" s="33">
        <v>1114.2828709733678</v>
      </c>
      <c r="AG137" s="33">
        <v>904.562903372748</v>
      </c>
      <c r="AH137" s="33">
        <v>728.97804574097665</v>
      </c>
      <c r="AI137" s="33">
        <v>582.31191464747758</v>
      </c>
      <c r="AJ137" s="33">
        <v>461.69270088145413</v>
      </c>
      <c r="AK137" s="33">
        <v>362.68444676316676</v>
      </c>
      <c r="AL137" s="33">
        <v>282.67660797920172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961.42340718219168</v>
      </c>
      <c r="M139" s="33">
        <v>1083.3003459304468</v>
      </c>
      <c r="N139" s="33">
        <v>1157.2882022970525</v>
      </c>
      <c r="O139" s="33">
        <v>1205.3829141517374</v>
      </c>
      <c r="P139" s="33">
        <v>1227.7395700235418</v>
      </c>
      <c r="Q139" s="33">
        <v>1227.5604580575325</v>
      </c>
      <c r="R139" s="33">
        <v>1206.0899784639296</v>
      </c>
      <c r="S139" s="33">
        <v>1167.9748713260415</v>
      </c>
      <c r="T139" s="33">
        <v>1111.9536757969092</v>
      </c>
      <c r="U139" s="33">
        <v>1039.7081381200492</v>
      </c>
      <c r="V139" s="33">
        <v>951.03121431951718</v>
      </c>
      <c r="W139" s="33">
        <v>861.96882479249757</v>
      </c>
      <c r="X139" s="33">
        <v>772.58503961682493</v>
      </c>
      <c r="Y139" s="33">
        <v>684.60531631635695</v>
      </c>
      <c r="Z139" s="33">
        <v>599.67176413334425</v>
      </c>
      <c r="AA139" s="33">
        <v>518.70700646514126</v>
      </c>
      <c r="AB139" s="33">
        <v>443.5539033907649</v>
      </c>
      <c r="AC139" s="33">
        <v>374.36883655274573</v>
      </c>
      <c r="AD139" s="33">
        <v>312.3861705146723</v>
      </c>
      <c r="AE139" s="33">
        <v>257.76032755932715</v>
      </c>
      <c r="AF139" s="33">
        <v>210.45773448312087</v>
      </c>
      <c r="AG139" s="33">
        <v>169.81883069291055</v>
      </c>
      <c r="AH139" s="33">
        <v>135.45654916154757</v>
      </c>
      <c r="AI139" s="33">
        <v>106.84758913164679</v>
      </c>
      <c r="AJ139" s="33">
        <v>83.789700463491045</v>
      </c>
      <c r="AK139" s="33">
        <v>65.238192656215773</v>
      </c>
      <c r="AL139" s="33">
        <v>50.987594797689333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1392.4378507884235</v>
      </c>
      <c r="M140" s="33">
        <v>1764.4393786111591</v>
      </c>
      <c r="N140" s="33">
        <v>2057.0513333860436</v>
      </c>
      <c r="O140" s="33">
        <v>2273.6766844275967</v>
      </c>
      <c r="P140" s="33">
        <v>2453.2494051520544</v>
      </c>
      <c r="Q140" s="33">
        <v>2592.7662612481772</v>
      </c>
      <c r="R140" s="33">
        <v>2767.0355535428534</v>
      </c>
      <c r="S140" s="33">
        <v>2947.8179132803771</v>
      </c>
      <c r="T140" s="33">
        <v>3109.9838049590471</v>
      </c>
      <c r="U140" s="33">
        <v>3273.3646443558887</v>
      </c>
      <c r="V140" s="33">
        <v>3414.9964049901305</v>
      </c>
      <c r="W140" s="33">
        <v>3533.7660216316294</v>
      </c>
      <c r="X140" s="33">
        <v>3636.1436993894245</v>
      </c>
      <c r="Y140" s="33">
        <v>3723.0101710113636</v>
      </c>
      <c r="Z140" s="33">
        <v>3795.0520795320872</v>
      </c>
      <c r="AA140" s="33">
        <v>3855.8494993638983</v>
      </c>
      <c r="AB140" s="33">
        <v>3906.5381774608732</v>
      </c>
      <c r="AC140" s="33">
        <v>3950.3022241526569</v>
      </c>
      <c r="AD140" s="33">
        <v>3986.6959752605017</v>
      </c>
      <c r="AE140" s="33">
        <v>4016.4879672149063</v>
      </c>
      <c r="AF140" s="33">
        <v>4040.4332393253712</v>
      </c>
      <c r="AG140" s="33">
        <v>4061.1484579144603</v>
      </c>
      <c r="AH140" s="33">
        <v>4078.6144238543961</v>
      </c>
      <c r="AI140" s="33">
        <v>4092.8743162368205</v>
      </c>
      <c r="AJ140" s="33">
        <v>4103.2708666932986</v>
      </c>
      <c r="AK140" s="33">
        <v>4111.5635646537739</v>
      </c>
      <c r="AL140" s="33">
        <v>4118.0213576205097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748.3567004374562</v>
      </c>
      <c r="M141" s="33">
        <v>908.71703248734957</v>
      </c>
      <c r="N141" s="33">
        <v>1077.8386557409369</v>
      </c>
      <c r="O141" s="33">
        <v>1252.7124718077059</v>
      </c>
      <c r="P141" s="33">
        <v>1375.9455350577523</v>
      </c>
      <c r="Q141" s="33">
        <v>1478.3492355506701</v>
      </c>
      <c r="R141" s="33">
        <v>1538.2964035533191</v>
      </c>
      <c r="S141" s="33">
        <v>1568.9159864259209</v>
      </c>
      <c r="T141" s="33">
        <v>1570.1657185290937</v>
      </c>
      <c r="U141" s="33">
        <v>1567.5705412799346</v>
      </c>
      <c r="V141" s="33">
        <v>1560.1385996044114</v>
      </c>
      <c r="W141" s="33">
        <v>1547.8196088119607</v>
      </c>
      <c r="X141" s="33">
        <v>1530.0436890091767</v>
      </c>
      <c r="Y141" s="33">
        <v>1508.0119571650239</v>
      </c>
      <c r="Z141" s="33">
        <v>1482.4574766072315</v>
      </c>
      <c r="AA141" s="33">
        <v>1454.39881526657</v>
      </c>
      <c r="AB141" s="33">
        <v>1425.3453471570813</v>
      </c>
      <c r="AC141" s="33">
        <v>1396.4666395884096</v>
      </c>
      <c r="AD141" s="33">
        <v>1368.8372574229716</v>
      </c>
      <c r="AE141" s="33">
        <v>1343.035087302196</v>
      </c>
      <c r="AF141" s="33">
        <v>1319.841225935688</v>
      </c>
      <c r="AG141" s="33">
        <v>1299.3105257336656</v>
      </c>
      <c r="AH141" s="33">
        <v>1281.8260110293543</v>
      </c>
      <c r="AI141" s="33">
        <v>1267.1612385751707</v>
      </c>
      <c r="AJ141" s="33">
        <v>1255.3934762979511</v>
      </c>
      <c r="AK141" s="33">
        <v>1245.8451949127207</v>
      </c>
      <c r="AL141" s="33">
        <v>1238.3150283854736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242.54977741342887</v>
      </c>
      <c r="M142" s="33">
        <v>367.72906280737891</v>
      </c>
      <c r="N142" s="33">
        <v>435.3172561036975</v>
      </c>
      <c r="O142" s="33">
        <v>497.1683238201598</v>
      </c>
      <c r="P142" s="33">
        <v>557.0469419001862</v>
      </c>
      <c r="Q142" s="33">
        <v>612.47482874172579</v>
      </c>
      <c r="R142" s="33">
        <v>616.65647656980127</v>
      </c>
      <c r="S142" s="33">
        <v>619.84457088854276</v>
      </c>
      <c r="T142" s="33">
        <v>577.1381466896089</v>
      </c>
      <c r="U142" s="33">
        <v>535.04575844100589</v>
      </c>
      <c r="V142" s="33">
        <v>493.74683064644387</v>
      </c>
      <c r="W142" s="33">
        <v>453.21481184932099</v>
      </c>
      <c r="X142" s="33">
        <v>412.39294108699312</v>
      </c>
      <c r="Y142" s="33">
        <v>371.33649188037276</v>
      </c>
      <c r="Z142" s="33">
        <v>329.82483787104093</v>
      </c>
      <c r="AA142" s="33">
        <v>289.52499942589316</v>
      </c>
      <c r="AB142" s="33">
        <v>250.38760105783217</v>
      </c>
      <c r="AC142" s="33">
        <v>213.74368207430334</v>
      </c>
      <c r="AD142" s="33">
        <v>179.37288357884498</v>
      </c>
      <c r="AE142" s="33">
        <v>148.14753039078693</v>
      </c>
      <c r="AF142" s="33">
        <v>120.66376934824669</v>
      </c>
      <c r="AG142" s="33">
        <v>97.279341711840146</v>
      </c>
      <c r="AH142" s="33">
        <v>77.657496703437033</v>
      </c>
      <c r="AI142" s="33">
        <v>60.932503884753871</v>
      </c>
      <c r="AJ142" s="33">
        <v>47.094291550474686</v>
      </c>
      <c r="AK142" s="33">
        <v>36.018094055430041</v>
      </c>
      <c r="AL142" s="33">
        <v>27.32456288568121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21904.294055880124</v>
      </c>
      <c r="M146" s="33">
        <v>21214.867697440866</v>
      </c>
      <c r="N146" s="33">
        <v>20390.749955264597</v>
      </c>
      <c r="O146" s="33">
        <v>19479.568433363456</v>
      </c>
      <c r="P146" s="33">
        <v>18517.859400614725</v>
      </c>
      <c r="Q146" s="33">
        <v>17502.56693184813</v>
      </c>
      <c r="R146" s="33">
        <v>16510.511908550143</v>
      </c>
      <c r="S146" s="33">
        <v>15523.095031885841</v>
      </c>
      <c r="T146" s="33">
        <v>14481.759364710848</v>
      </c>
      <c r="U146" s="33">
        <v>13472.07194219747</v>
      </c>
      <c r="V146" s="33">
        <v>12448.843834266849</v>
      </c>
      <c r="W146" s="33">
        <v>11476.996828064281</v>
      </c>
      <c r="X146" s="33">
        <v>10559.500342048756</v>
      </c>
      <c r="Y146" s="33">
        <v>9714.6276884423824</v>
      </c>
      <c r="Z146" s="33">
        <v>8953.3937448340203</v>
      </c>
      <c r="AA146" s="33">
        <v>8267.6579858417244</v>
      </c>
      <c r="AB146" s="33">
        <v>7646.2472078238352</v>
      </c>
      <c r="AC146" s="33">
        <v>7088.5733043556947</v>
      </c>
      <c r="AD146" s="33">
        <v>6597.9884657916482</v>
      </c>
      <c r="AE146" s="33">
        <v>6171.0136339403707</v>
      </c>
      <c r="AF146" s="33">
        <v>5806.6419869322863</v>
      </c>
      <c r="AG146" s="33">
        <v>5501.8273240701474</v>
      </c>
      <c r="AH146" s="33">
        <v>5247.4454123187279</v>
      </c>
      <c r="AI146" s="33">
        <v>5031.735961141957</v>
      </c>
      <c r="AJ146" s="33">
        <v>4856.4111650040741</v>
      </c>
      <c r="AK146" s="33">
        <v>4711.096130470798</v>
      </c>
      <c r="AL146" s="33">
        <v>4593.700793881284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16945.868742713959</v>
      </c>
      <c r="M147" s="34">
        <v>16374.52017629773</v>
      </c>
      <c r="N147" s="34">
        <v>15536.364317709575</v>
      </c>
      <c r="O147" s="34">
        <v>14657.02965536884</v>
      </c>
      <c r="P147" s="34">
        <v>13791.799347478238</v>
      </c>
      <c r="Q147" s="34">
        <v>12921.342361263811</v>
      </c>
      <c r="R147" s="34">
        <v>11979.500073740764</v>
      </c>
      <c r="S147" s="34">
        <v>11044.345939389868</v>
      </c>
      <c r="T147" s="34">
        <v>10073.181787024823</v>
      </c>
      <c r="U147" s="34">
        <v>9191.3469329385607</v>
      </c>
      <c r="V147" s="34">
        <v>8292.7183796901772</v>
      </c>
      <c r="W147" s="34">
        <v>7431.8339390449764</v>
      </c>
      <c r="X147" s="34">
        <v>6606.9160860959073</v>
      </c>
      <c r="Y147" s="34">
        <v>5864.6694460669332</v>
      </c>
      <c r="Z147" s="34">
        <v>5197.7806744033751</v>
      </c>
      <c r="AA147" s="34">
        <v>4604.6694828068157</v>
      </c>
      <c r="AB147" s="34">
        <v>4080.6387562020536</v>
      </c>
      <c r="AC147" s="34">
        <v>3618.3179056680674</v>
      </c>
      <c r="AD147" s="34">
        <v>3210.6121823005642</v>
      </c>
      <c r="AE147" s="34">
        <v>2856.4847104411733</v>
      </c>
      <c r="AF147" s="34">
        <v>2554.7878662573025</v>
      </c>
      <c r="AG147" s="34">
        <v>2301.1527708182539</v>
      </c>
      <c r="AH147" s="34">
        <v>2088.4615534737682</v>
      </c>
      <c r="AI147" s="34">
        <v>1910.4056571074022</v>
      </c>
      <c r="AJ147" s="34">
        <v>1764.18046872988</v>
      </c>
      <c r="AK147" s="34">
        <v>1644.5477357313175</v>
      </c>
      <c r="AL147" s="34">
        <v>1548.3161992503565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38850.162798594087</v>
      </c>
      <c r="M148" s="33">
        <v>37589.387873738604</v>
      </c>
      <c r="N148" s="33">
        <v>35927.114272974177</v>
      </c>
      <c r="O148" s="33">
        <v>34136.598088732295</v>
      </c>
      <c r="P148" s="33">
        <v>32309.658748092967</v>
      </c>
      <c r="Q148" s="33">
        <v>30423.909293111938</v>
      </c>
      <c r="R148" s="33">
        <v>28490.011982290907</v>
      </c>
      <c r="S148" s="33">
        <v>26567.440971275711</v>
      </c>
      <c r="T148" s="33">
        <v>24554.941151735671</v>
      </c>
      <c r="U148" s="33">
        <v>22663.418875136034</v>
      </c>
      <c r="V148" s="33">
        <v>20741.562213957026</v>
      </c>
      <c r="W148" s="33">
        <v>18908.830767109259</v>
      </c>
      <c r="X148" s="33">
        <v>17166.416428144661</v>
      </c>
      <c r="Y148" s="33">
        <v>15579.297134509316</v>
      </c>
      <c r="Z148" s="33">
        <v>14151.174419237394</v>
      </c>
      <c r="AA148" s="33">
        <v>12872.327468648542</v>
      </c>
      <c r="AB148" s="33">
        <v>11726.885964025889</v>
      </c>
      <c r="AC148" s="33">
        <v>10706.891210023763</v>
      </c>
      <c r="AD148" s="33">
        <v>9808.6006480922097</v>
      </c>
      <c r="AE148" s="33">
        <v>9027.4983443815436</v>
      </c>
      <c r="AF148" s="33">
        <v>8361.4298531895874</v>
      </c>
      <c r="AG148" s="33">
        <v>7802.9800948884003</v>
      </c>
      <c r="AH148" s="33">
        <v>7335.9069657924947</v>
      </c>
      <c r="AI148" s="33">
        <v>6942.1416182493585</v>
      </c>
      <c r="AJ148" s="33">
        <v>6620.591633733955</v>
      </c>
      <c r="AK148" s="33">
        <v>6355.6438662021146</v>
      </c>
      <c r="AL148" s="33">
        <v>6142.0169931316404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46.334525731045538</v>
      </c>
      <c r="M160" s="33">
        <v>43.530093295771259</v>
      </c>
      <c r="N160" s="33">
        <v>40.708092694408165</v>
      </c>
      <c r="O160" s="33">
        <v>37.921205938438369</v>
      </c>
      <c r="P160" s="33">
        <v>35.163382908290743</v>
      </c>
      <c r="Q160" s="33">
        <v>32.426909303725544</v>
      </c>
      <c r="R160" s="33">
        <v>29.713605712407759</v>
      </c>
      <c r="S160" s="33">
        <v>27.035306326052236</v>
      </c>
      <c r="T160" s="33">
        <v>24.3157778649731</v>
      </c>
      <c r="U160" s="33">
        <v>21.706828008540025</v>
      </c>
      <c r="V160" s="33">
        <v>19.156274429448565</v>
      </c>
      <c r="W160" s="33">
        <v>16.782590896487161</v>
      </c>
      <c r="X160" s="33">
        <v>14.577328699210733</v>
      </c>
      <c r="Y160" s="33">
        <v>12.577618916641752</v>
      </c>
      <c r="Z160" s="33">
        <v>10.80404766576955</v>
      </c>
      <c r="AA160" s="33">
        <v>9.2266505076300671</v>
      </c>
      <c r="AB160" s="33">
        <v>7.8118876509241089</v>
      </c>
      <c r="AC160" s="33">
        <v>6.5504483174511945</v>
      </c>
      <c r="AD160" s="33">
        <v>5.448407978439044</v>
      </c>
      <c r="AE160" s="33">
        <v>4.4953338538237428</v>
      </c>
      <c r="AF160" s="33">
        <v>3.6871299011033924</v>
      </c>
      <c r="AG160" s="33">
        <v>3.0119382840467805</v>
      </c>
      <c r="AH160" s="33">
        <v>2.4490974211475978</v>
      </c>
      <c r="AI160" s="33">
        <v>1.9718733121831706</v>
      </c>
      <c r="AJ160" s="33">
        <v>1.5863609168980652</v>
      </c>
      <c r="AK160" s="33">
        <v>1.2662776643911144</v>
      </c>
      <c r="AL160" s="33">
        <v>1.0065196642675105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42.280650001887132</v>
      </c>
      <c r="M161" s="33">
        <v>40.009896314657965</v>
      </c>
      <c r="N161" s="33">
        <v>37.161502275542084</v>
      </c>
      <c r="O161" s="33">
        <v>34.203944478313581</v>
      </c>
      <c r="P161" s="33">
        <v>31.425838206878787</v>
      </c>
      <c r="Q161" s="33">
        <v>28.700873486974245</v>
      </c>
      <c r="R161" s="33">
        <v>26.03505006308675</v>
      </c>
      <c r="S161" s="33">
        <v>23.467301262499831</v>
      </c>
      <c r="T161" s="33">
        <v>21.00357649278622</v>
      </c>
      <c r="U161" s="33">
        <v>18.785136178026693</v>
      </c>
      <c r="V161" s="33">
        <v>16.532907316014203</v>
      </c>
      <c r="W161" s="33">
        <v>14.391618723716791</v>
      </c>
      <c r="X161" s="33">
        <v>12.3608705583993</v>
      </c>
      <c r="Y161" s="33">
        <v>10.561100642107073</v>
      </c>
      <c r="Z161" s="33">
        <v>8.9715706538015194</v>
      </c>
      <c r="AA161" s="33">
        <v>7.5809760205030345</v>
      </c>
      <c r="AB161" s="33">
        <v>6.373000391165923</v>
      </c>
      <c r="AC161" s="33">
        <v>5.3214850976141905</v>
      </c>
      <c r="AD161" s="33">
        <v>4.4053654094416812</v>
      </c>
      <c r="AE161" s="33">
        <v>3.618050545782705</v>
      </c>
      <c r="AF161" s="33">
        <v>2.9528496080794251</v>
      </c>
      <c r="AG161" s="33">
        <v>2.3970916939377824</v>
      </c>
      <c r="AH161" s="33">
        <v>1.9317918212135885</v>
      </c>
      <c r="AI161" s="33">
        <v>1.5431265738158157</v>
      </c>
      <c r="AJ161" s="33">
        <v>1.2234856573358535</v>
      </c>
      <c r="AK161" s="33">
        <v>0.96111378392239188</v>
      </c>
      <c r="AL161" s="33">
        <v>0.74909301114488469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2.2785734750217945</v>
      </c>
      <c r="M163" s="33">
        <v>2.5674218198551593</v>
      </c>
      <c r="N163" s="33">
        <v>2.7427730394440148</v>
      </c>
      <c r="O163" s="33">
        <v>2.8567575065396182</v>
      </c>
      <c r="P163" s="33">
        <v>2.9097427809557947</v>
      </c>
      <c r="Q163" s="33">
        <v>2.9093182855963526</v>
      </c>
      <c r="R163" s="33">
        <v>2.8584332489595137</v>
      </c>
      <c r="S163" s="33">
        <v>2.7681004450427187</v>
      </c>
      <c r="T163" s="33">
        <v>2.6353302116386756</v>
      </c>
      <c r="U163" s="33">
        <v>2.4641082873445157</v>
      </c>
      <c r="V163" s="33">
        <v>2.2539439779372561</v>
      </c>
      <c r="W163" s="33">
        <v>2.0428661147582194</v>
      </c>
      <c r="X163" s="33">
        <v>1.8310265438918751</v>
      </c>
      <c r="Y163" s="33">
        <v>1.6225145996697659</v>
      </c>
      <c r="Z163" s="33">
        <v>1.4212220809960261</v>
      </c>
      <c r="AA163" s="33">
        <v>1.2293356053223843</v>
      </c>
      <c r="AB163" s="33">
        <v>1.0512227510361132</v>
      </c>
      <c r="AC163" s="33">
        <v>0.88725414263000713</v>
      </c>
      <c r="AD163" s="33">
        <v>0.7403552241197735</v>
      </c>
      <c r="AE163" s="33">
        <v>0.61089197631560554</v>
      </c>
      <c r="AF163" s="33">
        <v>0.49878483072499641</v>
      </c>
      <c r="AG163" s="33">
        <v>0.40247062874219802</v>
      </c>
      <c r="AH163" s="33">
        <v>0.32103202151286764</v>
      </c>
      <c r="AI163" s="33">
        <v>0.2532287862420029</v>
      </c>
      <c r="AJ163" s="33">
        <v>0.19858159009847381</v>
      </c>
      <c r="AK163" s="33">
        <v>0.15461451659523137</v>
      </c>
      <c r="AL163" s="33">
        <v>0.12084059967052371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3.3000777063685645</v>
      </c>
      <c r="M164" s="33">
        <v>4.1817213273084466</v>
      </c>
      <c r="N164" s="33">
        <v>4.8752116601249229</v>
      </c>
      <c r="O164" s="33">
        <v>5.3886137420934048</v>
      </c>
      <c r="P164" s="33">
        <v>5.8142010902103696</v>
      </c>
      <c r="Q164" s="33">
        <v>6.1448560391581815</v>
      </c>
      <c r="R164" s="33">
        <v>6.5578742618965622</v>
      </c>
      <c r="S164" s="33">
        <v>6.9863284544744948</v>
      </c>
      <c r="T164" s="33">
        <v>7.3706616177529423</v>
      </c>
      <c r="U164" s="33">
        <v>7.7578742071234572</v>
      </c>
      <c r="V164" s="33">
        <v>8.0935414798266088</v>
      </c>
      <c r="W164" s="33">
        <v>8.3750254712669623</v>
      </c>
      <c r="X164" s="33">
        <v>8.617660567552937</v>
      </c>
      <c r="Y164" s="33">
        <v>8.8235341052969307</v>
      </c>
      <c r="Z164" s="33">
        <v>8.9942734284910468</v>
      </c>
      <c r="AA164" s="33">
        <v>9.1383633134924391</v>
      </c>
      <c r="AB164" s="33">
        <v>9.258495480582269</v>
      </c>
      <c r="AC164" s="33">
        <v>9.3622162712417989</v>
      </c>
      <c r="AD164" s="33">
        <v>9.4484694613673916</v>
      </c>
      <c r="AE164" s="33">
        <v>9.5190764822993295</v>
      </c>
      <c r="AF164" s="33">
        <v>9.5758267772011312</v>
      </c>
      <c r="AG164" s="33">
        <v>9.6249218452572709</v>
      </c>
      <c r="AH164" s="33">
        <v>9.666316184534919</v>
      </c>
      <c r="AI164" s="33">
        <v>9.7001121294812638</v>
      </c>
      <c r="AJ164" s="33">
        <v>9.7247519540631178</v>
      </c>
      <c r="AK164" s="33">
        <v>9.7444056482294439</v>
      </c>
      <c r="AL164" s="33">
        <v>9.7597106175606072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1.9831452561592589</v>
      </c>
      <c r="M165" s="33">
        <v>2.4081001360914769</v>
      </c>
      <c r="N165" s="33">
        <v>2.8562724377134829</v>
      </c>
      <c r="O165" s="33">
        <v>3.3196880502904205</v>
      </c>
      <c r="P165" s="33">
        <v>3.6462556679030431</v>
      </c>
      <c r="Q165" s="33">
        <v>3.9176254742092755</v>
      </c>
      <c r="R165" s="33">
        <v>4.0764854694162951</v>
      </c>
      <c r="S165" s="33">
        <v>4.1576273640286905</v>
      </c>
      <c r="T165" s="33">
        <v>4.1609391541020981</v>
      </c>
      <c r="U165" s="33">
        <v>4.1540619343918257</v>
      </c>
      <c r="V165" s="33">
        <v>4.1343672889516894</v>
      </c>
      <c r="W165" s="33">
        <v>4.1017219633516966</v>
      </c>
      <c r="X165" s="33">
        <v>4.0546157758743187</v>
      </c>
      <c r="Y165" s="33">
        <v>3.996231686487314</v>
      </c>
      <c r="Z165" s="33">
        <v>3.9285123130091639</v>
      </c>
      <c r="AA165" s="33">
        <v>3.8541568604564107</v>
      </c>
      <c r="AB165" s="33">
        <v>3.7771651699662661</v>
      </c>
      <c r="AC165" s="33">
        <v>3.7006365949092865</v>
      </c>
      <c r="AD165" s="33">
        <v>3.6274187321708764</v>
      </c>
      <c r="AE165" s="33">
        <v>3.55904298135082</v>
      </c>
      <c r="AF165" s="33">
        <v>3.4975792487295738</v>
      </c>
      <c r="AG165" s="33">
        <v>3.4431728931942143</v>
      </c>
      <c r="AH165" s="33">
        <v>3.3968389292277896</v>
      </c>
      <c r="AI165" s="33">
        <v>3.3579772822242022</v>
      </c>
      <c r="AJ165" s="33">
        <v>3.3267927121895715</v>
      </c>
      <c r="AK165" s="33">
        <v>3.30148976651871</v>
      </c>
      <c r="AL165" s="33">
        <v>3.281534825221506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0.64275691014558656</v>
      </c>
      <c r="M166" s="33">
        <v>0.97448201643955401</v>
      </c>
      <c r="N166" s="33">
        <v>1.1535907286747982</v>
      </c>
      <c r="O166" s="33">
        <v>1.3174960581234236</v>
      </c>
      <c r="P166" s="33">
        <v>1.4761743960354936</v>
      </c>
      <c r="Q166" s="33">
        <v>1.6230582961655731</v>
      </c>
      <c r="R166" s="33">
        <v>1.6341396629099734</v>
      </c>
      <c r="S166" s="33">
        <v>1.6425881128546385</v>
      </c>
      <c r="T166" s="33">
        <v>1.5294160887274635</v>
      </c>
      <c r="U166" s="33">
        <v>1.417871259868666</v>
      </c>
      <c r="V166" s="33">
        <v>1.3084291012130762</v>
      </c>
      <c r="W166" s="33">
        <v>1.2010192514007008</v>
      </c>
      <c r="X166" s="33">
        <v>1.0928412938805319</v>
      </c>
      <c r="Y166" s="33">
        <v>0.98404170348298781</v>
      </c>
      <c r="Z166" s="33">
        <v>0.87403582035825844</v>
      </c>
      <c r="AA166" s="33">
        <v>0.76724124847861686</v>
      </c>
      <c r="AB166" s="33">
        <v>0.6635271428032552</v>
      </c>
      <c r="AC166" s="33">
        <v>0.5664207574969039</v>
      </c>
      <c r="AD166" s="33">
        <v>0.47533814148393916</v>
      </c>
      <c r="AE166" s="33">
        <v>0.39259095553558537</v>
      </c>
      <c r="AF166" s="33">
        <v>0.31975898877285364</v>
      </c>
      <c r="AG166" s="33">
        <v>0.25779025553637636</v>
      </c>
      <c r="AH166" s="33">
        <v>0.20579236626410816</v>
      </c>
      <c r="AI166" s="33">
        <v>0.16147113529459775</v>
      </c>
      <c r="AJ166" s="33">
        <v>0.12479987260875791</v>
      </c>
      <c r="AK166" s="33">
        <v>9.5447949246889624E-2</v>
      </c>
      <c r="AL166" s="33">
        <v>7.2410091647055211E-2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51.913176912435894</v>
      </c>
      <c r="M172" s="33">
        <v>50.279236442934867</v>
      </c>
      <c r="N172" s="33">
        <v>48.326077393977108</v>
      </c>
      <c r="O172" s="33">
        <v>46.16657718707139</v>
      </c>
      <c r="P172" s="33">
        <v>43.887326779456906</v>
      </c>
      <c r="Q172" s="33">
        <v>41.481083628480079</v>
      </c>
      <c r="R172" s="33">
        <v>39.129913223263834</v>
      </c>
      <c r="S172" s="33">
        <v>36.789735225569451</v>
      </c>
      <c r="T172" s="33">
        <v>34.321769694364718</v>
      </c>
      <c r="U172" s="33">
        <v>31.928810503007998</v>
      </c>
      <c r="V172" s="33">
        <v>29.503759887212428</v>
      </c>
      <c r="W172" s="33">
        <v>27.200482482512342</v>
      </c>
      <c r="X172" s="33">
        <v>25.026015810655544</v>
      </c>
      <c r="Y172" s="33">
        <v>23.023667621608446</v>
      </c>
      <c r="Z172" s="33">
        <v>21.219543175256625</v>
      </c>
      <c r="AA172" s="33">
        <v>19.594349426444893</v>
      </c>
      <c r="AB172" s="33">
        <v>18.121605882542489</v>
      </c>
      <c r="AC172" s="33">
        <v>16.799918731323</v>
      </c>
      <c r="AD172" s="33">
        <v>15.637232663926209</v>
      </c>
      <c r="AE172" s="33">
        <v>14.625302312438677</v>
      </c>
      <c r="AF172" s="33">
        <v>13.76174150902952</v>
      </c>
      <c r="AG172" s="33">
        <v>13.039330758046249</v>
      </c>
      <c r="AH172" s="33">
        <v>12.436445627195384</v>
      </c>
      <c r="AI172" s="33">
        <v>11.925214227906437</v>
      </c>
      <c r="AJ172" s="33">
        <v>11.509694461059656</v>
      </c>
      <c r="AK172" s="33">
        <v>11.16529782921579</v>
      </c>
      <c r="AL172" s="33">
        <v>10.887070881498641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44.906552168191979</v>
      </c>
      <c r="M173" s="34">
        <v>43.392478467188994</v>
      </c>
      <c r="N173" s="34">
        <v>41.171365441930369</v>
      </c>
      <c r="O173" s="34">
        <v>38.841128586727429</v>
      </c>
      <c r="P173" s="34">
        <v>36.548268270817324</v>
      </c>
      <c r="Q173" s="34">
        <v>34.241557257349093</v>
      </c>
      <c r="R173" s="34">
        <v>31.745675195413018</v>
      </c>
      <c r="S173" s="34">
        <v>29.267516739383161</v>
      </c>
      <c r="T173" s="34">
        <v>26.693931735615781</v>
      </c>
      <c r="U173" s="34">
        <v>24.357069372287185</v>
      </c>
      <c r="V173" s="34">
        <v>21.975703706178969</v>
      </c>
      <c r="W173" s="34">
        <v>19.694359938469191</v>
      </c>
      <c r="X173" s="34">
        <v>17.508327628154152</v>
      </c>
      <c r="Y173" s="34">
        <v>15.541374032077375</v>
      </c>
      <c r="Z173" s="34">
        <v>13.774118787168941</v>
      </c>
      <c r="AA173" s="34">
        <v>12.202374129438063</v>
      </c>
      <c r="AB173" s="34">
        <v>10.813692703935445</v>
      </c>
      <c r="AC173" s="34">
        <v>9.5885424500203804</v>
      </c>
      <c r="AD173" s="34">
        <v>8.5081222830964975</v>
      </c>
      <c r="AE173" s="34">
        <v>7.5696844826691105</v>
      </c>
      <c r="AF173" s="34">
        <v>6.7701878455818534</v>
      </c>
      <c r="AG173" s="34">
        <v>6.0980548426683727</v>
      </c>
      <c r="AH173" s="34">
        <v>5.5344231167054865</v>
      </c>
      <c r="AI173" s="34">
        <v>5.0625749913346159</v>
      </c>
      <c r="AJ173" s="34">
        <v>4.675078242134183</v>
      </c>
      <c r="AK173" s="34">
        <v>4.358051499687992</v>
      </c>
      <c r="AL173" s="34">
        <v>4.1030379280134452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96.819729080627894</v>
      </c>
      <c r="M174" s="33">
        <v>93.671714910123853</v>
      </c>
      <c r="N174" s="33">
        <v>89.497442835907464</v>
      </c>
      <c r="O174" s="33">
        <v>85.007705773798833</v>
      </c>
      <c r="P174" s="33">
        <v>80.43559505027423</v>
      </c>
      <c r="Q174" s="33">
        <v>75.722640885829165</v>
      </c>
      <c r="R174" s="33">
        <v>70.875588418676855</v>
      </c>
      <c r="S174" s="33">
        <v>66.057251964952613</v>
      </c>
      <c r="T174" s="33">
        <v>61.015701429980503</v>
      </c>
      <c r="U174" s="33">
        <v>56.285879875295187</v>
      </c>
      <c r="V174" s="33">
        <v>51.479463593391394</v>
      </c>
      <c r="W174" s="33">
        <v>46.894842420981526</v>
      </c>
      <c r="X174" s="33">
        <v>42.534343438809699</v>
      </c>
      <c r="Y174" s="33">
        <v>38.565041653685824</v>
      </c>
      <c r="Z174" s="33">
        <v>34.99366196242557</v>
      </c>
      <c r="AA174" s="33">
        <v>31.796723555882949</v>
      </c>
      <c r="AB174" s="33">
        <v>28.935298586477934</v>
      </c>
      <c r="AC174" s="33">
        <v>26.388461181343381</v>
      </c>
      <c r="AD174" s="33">
        <v>24.145354947022707</v>
      </c>
      <c r="AE174" s="33">
        <v>22.194986795107788</v>
      </c>
      <c r="AF174" s="33">
        <v>20.531929354611371</v>
      </c>
      <c r="AG174" s="33">
        <v>19.137385600714623</v>
      </c>
      <c r="AH174" s="33">
        <v>17.970868743900873</v>
      </c>
      <c r="AI174" s="33">
        <v>16.987789219241051</v>
      </c>
      <c r="AJ174" s="33">
        <v>16.18477270319384</v>
      </c>
      <c r="AK174" s="33">
        <v>15.52334932890378</v>
      </c>
      <c r="AL174" s="33">
        <v>14.990108809512089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</v>
      </c>
      <c r="N175" s="30">
        <v>2.3700000000000006</v>
      </c>
      <c r="O175" s="30">
        <v>2.3699999999999997</v>
      </c>
      <c r="P175" s="30">
        <v>2.37</v>
      </c>
      <c r="Q175" s="30">
        <v>2.3700000000000006</v>
      </c>
      <c r="R175" s="30">
        <v>2.37</v>
      </c>
      <c r="S175" s="30">
        <v>2.37</v>
      </c>
      <c r="T175" s="30">
        <v>2.3700000000000006</v>
      </c>
      <c r="U175" s="30">
        <v>2.3699999999999992</v>
      </c>
      <c r="V175" s="30">
        <v>2.37</v>
      </c>
      <c r="W175" s="30">
        <v>2.3699999999999997</v>
      </c>
      <c r="X175" s="30">
        <v>2.3699999999999988</v>
      </c>
      <c r="Y175" s="30">
        <v>2.370000000000001</v>
      </c>
      <c r="Z175" s="30">
        <v>2.3699999999999988</v>
      </c>
      <c r="AA175" s="30">
        <v>2.370000000000001</v>
      </c>
      <c r="AB175" s="30">
        <v>2.3700000000000006</v>
      </c>
      <c r="AC175" s="30">
        <v>2.3700000000000006</v>
      </c>
      <c r="AD175" s="30">
        <v>2.37</v>
      </c>
      <c r="AE175" s="30">
        <v>2.3699999999999992</v>
      </c>
      <c r="AF175" s="30">
        <v>2.3700000000000006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34306.282435685738</v>
      </c>
      <c r="M182" s="33">
        <v>43293.378651525869</v>
      </c>
      <c r="N182" s="33">
        <v>52788.200979874266</v>
      </c>
      <c r="O182" s="33">
        <v>62773.407608204347</v>
      </c>
      <c r="P182" s="33">
        <v>74800.42095413772</v>
      </c>
      <c r="Q182" s="33">
        <v>88708.712176374262</v>
      </c>
      <c r="R182" s="33">
        <v>106959.63106991637</v>
      </c>
      <c r="S182" s="33">
        <v>129259.01517041019</v>
      </c>
      <c r="T182" s="33">
        <v>155297.73457692689</v>
      </c>
      <c r="U182" s="33">
        <v>182140.17969982771</v>
      </c>
      <c r="V182" s="33">
        <v>210237.24841866098</v>
      </c>
      <c r="W182" s="33">
        <v>237415.12775830438</v>
      </c>
      <c r="X182" s="33">
        <v>263696.53516016965</v>
      </c>
      <c r="Y182" s="33">
        <v>288036.27623194299</v>
      </c>
      <c r="Z182" s="33">
        <v>310530.84846736031</v>
      </c>
      <c r="AA182" s="33">
        <v>331200.22027283517</v>
      </c>
      <c r="AB182" s="33">
        <v>350080.88113759557</v>
      </c>
      <c r="AC182" s="33">
        <v>367162.67569401732</v>
      </c>
      <c r="AD182" s="33">
        <v>382471.24172926164</v>
      </c>
      <c r="AE182" s="33">
        <v>396006.01698225312</v>
      </c>
      <c r="AF182" s="33">
        <v>407806.34141792351</v>
      </c>
      <c r="AG182" s="33">
        <v>417938.42309668718</v>
      </c>
      <c r="AH182" s="33">
        <v>426514.43594459636</v>
      </c>
      <c r="AI182" s="33">
        <v>433671.26755608595</v>
      </c>
      <c r="AJ182" s="33">
        <v>439553.7633407776</v>
      </c>
      <c r="AK182" s="33">
        <v>444336.48933699529</v>
      </c>
      <c r="AL182" s="33">
        <v>448175.88215278514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2064.5951860202513</v>
      </c>
      <c r="M184" s="33">
        <v>2640.0704910077429</v>
      </c>
      <c r="N184" s="33">
        <v>3098.4972709061672</v>
      </c>
      <c r="O184" s="33">
        <v>3443.42542247147</v>
      </c>
      <c r="P184" s="33">
        <v>3734.0349822115431</v>
      </c>
      <c r="Q184" s="33">
        <v>3965.2400724026561</v>
      </c>
      <c r="R184" s="33">
        <v>4256.1125481162289</v>
      </c>
      <c r="S184" s="33">
        <v>4562.2129693909892</v>
      </c>
      <c r="T184" s="33">
        <v>4842.9667714487105</v>
      </c>
      <c r="U184" s="33">
        <v>5131.1275646648792</v>
      </c>
      <c r="V184" s="33">
        <v>5388.9295588548503</v>
      </c>
      <c r="W184" s="33">
        <v>5614.1879881103796</v>
      </c>
      <c r="X184" s="33">
        <v>5811.6986559413726</v>
      </c>
      <c r="Y184" s="33">
        <v>5982.8589836682131</v>
      </c>
      <c r="Z184" s="33">
        <v>6128.7113998227906</v>
      </c>
      <c r="AA184" s="33">
        <v>6254.7097855861048</v>
      </c>
      <c r="AB184" s="33">
        <v>6362.4533996131959</v>
      </c>
      <c r="AC184" s="33">
        <v>6456.7981214069841</v>
      </c>
      <c r="AD184" s="33">
        <v>6537.1105374164563</v>
      </c>
      <c r="AE184" s="33">
        <v>6604.6453389541875</v>
      </c>
      <c r="AF184" s="33">
        <v>6660.5489090070969</v>
      </c>
      <c r="AG184" s="33">
        <v>6708.9121402120472</v>
      </c>
      <c r="AH184" s="33">
        <v>6749.7839809351317</v>
      </c>
      <c r="AI184" s="33">
        <v>6783.4613251482842</v>
      </c>
      <c r="AJ184" s="33">
        <v>6809.1446460238258</v>
      </c>
      <c r="AK184" s="33">
        <v>6829.7875017380775</v>
      </c>
      <c r="AL184" s="33">
        <v>6846.0600521926208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396.76455606904324</v>
      </c>
      <c r="M186" s="33">
        <v>604.5710936445164</v>
      </c>
      <c r="N186" s="33">
        <v>717.28834646757196</v>
      </c>
      <c r="O186" s="33">
        <v>820.7942000015978</v>
      </c>
      <c r="P186" s="33">
        <v>921.31229853522052</v>
      </c>
      <c r="Q186" s="33">
        <v>1014.7549527868242</v>
      </c>
      <c r="R186" s="33">
        <v>1022.6604443304168</v>
      </c>
      <c r="S186" s="33">
        <v>1029.0463322755561</v>
      </c>
      <c r="T186" s="33">
        <v>958.27037058891722</v>
      </c>
      <c r="U186" s="33">
        <v>888.54228943239707</v>
      </c>
      <c r="V186" s="33">
        <v>820.16064375802773</v>
      </c>
      <c r="W186" s="33">
        <v>753.05332027064253</v>
      </c>
      <c r="X186" s="33">
        <v>685.43082712561727</v>
      </c>
      <c r="Y186" s="33">
        <v>617.39963533899083</v>
      </c>
      <c r="Z186" s="33">
        <v>548.57665753509457</v>
      </c>
      <c r="AA186" s="33">
        <v>481.72357607165929</v>
      </c>
      <c r="AB186" s="33">
        <v>416.74108380008869</v>
      </c>
      <c r="AC186" s="33">
        <v>355.85535899872571</v>
      </c>
      <c r="AD186" s="33">
        <v>298.71451905809619</v>
      </c>
      <c r="AE186" s="33">
        <v>246.78814541713476</v>
      </c>
      <c r="AF186" s="33">
        <v>201.06455965327123</v>
      </c>
      <c r="AG186" s="33">
        <v>162.1390006416155</v>
      </c>
      <c r="AH186" s="33">
        <v>129.4619525120612</v>
      </c>
      <c r="AI186" s="33">
        <v>101.59925149687118</v>
      </c>
      <c r="AJ186" s="33">
        <v>78.540501816060669</v>
      </c>
      <c r="AK186" s="33">
        <v>60.074667079728485</v>
      </c>
      <c r="AL186" s="33">
        <v>45.577561642327808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2461.3597420892947</v>
      </c>
      <c r="M192" s="33">
        <v>3244.6415846522596</v>
      </c>
      <c r="N192" s="33">
        <v>3815.7856173737391</v>
      </c>
      <c r="O192" s="33">
        <v>4264.2196224730678</v>
      </c>
      <c r="P192" s="33">
        <v>4655.3472807467633</v>
      </c>
      <c r="Q192" s="33">
        <v>4979.9950251894807</v>
      </c>
      <c r="R192" s="33">
        <v>5278.7729924466457</v>
      </c>
      <c r="S192" s="33">
        <v>5591.2593016665451</v>
      </c>
      <c r="T192" s="33">
        <v>5801.2371420376276</v>
      </c>
      <c r="U192" s="33">
        <v>6019.6698540972766</v>
      </c>
      <c r="V192" s="33">
        <v>6209.0902026128779</v>
      </c>
      <c r="W192" s="33">
        <v>6367.2413083810225</v>
      </c>
      <c r="X192" s="33">
        <v>6497.1294830669904</v>
      </c>
      <c r="Y192" s="33">
        <v>6600.2586190072043</v>
      </c>
      <c r="Z192" s="33">
        <v>6677.288057357885</v>
      </c>
      <c r="AA192" s="33">
        <v>6736.4333616577642</v>
      </c>
      <c r="AB192" s="33">
        <v>6779.1944834132846</v>
      </c>
      <c r="AC192" s="33">
        <v>6812.6534804057101</v>
      </c>
      <c r="AD192" s="33">
        <v>6835.8250564745522</v>
      </c>
      <c r="AE192" s="33">
        <v>6851.4334843713223</v>
      </c>
      <c r="AF192" s="33">
        <v>6861.6134686603682</v>
      </c>
      <c r="AG192" s="33">
        <v>6871.0511408536631</v>
      </c>
      <c r="AH192" s="33">
        <v>6879.2459334471932</v>
      </c>
      <c r="AI192" s="33">
        <v>6885.0605766451554</v>
      </c>
      <c r="AJ192" s="33">
        <v>6887.6851478398867</v>
      </c>
      <c r="AK192" s="33">
        <v>6889.8621688178064</v>
      </c>
      <c r="AL192" s="33">
        <v>6891.6376138349488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34306.282435685738</v>
      </c>
      <c r="M193" s="34">
        <v>43293.378651525869</v>
      </c>
      <c r="N193" s="34">
        <v>52788.200979874266</v>
      </c>
      <c r="O193" s="34">
        <v>62773.407608204347</v>
      </c>
      <c r="P193" s="34">
        <v>74800.42095413772</v>
      </c>
      <c r="Q193" s="34">
        <v>88708.712176374262</v>
      </c>
      <c r="R193" s="34">
        <v>106959.63106991637</v>
      </c>
      <c r="S193" s="34">
        <v>129259.01517041019</v>
      </c>
      <c r="T193" s="34">
        <v>155297.73457692689</v>
      </c>
      <c r="U193" s="34">
        <v>182140.17969982771</v>
      </c>
      <c r="V193" s="34">
        <v>210237.24841866098</v>
      </c>
      <c r="W193" s="34">
        <v>237415.12775830438</v>
      </c>
      <c r="X193" s="34">
        <v>263696.53516016965</v>
      </c>
      <c r="Y193" s="34">
        <v>288036.27623194299</v>
      </c>
      <c r="Z193" s="34">
        <v>310530.84846736031</v>
      </c>
      <c r="AA193" s="34">
        <v>331200.22027283517</v>
      </c>
      <c r="AB193" s="34">
        <v>350080.88113759557</v>
      </c>
      <c r="AC193" s="34">
        <v>367162.67569401732</v>
      </c>
      <c r="AD193" s="34">
        <v>382471.24172926164</v>
      </c>
      <c r="AE193" s="34">
        <v>396006.01698225312</v>
      </c>
      <c r="AF193" s="34">
        <v>407806.34141792351</v>
      </c>
      <c r="AG193" s="34">
        <v>417938.42309668718</v>
      </c>
      <c r="AH193" s="34">
        <v>426514.43594459636</v>
      </c>
      <c r="AI193" s="34">
        <v>433671.26755608595</v>
      </c>
      <c r="AJ193" s="34">
        <v>439553.7633407776</v>
      </c>
      <c r="AK193" s="34">
        <v>444336.48933699529</v>
      </c>
      <c r="AL193" s="34">
        <v>448175.88215278514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36767.642177775037</v>
      </c>
      <c r="M194" s="33">
        <v>46538.020236178127</v>
      </c>
      <c r="N194" s="33">
        <v>56603.986597248004</v>
      </c>
      <c r="O194" s="33">
        <v>67037.627230677419</v>
      </c>
      <c r="P194" s="33">
        <v>79455.768234884483</v>
      </c>
      <c r="Q194" s="33">
        <v>93688.707201563739</v>
      </c>
      <c r="R194" s="33">
        <v>112238.40406236303</v>
      </c>
      <c r="S194" s="33">
        <v>134850.27447207674</v>
      </c>
      <c r="T194" s="33">
        <v>161098.97171896452</v>
      </c>
      <c r="U194" s="33">
        <v>188159.84955392499</v>
      </c>
      <c r="V194" s="33">
        <v>216446.33862127384</v>
      </c>
      <c r="W194" s="33">
        <v>243782.36906668541</v>
      </c>
      <c r="X194" s="33">
        <v>270193.66464323661</v>
      </c>
      <c r="Y194" s="33">
        <v>294636.53485095018</v>
      </c>
      <c r="Z194" s="33">
        <v>317208.1365247182</v>
      </c>
      <c r="AA194" s="33">
        <v>337936.65363449295</v>
      </c>
      <c r="AB194" s="33">
        <v>356860.07562100887</v>
      </c>
      <c r="AC194" s="33">
        <v>373975.32917442301</v>
      </c>
      <c r="AD194" s="33">
        <v>389307.06678573624</v>
      </c>
      <c r="AE194" s="33">
        <v>402857.4504666244</v>
      </c>
      <c r="AF194" s="33">
        <v>414667.9548865839</v>
      </c>
      <c r="AG194" s="33">
        <v>424809.4742375408</v>
      </c>
      <c r="AH194" s="33">
        <v>433393.68187804351</v>
      </c>
      <c r="AI194" s="33">
        <v>440556.32813273114</v>
      </c>
      <c r="AJ194" s="33">
        <v>446441.44848861749</v>
      </c>
      <c r="AK194" s="33">
        <v>451226.35150581307</v>
      </c>
      <c r="AL194" s="33">
        <v>455067.51976662007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5.8178567439220839</v>
      </c>
      <c r="M202" s="33">
        <v>7.3164828503285912</v>
      </c>
      <c r="N202" s="33">
        <v>8.8951698822642982</v>
      </c>
      <c r="O202" s="33">
        <v>10.551027172924908</v>
      </c>
      <c r="P202" s="33">
        <v>12.541111933344252</v>
      </c>
      <c r="Q202" s="33">
        <v>14.836689986343821</v>
      </c>
      <c r="R202" s="33">
        <v>17.842574905233132</v>
      </c>
      <c r="S202" s="33">
        <v>21.506828764381797</v>
      </c>
      <c r="T202" s="33">
        <v>25.774754591927767</v>
      </c>
      <c r="U202" s="33">
        <v>30.16089861110671</v>
      </c>
      <c r="V202" s="33">
        <v>34.737788549219388</v>
      </c>
      <c r="W202" s="33">
        <v>39.148935763241276</v>
      </c>
      <c r="X202" s="33">
        <v>43.354111319833954</v>
      </c>
      <c r="Y202" s="33">
        <v>47.229002459575717</v>
      </c>
      <c r="Z202" s="33">
        <v>50.791513938514498</v>
      </c>
      <c r="AA202" s="33">
        <v>54.044990550580344</v>
      </c>
      <c r="AB202" s="33">
        <v>56.995535520508</v>
      </c>
      <c r="AC202" s="33">
        <v>59.642959465337455</v>
      </c>
      <c r="AD202" s="33">
        <v>61.99210167633985</v>
      </c>
      <c r="AE202" s="33">
        <v>64.04344064819557</v>
      </c>
      <c r="AF202" s="33">
        <v>65.804229052367305</v>
      </c>
      <c r="AG202" s="33">
        <v>67.286936593621348</v>
      </c>
      <c r="AH202" s="33">
        <v>68.510853677215025</v>
      </c>
      <c r="AI202" s="33">
        <v>69.499473579675438</v>
      </c>
      <c r="AJ202" s="33">
        <v>70.277328342817896</v>
      </c>
      <c r="AK202" s="33">
        <v>70.873980781728051</v>
      </c>
      <c r="AL202" s="33">
        <v>71.315724632047875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0.35181316012465808</v>
      </c>
      <c r="M204" s="33">
        <v>0.44773325683752979</v>
      </c>
      <c r="N204" s="33">
        <v>0.52382071900199145</v>
      </c>
      <c r="O204" s="33">
        <v>0.58077549019458663</v>
      </c>
      <c r="P204" s="33">
        <v>0.6285166289778179</v>
      </c>
      <c r="Q204" s="33">
        <v>0.66620567073293435</v>
      </c>
      <c r="R204" s="33">
        <v>0.71354166578536671</v>
      </c>
      <c r="S204" s="33">
        <v>0.76316439190686725</v>
      </c>
      <c r="T204" s="33">
        <v>0.80837927101540019</v>
      </c>
      <c r="U204" s="33">
        <v>0.85456256651150331</v>
      </c>
      <c r="V204" s="33">
        <v>0.89551897501791089</v>
      </c>
      <c r="W204" s="33">
        <v>0.93092331473926726</v>
      </c>
      <c r="X204" s="33">
        <v>0.96096943977669047</v>
      </c>
      <c r="Y204" s="33">
        <v>0.98654223935361807</v>
      </c>
      <c r="Z204" s="33">
        <v>1.0078550741019539</v>
      </c>
      <c r="AA204" s="33">
        <v>1.0258199987027528</v>
      </c>
      <c r="AB204" s="33">
        <v>1.0407131886301908</v>
      </c>
      <c r="AC204" s="33">
        <v>1.053362904453627</v>
      </c>
      <c r="AD204" s="33">
        <v>1.063662384168472</v>
      </c>
      <c r="AE204" s="33">
        <v>1.0718159639317939</v>
      </c>
      <c r="AF204" s="33">
        <v>1.078025514852913</v>
      </c>
      <c r="AG204" s="33">
        <v>1.0829953559393009</v>
      </c>
      <c r="AH204" s="33">
        <v>1.0867437318405471</v>
      </c>
      <c r="AI204" s="33">
        <v>1.08931960695465</v>
      </c>
      <c r="AJ204" s="33">
        <v>1.090591645547103</v>
      </c>
      <c r="AK204" s="33">
        <v>1.0910542794145135</v>
      </c>
      <c r="AL204" s="33">
        <v>1.0908238272853925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6.7234575717611059E-2</v>
      </c>
      <c r="M206" s="33">
        <v>0.10193415875515874</v>
      </c>
      <c r="N206" s="33">
        <v>0.12066954391303548</v>
      </c>
      <c r="O206" s="33">
        <v>0.13781460312498153</v>
      </c>
      <c r="P206" s="33">
        <v>0.15441290110777139</v>
      </c>
      <c r="Q206" s="33">
        <v>0.16977746047556877</v>
      </c>
      <c r="R206" s="33">
        <v>0.17093660941612587</v>
      </c>
      <c r="S206" s="33">
        <v>0.17182034623565282</v>
      </c>
      <c r="T206" s="33">
        <v>0.15998216463824241</v>
      </c>
      <c r="U206" s="33">
        <v>0.14831419324277953</v>
      </c>
      <c r="V206" s="33">
        <v>0.13686616835703946</v>
      </c>
      <c r="W206" s="33">
        <v>0.12563072994161792</v>
      </c>
      <c r="X206" s="33">
        <v>0.11431494482743085</v>
      </c>
      <c r="Y206" s="33">
        <v>0.1029341347837522</v>
      </c>
      <c r="Z206" s="33">
        <v>9.1427142386491148E-2</v>
      </c>
      <c r="AA206" s="33">
        <v>8.025606415157141E-2</v>
      </c>
      <c r="AB206" s="33">
        <v>6.940721323928023E-2</v>
      </c>
      <c r="AC206" s="33">
        <v>5.9249552524182521E-2</v>
      </c>
      <c r="AD206" s="33">
        <v>4.9721998722396576E-2</v>
      </c>
      <c r="AE206" s="33">
        <v>4.1066359473331655E-2</v>
      </c>
      <c r="AF206" s="33">
        <v>3.3447886133446028E-2</v>
      </c>
      <c r="AG206" s="33">
        <v>2.696574425189292E-2</v>
      </c>
      <c r="AH206" s="33">
        <v>2.152658682200172E-2</v>
      </c>
      <c r="AI206" s="33">
        <v>1.6890434160737738E-2</v>
      </c>
      <c r="AJ206" s="33">
        <v>1.3054494400629921E-2</v>
      </c>
      <c r="AK206" s="33">
        <v>9.9841826193313651E-3</v>
      </c>
      <c r="AL206" s="33">
        <v>7.5743437568961619E-3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0.41904773584226912</v>
      </c>
      <c r="M212" s="33">
        <v>0.5496674155926885</v>
      </c>
      <c r="N212" s="33">
        <v>0.64449026291502698</v>
      </c>
      <c r="O212" s="33">
        <v>0.71859009331956814</v>
      </c>
      <c r="P212" s="33">
        <v>0.7829295300855893</v>
      </c>
      <c r="Q212" s="33">
        <v>0.83598313120850309</v>
      </c>
      <c r="R212" s="33">
        <v>0.88447827520149258</v>
      </c>
      <c r="S212" s="33">
        <v>0.93498473814252003</v>
      </c>
      <c r="T212" s="33">
        <v>0.96836143565364263</v>
      </c>
      <c r="U212" s="33">
        <v>1.0028767597542829</v>
      </c>
      <c r="V212" s="33">
        <v>1.0323851433749502</v>
      </c>
      <c r="W212" s="33">
        <v>1.0565540446808852</v>
      </c>
      <c r="X212" s="33">
        <v>1.0752843846041213</v>
      </c>
      <c r="Y212" s="33">
        <v>1.0894763741373703</v>
      </c>
      <c r="Z212" s="33">
        <v>1.099282216488445</v>
      </c>
      <c r="AA212" s="33">
        <v>1.1060760628543242</v>
      </c>
      <c r="AB212" s="33">
        <v>1.110120401869471</v>
      </c>
      <c r="AC212" s="33">
        <v>1.1126124569778095</v>
      </c>
      <c r="AD212" s="33">
        <v>1.1133843828908687</v>
      </c>
      <c r="AE212" s="33">
        <v>1.1128823234051255</v>
      </c>
      <c r="AF212" s="33">
        <v>1.1114734009863589</v>
      </c>
      <c r="AG212" s="33">
        <v>1.1099611001911938</v>
      </c>
      <c r="AH212" s="33">
        <v>1.1082703186625489</v>
      </c>
      <c r="AI212" s="33">
        <v>1.1062100411153877</v>
      </c>
      <c r="AJ212" s="33">
        <v>1.1036461399477329</v>
      </c>
      <c r="AK212" s="33">
        <v>1.1010384620338449</v>
      </c>
      <c r="AL212" s="33">
        <v>1.0983981710422888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5.8178567439220839</v>
      </c>
      <c r="M213" s="34">
        <v>7.3164828503285912</v>
      </c>
      <c r="N213" s="34">
        <v>8.8951698822642982</v>
      </c>
      <c r="O213" s="34">
        <v>10.551027172924908</v>
      </c>
      <c r="P213" s="34">
        <v>12.541111933344252</v>
      </c>
      <c r="Q213" s="34">
        <v>14.836689986343821</v>
      </c>
      <c r="R213" s="34">
        <v>17.842574905233132</v>
      </c>
      <c r="S213" s="34">
        <v>21.506828764381797</v>
      </c>
      <c r="T213" s="34">
        <v>25.774754591927767</v>
      </c>
      <c r="U213" s="34">
        <v>30.16089861110671</v>
      </c>
      <c r="V213" s="34">
        <v>34.737788549219388</v>
      </c>
      <c r="W213" s="34">
        <v>39.148935763241276</v>
      </c>
      <c r="X213" s="34">
        <v>43.354111319833954</v>
      </c>
      <c r="Y213" s="34">
        <v>47.229002459575717</v>
      </c>
      <c r="Z213" s="34">
        <v>50.791513938514498</v>
      </c>
      <c r="AA213" s="34">
        <v>54.044990550580344</v>
      </c>
      <c r="AB213" s="34">
        <v>56.995535520508</v>
      </c>
      <c r="AC213" s="34">
        <v>59.642959465337455</v>
      </c>
      <c r="AD213" s="34">
        <v>61.99210167633985</v>
      </c>
      <c r="AE213" s="34">
        <v>64.04344064819557</v>
      </c>
      <c r="AF213" s="34">
        <v>65.804229052367305</v>
      </c>
      <c r="AG213" s="34">
        <v>67.286936593621348</v>
      </c>
      <c r="AH213" s="34">
        <v>68.510853677215025</v>
      </c>
      <c r="AI213" s="34">
        <v>69.499473579675438</v>
      </c>
      <c r="AJ213" s="34">
        <v>70.277328342817896</v>
      </c>
      <c r="AK213" s="34">
        <v>70.873980781728051</v>
      </c>
      <c r="AL213" s="34">
        <v>71.315724632047875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6.2369044797643536</v>
      </c>
      <c r="M214" s="33">
        <v>7.866150265921279</v>
      </c>
      <c r="N214" s="33">
        <v>9.5396601451793241</v>
      </c>
      <c r="O214" s="33">
        <v>11.269617266244476</v>
      </c>
      <c r="P214" s="33">
        <v>13.324041463429843</v>
      </c>
      <c r="Q214" s="33">
        <v>15.672673117552323</v>
      </c>
      <c r="R214" s="33">
        <v>18.727053180434627</v>
      </c>
      <c r="S214" s="33">
        <v>22.441813502524315</v>
      </c>
      <c r="T214" s="33">
        <v>26.743116027581411</v>
      </c>
      <c r="U214" s="33">
        <v>31.163775370860993</v>
      </c>
      <c r="V214" s="33">
        <v>35.770173692594334</v>
      </c>
      <c r="W214" s="33">
        <v>40.205489807922163</v>
      </c>
      <c r="X214" s="33">
        <v>44.429395704438079</v>
      </c>
      <c r="Y214" s="33">
        <v>48.318478833713087</v>
      </c>
      <c r="Z214" s="33">
        <v>51.890796155002946</v>
      </c>
      <c r="AA214" s="33">
        <v>55.151066613434665</v>
      </c>
      <c r="AB214" s="33">
        <v>58.105655922377473</v>
      </c>
      <c r="AC214" s="33">
        <v>60.755571922315269</v>
      </c>
      <c r="AD214" s="33">
        <v>63.105486059230721</v>
      </c>
      <c r="AE214" s="33">
        <v>65.156322971600702</v>
      </c>
      <c r="AF214" s="33">
        <v>66.91570245335366</v>
      </c>
      <c r="AG214" s="33">
        <v>68.396897693812548</v>
      </c>
      <c r="AH214" s="33">
        <v>69.619123995877572</v>
      </c>
      <c r="AI214" s="33">
        <v>70.605683620790828</v>
      </c>
      <c r="AJ214" s="33">
        <v>71.380974482765637</v>
      </c>
      <c r="AK214" s="33">
        <v>71.975019243761892</v>
      </c>
      <c r="AL214" s="33">
        <v>72.414122803090166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2.0482348384860575E-2</v>
      </c>
      <c r="C222" s="33">
        <v>2.6668615120709362E-2</v>
      </c>
      <c r="D222" s="33">
        <v>3.4433562312254487E-2</v>
      </c>
      <c r="E222" s="33">
        <v>5.4225745366633736E-2</v>
      </c>
      <c r="F222" s="33">
        <v>8.2180012946230382E-2</v>
      </c>
      <c r="G222" s="33">
        <v>0.13268519649571187</v>
      </c>
      <c r="H222" s="33">
        <v>0.29876597449706299</v>
      </c>
      <c r="I222" s="33">
        <v>0.60565141583883375</v>
      </c>
      <c r="J222" s="33">
        <v>0.96372196579899283</v>
      </c>
      <c r="K222" s="33">
        <v>1.3382847227785803</v>
      </c>
      <c r="L222" s="33">
        <v>1.7454211269094619</v>
      </c>
      <c r="M222" s="33">
        <v>2.1218345834136469</v>
      </c>
      <c r="N222" s="33">
        <v>2.4906930377356571</v>
      </c>
      <c r="O222" s="33">
        <v>2.848812516853092</v>
      </c>
      <c r="P222" s="33">
        <v>3.260716049727324</v>
      </c>
      <c r="Q222" s="33">
        <v>3.7091920884339324</v>
      </c>
      <c r="R222" s="33">
        <v>4.2822324240290683</v>
      </c>
      <c r="S222" s="33">
        <v>4.946582657566724</v>
      </c>
      <c r="T222" s="33">
        <v>5.6704565887204259</v>
      </c>
      <c r="U222" s="33">
        <v>6.3337967480313981</v>
      </c>
      <c r="V222" s="33">
        <v>6.9475629473104661</v>
      </c>
      <c r="W222" s="33">
        <v>7.4383014928997708</v>
      </c>
      <c r="X222" s="33">
        <v>7.8037435167963372</v>
      </c>
      <c r="Y222" s="33">
        <v>8.0289337065615456</v>
      </c>
      <c r="Z222" s="33">
        <v>8.1266453275119339</v>
      </c>
      <c r="AA222" s="33">
        <v>8.1067514885606595</v>
      </c>
      <c r="AB222" s="33">
        <v>7.9793776871763376</v>
      </c>
      <c r="AC222" s="33">
        <v>7.7535872528378711</v>
      </c>
      <c r="AD222" s="33">
        <v>7.4390545312503029</v>
      </c>
      <c r="AE222" s="33">
        <v>7.0447806088428466</v>
      </c>
      <c r="AF222" s="33">
        <v>6.5804248499357341</v>
      </c>
      <c r="AG222" s="33">
        <v>6.0558260449879988</v>
      </c>
      <c r="AH222" s="33">
        <v>5.4808698523073254</v>
      </c>
      <c r="AI222" s="33">
        <v>4.8649645149799721</v>
      </c>
      <c r="AJ222" s="33">
        <v>4.2166408709484147</v>
      </c>
      <c r="AK222" s="33">
        <v>3.5437000151460274</v>
      </c>
      <c r="AL222" s="33">
        <v>2.8526297667250136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7.8975736670751501E-3</v>
      </c>
      <c r="C224" s="33">
        <v>8.589172298913433E-3</v>
      </c>
      <c r="D224" s="33">
        <v>1.0261682445611082E-2</v>
      </c>
      <c r="E224" s="33">
        <v>1.3716293546049984E-2</v>
      </c>
      <c r="F224" s="33">
        <v>1.8566986008559383E-2</v>
      </c>
      <c r="G224" s="33">
        <v>2.5976830825657361E-2</v>
      </c>
      <c r="H224" s="33">
        <v>3.9128113011436295E-2</v>
      </c>
      <c r="I224" s="33">
        <v>5.743176691527814E-2</v>
      </c>
      <c r="J224" s="33">
        <v>7.5786458314124644E-2</v>
      </c>
      <c r="K224" s="33">
        <v>8.0241700923071271E-2</v>
      </c>
      <c r="L224" s="33">
        <v>0.10554435601394044</v>
      </c>
      <c r="M224" s="33">
        <v>0.12984296371355922</v>
      </c>
      <c r="N224" s="33">
        <v>0.14667003753681443</v>
      </c>
      <c r="O224" s="33">
        <v>0.15680952250316457</v>
      </c>
      <c r="P224" s="33">
        <v>0.16341443457954336</v>
      </c>
      <c r="Q224" s="33">
        <v>0.16655152188918701</v>
      </c>
      <c r="R224" s="33">
        <v>0.17125008802919178</v>
      </c>
      <c r="S224" s="33">
        <v>0.17552788595538468</v>
      </c>
      <c r="T224" s="33">
        <v>0.17784349977712166</v>
      </c>
      <c r="U224" s="33">
        <v>0.1794581868165771</v>
      </c>
      <c r="V224" s="33">
        <v>0.17910383052792081</v>
      </c>
      <c r="W224" s="33">
        <v>0.17687546158964546</v>
      </c>
      <c r="X224" s="33">
        <v>0.17297452925843293</v>
      </c>
      <c r="Y224" s="33">
        <v>0.16771220913831764</v>
      </c>
      <c r="Z224" s="33">
        <v>0.16125683865155427</v>
      </c>
      <c r="AA224" s="33">
        <v>0.15387302494515492</v>
      </c>
      <c r="AB224" s="33">
        <v>0.14569986988992664</v>
      </c>
      <c r="AC224" s="33">
        <v>0.13693719940008303</v>
      </c>
      <c r="AD224" s="33">
        <v>0.12763950625818965</v>
      </c>
      <c r="AE224" s="33">
        <v>0.11789977452477789</v>
      </c>
      <c r="AF224" s="33">
        <v>0.10780256830932156</v>
      </c>
      <c r="AG224" s="33">
        <v>9.7469597187755413E-2</v>
      </c>
      <c r="AH224" s="33">
        <v>8.6939512027084678E-2</v>
      </c>
      <c r="AI224" s="33">
        <v>7.6252384290719649E-2</v>
      </c>
      <c r="AJ224" s="33">
        <v>6.5435508858200306E-2</v>
      </c>
      <c r="AK224" s="33">
        <v>5.4552722415002718E-2</v>
      </c>
      <c r="AL224" s="33">
        <v>4.3632959852014694E-2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6.5086700554189264E-5</v>
      </c>
      <c r="C226" s="33">
        <v>8.4552682515204563E-5</v>
      </c>
      <c r="D226" s="33">
        <v>1.8864412163815692E-4</v>
      </c>
      <c r="E226" s="33">
        <v>2.8287098711867039E-4</v>
      </c>
      <c r="F226" s="33">
        <v>2.6235829339642231E-4</v>
      </c>
      <c r="G226" s="33">
        <v>1.3292866955921545E-3</v>
      </c>
      <c r="H226" s="33">
        <v>4.33653733568735E-3</v>
      </c>
      <c r="I226" s="33">
        <v>7.1221419165708958E-3</v>
      </c>
      <c r="J226" s="33">
        <v>8.5700557903162951E-3</v>
      </c>
      <c r="K226" s="33">
        <v>9.3773841096657651E-3</v>
      </c>
      <c r="L226" s="33">
        <v>2.0170372715283311E-2</v>
      </c>
      <c r="M226" s="33">
        <v>2.9560906038996027E-2</v>
      </c>
      <c r="N226" s="33">
        <v>3.378747229564992E-2</v>
      </c>
      <c r="O226" s="33">
        <v>3.7209942843745E-2</v>
      </c>
      <c r="P226" s="33">
        <v>4.0147354288020555E-2</v>
      </c>
      <c r="Q226" s="33">
        <v>4.2444365118892172E-2</v>
      </c>
      <c r="R226" s="33">
        <v>4.1024786259870182E-2</v>
      </c>
      <c r="S226" s="33">
        <v>3.9518679634200131E-2</v>
      </c>
      <c r="T226" s="33">
        <v>3.5196076220413312E-2</v>
      </c>
      <c r="U226" s="33">
        <v>3.1145980580983681E-2</v>
      </c>
      <c r="V226" s="33">
        <v>2.7373233671407877E-2</v>
      </c>
      <c r="W226" s="33">
        <v>2.3869838688907387E-2</v>
      </c>
      <c r="X226" s="33">
        <v>2.0576690068937538E-2</v>
      </c>
      <c r="Y226" s="33">
        <v>1.7498802913237858E-2</v>
      </c>
      <c r="Z226" s="33">
        <v>1.4628342781838563E-2</v>
      </c>
      <c r="AA226" s="33">
        <v>1.2038409622735695E-2</v>
      </c>
      <c r="AB226" s="33">
        <v>9.7170098534992127E-3</v>
      </c>
      <c r="AC226" s="33">
        <v>7.702441828143715E-3</v>
      </c>
      <c r="AD226" s="33">
        <v>5.9666398466875787E-3</v>
      </c>
      <c r="AE226" s="33">
        <v>4.5172995420664748E-3</v>
      </c>
      <c r="AF226" s="33">
        <v>3.3447886133445956E-3</v>
      </c>
      <c r="AG226" s="33">
        <v>2.4269169826703573E-3</v>
      </c>
      <c r="AH226" s="33">
        <v>1.7221269457601334E-3</v>
      </c>
      <c r="AI226" s="33">
        <v>1.1823303912516386E-3</v>
      </c>
      <c r="AJ226" s="33">
        <v>7.8326966403779281E-4</v>
      </c>
      <c r="AK226" s="33">
        <v>4.9920913096656639E-4</v>
      </c>
      <c r="AL226" s="33">
        <v>3.0297375027584503E-4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7.96266036762934E-3</v>
      </c>
      <c r="C232" s="33">
        <v>8.673724981428637E-3</v>
      </c>
      <c r="D232" s="33">
        <v>1.0450326567249238E-2</v>
      </c>
      <c r="E232" s="33">
        <v>1.3999164533168655E-2</v>
      </c>
      <c r="F232" s="33">
        <v>1.8829344301955805E-2</v>
      </c>
      <c r="G232" s="33">
        <v>2.7306117521249517E-2</v>
      </c>
      <c r="H232" s="33">
        <v>4.3464650347123643E-2</v>
      </c>
      <c r="I232" s="33">
        <v>6.4553908831849041E-2</v>
      </c>
      <c r="J232" s="33">
        <v>8.4356514104440936E-2</v>
      </c>
      <c r="K232" s="33">
        <v>8.9619085032737036E-2</v>
      </c>
      <c r="L232" s="33">
        <v>0.12571472872922373</v>
      </c>
      <c r="M232" s="33">
        <v>0.15940386975255524</v>
      </c>
      <c r="N232" s="33">
        <v>0.18045750983246434</v>
      </c>
      <c r="O232" s="33">
        <v>0.19401946534690956</v>
      </c>
      <c r="P232" s="33">
        <v>0.2035617888675639</v>
      </c>
      <c r="Q232" s="33">
        <v>0.2089958870080792</v>
      </c>
      <c r="R232" s="33">
        <v>0.21227487428906197</v>
      </c>
      <c r="S232" s="33">
        <v>0.21504656558958482</v>
      </c>
      <c r="T232" s="33">
        <v>0.21303957599753498</v>
      </c>
      <c r="U232" s="33">
        <v>0.21060416739756077</v>
      </c>
      <c r="V232" s="33">
        <v>0.20647706419932868</v>
      </c>
      <c r="W232" s="33">
        <v>0.20074530027855284</v>
      </c>
      <c r="X232" s="33">
        <v>0.19355121932737046</v>
      </c>
      <c r="Y232" s="33">
        <v>0.18521101205155549</v>
      </c>
      <c r="Z232" s="33">
        <v>0.17588518143339282</v>
      </c>
      <c r="AA232" s="33">
        <v>0.16591143456789062</v>
      </c>
      <c r="AB232" s="33">
        <v>0.15541687974342586</v>
      </c>
      <c r="AC232" s="33">
        <v>0.14463964122822676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2.0482348384860575E-2</v>
      </c>
      <c r="C233" s="34">
        <v>2.6668615120709362E-2</v>
      </c>
      <c r="D233" s="34">
        <v>3.4433562312254487E-2</v>
      </c>
      <c r="E233" s="34">
        <v>5.4225745366633736E-2</v>
      </c>
      <c r="F233" s="34">
        <v>8.2180012946230382E-2</v>
      </c>
      <c r="G233" s="34">
        <v>0.13268519649571187</v>
      </c>
      <c r="H233" s="34">
        <v>0.29876597449706299</v>
      </c>
      <c r="I233" s="34">
        <v>0.60565141583883375</v>
      </c>
      <c r="J233" s="34">
        <v>0.96372196579899283</v>
      </c>
      <c r="K233" s="34">
        <v>1.3382847227785803</v>
      </c>
      <c r="L233" s="34">
        <v>1.7454211269094619</v>
      </c>
      <c r="M233" s="34">
        <v>2.1218345834136469</v>
      </c>
      <c r="N233" s="34">
        <v>2.4906930377356571</v>
      </c>
      <c r="O233" s="34">
        <v>2.848812516853092</v>
      </c>
      <c r="P233" s="34">
        <v>3.260716049727324</v>
      </c>
      <c r="Q233" s="34">
        <v>3.7091920884339324</v>
      </c>
      <c r="R233" s="34">
        <v>4.2822324240290683</v>
      </c>
      <c r="S233" s="34">
        <v>4.946582657566724</v>
      </c>
      <c r="T233" s="34">
        <v>5.6704565887204259</v>
      </c>
      <c r="U233" s="34">
        <v>6.3337967480313981</v>
      </c>
      <c r="V233" s="34">
        <v>6.9475629473104661</v>
      </c>
      <c r="W233" s="34">
        <v>7.4383014928997708</v>
      </c>
      <c r="X233" s="34">
        <v>7.8037435167963372</v>
      </c>
      <c r="Y233" s="34">
        <v>8.0289337065615456</v>
      </c>
      <c r="Z233" s="34">
        <v>8.1266453275119339</v>
      </c>
      <c r="AA233" s="34">
        <v>8.1067514885606595</v>
      </c>
      <c r="AB233" s="34">
        <v>7.9793776871763376</v>
      </c>
      <c r="AC233" s="34">
        <v>7.7535872528378711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2.8445008752489915E-2</v>
      </c>
      <c r="C234" s="33">
        <v>3.5342340102137999E-2</v>
      </c>
      <c r="D234" s="33">
        <v>4.4883888879503731E-2</v>
      </c>
      <c r="E234" s="33">
        <v>6.8224909899802386E-2</v>
      </c>
      <c r="F234" s="33">
        <v>0.10100935724818619</v>
      </c>
      <c r="G234" s="33">
        <v>0.15999131401696137</v>
      </c>
      <c r="H234" s="33">
        <v>0.34223062484418665</v>
      </c>
      <c r="I234" s="33">
        <v>0.67020532467068283</v>
      </c>
      <c r="J234" s="33">
        <v>1.0480784799034337</v>
      </c>
      <c r="K234" s="33">
        <v>1.4279038078113175</v>
      </c>
      <c r="L234" s="33">
        <v>1.8711358556386857</v>
      </c>
      <c r="M234" s="33">
        <v>2.281238453166202</v>
      </c>
      <c r="N234" s="33">
        <v>2.6711505475681214</v>
      </c>
      <c r="O234" s="33">
        <v>3.0428319822000018</v>
      </c>
      <c r="P234" s="33">
        <v>3.4642778385948878</v>
      </c>
      <c r="Q234" s="33">
        <v>3.9181879754420117</v>
      </c>
      <c r="R234" s="33">
        <v>4.4945072983181298</v>
      </c>
      <c r="S234" s="33">
        <v>5.1616292231563081</v>
      </c>
      <c r="T234" s="33">
        <v>5.8834961647179602</v>
      </c>
      <c r="U234" s="33">
        <v>6.5444009154289589</v>
      </c>
      <c r="V234" s="33">
        <v>7.1540400115097951</v>
      </c>
      <c r="W234" s="33">
        <v>7.6390467931783235</v>
      </c>
      <c r="X234" s="33">
        <v>7.997294736123707</v>
      </c>
      <c r="Y234" s="33">
        <v>8.2141447186131007</v>
      </c>
      <c r="Z234" s="33">
        <v>8.3025305089453258</v>
      </c>
      <c r="AA234" s="33">
        <v>8.27266292312855</v>
      </c>
      <c r="AB234" s="33">
        <v>8.1347945669197639</v>
      </c>
      <c r="AC234" s="33">
        <v>7.8982268940660978</v>
      </c>
      <c r="AD234" s="33">
        <v>7.5726606773551799</v>
      </c>
      <c r="AE234" s="33">
        <v>7.1671976829096913</v>
      </c>
      <c r="AF234" s="33">
        <v>6.6915722068584005</v>
      </c>
      <c r="AG234" s="33">
        <v>6.1557225591584244</v>
      </c>
      <c r="AH234" s="33">
        <v>5.5695314912801708</v>
      </c>
      <c r="AI234" s="33">
        <v>4.9423992296619428</v>
      </c>
      <c r="AJ234" s="33">
        <v>4.2828596494706526</v>
      </c>
      <c r="AK234" s="33">
        <v>3.5987519466919964</v>
      </c>
      <c r="AL234" s="33">
        <v>2.8965657003273044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246231.39680409594</v>
      </c>
      <c r="M241" s="33">
        <v>233158.41193048347</v>
      </c>
      <c r="N241" s="33">
        <v>219673.05348286056</v>
      </c>
      <c r="O241" s="33">
        <v>206135.52499248958</v>
      </c>
      <c r="P241" s="33">
        <v>192549.59729815251</v>
      </c>
      <c r="Q241" s="33">
        <v>178770.19768277358</v>
      </c>
      <c r="R241" s="33">
        <v>164778.2905583937</v>
      </c>
      <c r="S241" s="33">
        <v>150742.09812650055</v>
      </c>
      <c r="T241" s="33">
        <v>136266.01919613598</v>
      </c>
      <c r="U241" s="33">
        <v>122268.22731499719</v>
      </c>
      <c r="V241" s="33">
        <v>108420.31096634173</v>
      </c>
      <c r="W241" s="33">
        <v>95444.209902574759</v>
      </c>
      <c r="X241" s="33">
        <v>83143.296650373566</v>
      </c>
      <c r="Y241" s="33">
        <v>71943.410190483832</v>
      </c>
      <c r="Z241" s="33">
        <v>61949.857122900081</v>
      </c>
      <c r="AA241" s="33">
        <v>53013.710932984533</v>
      </c>
      <c r="AB241" s="33">
        <v>44963.589102039048</v>
      </c>
      <c r="AC241" s="33">
        <v>37754.748150138235</v>
      </c>
      <c r="AD241" s="33">
        <v>31423.280316988552</v>
      </c>
      <c r="AE241" s="33">
        <v>25922.463496189626</v>
      </c>
      <c r="AF241" s="33">
        <v>21236.526278309462</v>
      </c>
      <c r="AG241" s="33">
        <v>17302.091270324687</v>
      </c>
      <c r="AH241" s="33">
        <v>14007.461530576244</v>
      </c>
      <c r="AI241" s="33">
        <v>11208.839405297893</v>
      </c>
      <c r="AJ241" s="33">
        <v>8938.6751660072932</v>
      </c>
      <c r="AK241" s="33">
        <v>7054.8791369758974</v>
      </c>
      <c r="AL241" s="33">
        <v>5523.782434096458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232216.61013992666</v>
      </c>
      <c r="M242" s="33">
        <v>220020.33876087537</v>
      </c>
      <c r="N242" s="33">
        <v>204552.91384762089</v>
      </c>
      <c r="O242" s="33">
        <v>188427.64631261121</v>
      </c>
      <c r="P242" s="33">
        <v>173304.07296154829</v>
      </c>
      <c r="Q242" s="33">
        <v>158453.08297035666</v>
      </c>
      <c r="R242" s="33">
        <v>143913.24850543265</v>
      </c>
      <c r="S242" s="33">
        <v>129889.83437545266</v>
      </c>
      <c r="T242" s="33">
        <v>116423.37263511338</v>
      </c>
      <c r="U242" s="33">
        <v>104311.79855011993</v>
      </c>
      <c r="V242" s="33">
        <v>91950.806547363391</v>
      </c>
      <c r="W242" s="33">
        <v>80162.981306523739</v>
      </c>
      <c r="X242" s="33">
        <v>68928.429034672168</v>
      </c>
      <c r="Y242" s="33">
        <v>58963.51836047</v>
      </c>
      <c r="Z242" s="33">
        <v>50149.999318528055</v>
      </c>
      <c r="AA242" s="33">
        <v>42426.980556387869</v>
      </c>
      <c r="AB242" s="33">
        <v>35707.122720440406</v>
      </c>
      <c r="AC242" s="33">
        <v>29850.707952549339</v>
      </c>
      <c r="AD242" s="33">
        <v>24739.148933616358</v>
      </c>
      <c r="AE242" s="33">
        <v>20338.431877859624</v>
      </c>
      <c r="AF242" s="33">
        <v>16613.750565156228</v>
      </c>
      <c r="AG242" s="33">
        <v>13496.024978209956</v>
      </c>
      <c r="AH242" s="33">
        <v>10877.676400225409</v>
      </c>
      <c r="AI242" s="33">
        <v>8685.8889334768191</v>
      </c>
      <c r="AJ242" s="33">
        <v>6881.2696983028864</v>
      </c>
      <c r="AK242" s="33">
        <v>5399.0984813248551</v>
      </c>
      <c r="AL242" s="33">
        <v>4200.6183941728896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34306.282435685738</v>
      </c>
      <c r="M243" s="33">
        <v>43293.378651525869</v>
      </c>
      <c r="N243" s="33">
        <v>52788.200979874266</v>
      </c>
      <c r="O243" s="33">
        <v>62773.407608204347</v>
      </c>
      <c r="P243" s="33">
        <v>74800.42095413772</v>
      </c>
      <c r="Q243" s="33">
        <v>88708.712176374262</v>
      </c>
      <c r="R243" s="33">
        <v>106959.63106991637</v>
      </c>
      <c r="S243" s="33">
        <v>129259.01517041019</v>
      </c>
      <c r="T243" s="33">
        <v>155297.73457692689</v>
      </c>
      <c r="U243" s="33">
        <v>182140.17969982771</v>
      </c>
      <c r="V243" s="33">
        <v>210237.24841866098</v>
      </c>
      <c r="W243" s="33">
        <v>237415.12775830438</v>
      </c>
      <c r="X243" s="33">
        <v>263696.53516016965</v>
      </c>
      <c r="Y243" s="33">
        <v>288036.27623194299</v>
      </c>
      <c r="Z243" s="33">
        <v>310530.84846736031</v>
      </c>
      <c r="AA243" s="33">
        <v>331200.22027283517</v>
      </c>
      <c r="AB243" s="33">
        <v>350080.88113759557</v>
      </c>
      <c r="AC243" s="33">
        <v>367162.67569401732</v>
      </c>
      <c r="AD243" s="33">
        <v>382471.24172926164</v>
      </c>
      <c r="AE243" s="33">
        <v>396006.01698225312</v>
      </c>
      <c r="AF243" s="33">
        <v>407806.34141792351</v>
      </c>
      <c r="AG243" s="33">
        <v>417938.42309668718</v>
      </c>
      <c r="AH243" s="33">
        <v>426514.43594459636</v>
      </c>
      <c r="AI243" s="33">
        <v>433671.26755608595</v>
      </c>
      <c r="AJ243" s="33">
        <v>439553.7633407776</v>
      </c>
      <c r="AK243" s="33">
        <v>444336.48933699529</v>
      </c>
      <c r="AL243" s="33">
        <v>448175.88215278514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20923.947724034562</v>
      </c>
      <c r="M244" s="33">
        <v>23759.962958697732</v>
      </c>
      <c r="N244" s="33">
        <v>25650.662619949551</v>
      </c>
      <c r="O244" s="33">
        <v>27053.538266666208</v>
      </c>
      <c r="P244" s="33">
        <v>27930.473375451009</v>
      </c>
      <c r="Q244" s="33">
        <v>28314.553242524558</v>
      </c>
      <c r="R244" s="33">
        <v>28198.259765239294</v>
      </c>
      <c r="S244" s="33">
        <v>27595.485226651868</v>
      </c>
      <c r="T244" s="33">
        <v>26482.917877440781</v>
      </c>
      <c r="U244" s="33">
        <v>24903.644409212124</v>
      </c>
      <c r="V244" s="33">
        <v>22857.030164045267</v>
      </c>
      <c r="W244" s="33">
        <v>20800.90831692623</v>
      </c>
      <c r="X244" s="33">
        <v>18734.96213460826</v>
      </c>
      <c r="Y244" s="33">
        <v>16692.752065534834</v>
      </c>
      <c r="Z244" s="33">
        <v>14708.367648787089</v>
      </c>
      <c r="AA244" s="33">
        <v>12802.494230532568</v>
      </c>
      <c r="AB244" s="33">
        <v>11016.83269549752</v>
      </c>
      <c r="AC244" s="33">
        <v>9357.2685584617084</v>
      </c>
      <c r="AD244" s="33">
        <v>7854.9736348297138</v>
      </c>
      <c r="AE244" s="33">
        <v>6517.9467048596662</v>
      </c>
      <c r="AF244" s="33">
        <v>5348.8359750507861</v>
      </c>
      <c r="AG244" s="33">
        <v>4336.2375423506546</v>
      </c>
      <c r="AH244" s="33">
        <v>3473.5950420440113</v>
      </c>
      <c r="AI244" s="33">
        <v>2751.1874626854656</v>
      </c>
      <c r="AJ244" s="33">
        <v>2164.6031077999623</v>
      </c>
      <c r="AK244" s="33">
        <v>1690.0110637435573</v>
      </c>
      <c r="AL244" s="33">
        <v>1321.9130045880106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20645.951860202513</v>
      </c>
      <c r="M245" s="33">
        <v>26400.704910077435</v>
      </c>
      <c r="N245" s="33">
        <v>30984.972709061669</v>
      </c>
      <c r="O245" s="33">
        <v>34434.254224714699</v>
      </c>
      <c r="P245" s="33">
        <v>37340.34982211543</v>
      </c>
      <c r="Q245" s="33">
        <v>39652.400724026564</v>
      </c>
      <c r="R245" s="33">
        <v>42561.125481162286</v>
      </c>
      <c r="S245" s="33">
        <v>45622.12969390989</v>
      </c>
      <c r="T245" s="33">
        <v>48429.667714487099</v>
      </c>
      <c r="U245" s="33">
        <v>51311.275646648792</v>
      </c>
      <c r="V245" s="33">
        <v>53889.295588548513</v>
      </c>
      <c r="W245" s="33">
        <v>56141.8798811038</v>
      </c>
      <c r="X245" s="33">
        <v>58116.986559413715</v>
      </c>
      <c r="Y245" s="33">
        <v>59828.589836682142</v>
      </c>
      <c r="Z245" s="33">
        <v>61287.113998227913</v>
      </c>
      <c r="AA245" s="33">
        <v>62547.097855861059</v>
      </c>
      <c r="AB245" s="33">
        <v>63624.533996131955</v>
      </c>
      <c r="AC245" s="33">
        <v>64567.981214069834</v>
      </c>
      <c r="AD245" s="33">
        <v>65371.105374164559</v>
      </c>
      <c r="AE245" s="33">
        <v>66046.453389541872</v>
      </c>
      <c r="AF245" s="33">
        <v>66605.489090070972</v>
      </c>
      <c r="AG245" s="33">
        <v>67089.121402120465</v>
      </c>
      <c r="AH245" s="33">
        <v>67497.83980935131</v>
      </c>
      <c r="AI245" s="33">
        <v>67834.61325148285</v>
      </c>
      <c r="AJ245" s="33">
        <v>68091.44646023825</v>
      </c>
      <c r="AK245" s="33">
        <v>68297.875017380778</v>
      </c>
      <c r="AL245" s="33">
        <v>68460.600521926215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18426.328769935812</v>
      </c>
      <c r="M246" s="33">
        <v>22589.842905093119</v>
      </c>
      <c r="N246" s="33">
        <v>27260.428767926842</v>
      </c>
      <c r="O246" s="33">
        <v>32414.677461452877</v>
      </c>
      <c r="P246" s="33">
        <v>36414.572582937421</v>
      </c>
      <c r="Q246" s="33">
        <v>40107.658612282394</v>
      </c>
      <c r="R246" s="33">
        <v>42751.632423488139</v>
      </c>
      <c r="S246" s="33">
        <v>44393.485652765477</v>
      </c>
      <c r="T246" s="33">
        <v>45048.881692813826</v>
      </c>
      <c r="U246" s="33">
        <v>45573.732332817548</v>
      </c>
      <c r="V246" s="33">
        <v>45944.755479150983</v>
      </c>
      <c r="W246" s="33">
        <v>46151.415743237725</v>
      </c>
      <c r="X246" s="33">
        <v>46175.370194729898</v>
      </c>
      <c r="Y246" s="33">
        <v>46046.76182033059</v>
      </c>
      <c r="Z246" s="33">
        <v>45778.380160652159</v>
      </c>
      <c r="AA246" s="33">
        <v>45392.915167398736</v>
      </c>
      <c r="AB246" s="33">
        <v>44928.457152201707</v>
      </c>
      <c r="AC246" s="33">
        <v>44419.090763250919</v>
      </c>
      <c r="AD246" s="33">
        <v>43895.76805417781</v>
      </c>
      <c r="AE246" s="33">
        <v>43378.658605489763</v>
      </c>
      <c r="AF246" s="33">
        <v>42894.551186246783</v>
      </c>
      <c r="AG246" s="33">
        <v>42451.292880234883</v>
      </c>
      <c r="AH246" s="33">
        <v>42064.106940744772</v>
      </c>
      <c r="AI246" s="33">
        <v>41732.37560520674</v>
      </c>
      <c r="AJ246" s="33">
        <v>41462.435890846631</v>
      </c>
      <c r="AK246" s="33">
        <v>41240.473884824103</v>
      </c>
      <c r="AL246" s="33">
        <v>41063.76208154764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3967.6455606904319</v>
      </c>
      <c r="M247" s="33">
        <v>6045.7109364451635</v>
      </c>
      <c r="N247" s="33">
        <v>7172.8834646757186</v>
      </c>
      <c r="O247" s="33">
        <v>8207.9420000159771</v>
      </c>
      <c r="P247" s="33">
        <v>9213.1229853522054</v>
      </c>
      <c r="Q247" s="33">
        <v>10147.549527868243</v>
      </c>
      <c r="R247" s="33">
        <v>10226.604443304166</v>
      </c>
      <c r="S247" s="33">
        <v>10290.463322755561</v>
      </c>
      <c r="T247" s="33">
        <v>9582.703705889171</v>
      </c>
      <c r="U247" s="33">
        <v>8885.4228943239705</v>
      </c>
      <c r="V247" s="33">
        <v>8201.606437580278</v>
      </c>
      <c r="W247" s="33">
        <v>7530.5332027064251</v>
      </c>
      <c r="X247" s="33">
        <v>6854.3082712561718</v>
      </c>
      <c r="Y247" s="33">
        <v>6173.996353389909</v>
      </c>
      <c r="Z247" s="33">
        <v>5485.7665753509455</v>
      </c>
      <c r="AA247" s="33">
        <v>4817.2357607165932</v>
      </c>
      <c r="AB247" s="33">
        <v>4167.4108380008865</v>
      </c>
      <c r="AC247" s="33">
        <v>3558.5535899872566</v>
      </c>
      <c r="AD247" s="33">
        <v>2987.1451905809622</v>
      </c>
      <c r="AE247" s="33">
        <v>2467.8814541713473</v>
      </c>
      <c r="AF247" s="33">
        <v>2010.6455965327123</v>
      </c>
      <c r="AG247" s="33">
        <v>1621.3900064161548</v>
      </c>
      <c r="AH247" s="33">
        <v>1294.6195251206123</v>
      </c>
      <c r="AI247" s="33">
        <v>1015.9925149687117</v>
      </c>
      <c r="AJ247" s="33">
        <v>785.40501816060691</v>
      </c>
      <c r="AK247" s="33">
        <v>600.74667079728476</v>
      </c>
      <c r="AL247" s="33">
        <v>455.775616423278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576718.16329457168</v>
      </c>
      <c r="M253" s="33">
        <v>575268.3510531981</v>
      </c>
      <c r="N253" s="33">
        <v>568083.11587196949</v>
      </c>
      <c r="O253" s="33">
        <v>559446.9908661549</v>
      </c>
      <c r="P253" s="33">
        <v>551552.60997969459</v>
      </c>
      <c r="Q253" s="33">
        <v>544154.15493620629</v>
      </c>
      <c r="R253" s="33">
        <v>539388.79224693659</v>
      </c>
      <c r="S253" s="33">
        <v>537792.51156844618</v>
      </c>
      <c r="T253" s="33">
        <v>537531.29739880713</v>
      </c>
      <c r="U253" s="33">
        <v>539394.28084794735</v>
      </c>
      <c r="V253" s="33">
        <v>541501.05360169115</v>
      </c>
      <c r="W253" s="33">
        <v>543647.05611137697</v>
      </c>
      <c r="X253" s="33">
        <v>545649.88800522336</v>
      </c>
      <c r="Y253" s="33">
        <v>547685.30485883425</v>
      </c>
      <c r="Z253" s="33">
        <v>549890.33329180651</v>
      </c>
      <c r="AA253" s="33">
        <v>552200.6547767166</v>
      </c>
      <c r="AB253" s="33">
        <v>554488.82764190715</v>
      </c>
      <c r="AC253" s="33">
        <v>556671.02592247457</v>
      </c>
      <c r="AD253" s="33">
        <v>558742.66323361965</v>
      </c>
      <c r="AE253" s="33">
        <v>560677.85251036496</v>
      </c>
      <c r="AF253" s="33">
        <v>562516.14010929049</v>
      </c>
      <c r="AG253" s="33">
        <v>564234.58117634396</v>
      </c>
      <c r="AH253" s="33">
        <v>565729.73519265873</v>
      </c>
      <c r="AI253" s="33">
        <v>566900.16472920449</v>
      </c>
      <c r="AJ253" s="33">
        <v>567877.59868213325</v>
      </c>
      <c r="AK253" s="33">
        <v>568619.57359204174</v>
      </c>
      <c r="AL253" s="33">
        <v>569202.33420553966</v>
      </c>
    </row>
    <row r="254" spans="1:38">
      <c r="A254" s="10"/>
      <c r="AL254">
        <v>0.92265790817857363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9808.6461155163761</v>
      </c>
      <c r="M259" s="33">
        <v>9783.5786796461016</v>
      </c>
      <c r="N259" s="33">
        <v>9749.4403140503982</v>
      </c>
      <c r="O259" s="33">
        <v>9712.4198600771288</v>
      </c>
      <c r="P259" s="33">
        <v>9667.414989487701</v>
      </c>
      <c r="Q259" s="33">
        <v>9609.4565549931322</v>
      </c>
      <c r="R259" s="33">
        <v>9535.3226991061019</v>
      </c>
      <c r="S259" s="33">
        <v>9445.5771594974813</v>
      </c>
      <c r="T259" s="33">
        <v>9330.5582000648701</v>
      </c>
      <c r="U259" s="33">
        <v>9204.3422447189969</v>
      </c>
      <c r="V259" s="33">
        <v>9052.1299133330522</v>
      </c>
      <c r="W259" s="33">
        <v>8883.8986813497777</v>
      </c>
      <c r="X259" s="33">
        <v>8675.6351672110268</v>
      </c>
      <c r="Y259" s="33">
        <v>8463.4377398591296</v>
      </c>
      <c r="Z259" s="33">
        <v>8227.0835848254883</v>
      </c>
      <c r="AA259" s="33">
        <v>7967.1152845470024</v>
      </c>
      <c r="AB259" s="33">
        <v>7688.4492838888973</v>
      </c>
      <c r="AC259" s="33">
        <v>7380.0310626295714</v>
      </c>
      <c r="AD259" s="33">
        <v>7031.3471628138632</v>
      </c>
      <c r="AE259" s="33">
        <v>6646.2112110285916</v>
      </c>
      <c r="AF259" s="33">
        <v>6225.7886785593982</v>
      </c>
      <c r="AG259" s="33">
        <v>5779.3076592707221</v>
      </c>
      <c r="AH259" s="33">
        <v>5311.1315596688246</v>
      </c>
      <c r="AI259" s="33">
        <v>4822.6822075361642</v>
      </c>
      <c r="AJ259" s="33">
        <v>4334.2309362585938</v>
      </c>
      <c r="AK259" s="33">
        <v>3835.6013716932107</v>
      </c>
      <c r="AL259" s="33">
        <v>3343.0909158617019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18092.256595910902</v>
      </c>
      <c r="M260" s="33">
        <v>17950.128120320936</v>
      </c>
      <c r="N260" s="33">
        <v>17740.007596103278</v>
      </c>
      <c r="O260" s="33">
        <v>17513.720210722273</v>
      </c>
      <c r="P260" s="33">
        <v>17315.616296714175</v>
      </c>
      <c r="Q260" s="33">
        <v>17117.547783210681</v>
      </c>
      <c r="R260" s="33">
        <v>16917.539876041072</v>
      </c>
      <c r="S260" s="33">
        <v>16706.335125915386</v>
      </c>
      <c r="T260" s="33">
        <v>16481.367213832593</v>
      </c>
      <c r="U260" s="33">
        <v>16272.725387263428</v>
      </c>
      <c r="V260" s="33">
        <v>15994.354198583496</v>
      </c>
      <c r="W260" s="33">
        <v>15673.751979240822</v>
      </c>
      <c r="X260" s="33">
        <v>15288.048442608995</v>
      </c>
      <c r="Y260" s="33">
        <v>14895.359362061439</v>
      </c>
      <c r="Z260" s="33">
        <v>14491.078326526924</v>
      </c>
      <c r="AA260" s="33">
        <v>14075.818609200816</v>
      </c>
      <c r="AB260" s="33">
        <v>13636.58930258383</v>
      </c>
      <c r="AC260" s="33">
        <v>13167.220596903964</v>
      </c>
      <c r="AD260" s="33">
        <v>12679.414991241654</v>
      </c>
      <c r="AE260" s="33">
        <v>12176.550775677124</v>
      </c>
      <c r="AF260" s="33">
        <v>11641.045261010409</v>
      </c>
      <c r="AG260" s="33">
        <v>11070.691168982728</v>
      </c>
      <c r="AH260" s="33">
        <v>10466.248184108119</v>
      </c>
      <c r="AI260" s="33">
        <v>9848.382109273336</v>
      </c>
      <c r="AJ260" s="33">
        <v>9188.0365241220043</v>
      </c>
      <c r="AK260" s="33">
        <v>8473.4939087767962</v>
      </c>
      <c r="AL260" s="33">
        <v>7737.1423833021863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15894.083450286684</v>
      </c>
      <c r="M261" s="33">
        <v>15704.601916880521</v>
      </c>
      <c r="N261" s="33">
        <v>15530.408741065597</v>
      </c>
      <c r="O261" s="33">
        <v>15371.480780252979</v>
      </c>
      <c r="P261" s="33">
        <v>15259.257187240584</v>
      </c>
      <c r="Q261" s="33">
        <v>15172.262180423797</v>
      </c>
      <c r="R261" s="33">
        <v>15138.868183103992</v>
      </c>
      <c r="S261" s="33">
        <v>15122.329082265604</v>
      </c>
      <c r="T261" s="33">
        <v>15104.40472234255</v>
      </c>
      <c r="U261" s="33">
        <v>15054.890677319618</v>
      </c>
      <c r="V261" s="33">
        <v>14993.552090485458</v>
      </c>
      <c r="W261" s="33">
        <v>14910.836664975186</v>
      </c>
      <c r="X261" s="33">
        <v>14818.751151189306</v>
      </c>
      <c r="Y261" s="33">
        <v>14717.283192002686</v>
      </c>
      <c r="Z261" s="33">
        <v>14613.268662389582</v>
      </c>
      <c r="AA261" s="33">
        <v>14510.921598131385</v>
      </c>
      <c r="AB261" s="33">
        <v>14412.585535404327</v>
      </c>
      <c r="AC261" s="33">
        <v>14319.572004622405</v>
      </c>
      <c r="AD261" s="33">
        <v>14232.624555964978</v>
      </c>
      <c r="AE261" s="33">
        <v>14152.261907437647</v>
      </c>
      <c r="AF261" s="33">
        <v>14078.737912140567</v>
      </c>
      <c r="AG261" s="33">
        <v>14011.878026422759</v>
      </c>
      <c r="AH261" s="33">
        <v>13951.311210233367</v>
      </c>
      <c r="AI261" s="33">
        <v>13896.3560377863</v>
      </c>
      <c r="AJ261" s="33">
        <v>13846.812294237834</v>
      </c>
      <c r="AK261" s="33">
        <v>13802.07356211693</v>
      </c>
      <c r="AL261" s="33">
        <v>13761.621462725529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12044.25816822203</v>
      </c>
      <c r="M262" s="33">
        <v>11916.129056842798</v>
      </c>
      <c r="N262" s="33">
        <v>11765.905634805609</v>
      </c>
      <c r="O262" s="33">
        <v>11618.734709905128</v>
      </c>
      <c r="P262" s="33">
        <v>11474.981995081005</v>
      </c>
      <c r="Q262" s="33">
        <v>11333.963616471898</v>
      </c>
      <c r="R262" s="33">
        <v>11193.91670943614</v>
      </c>
      <c r="S262" s="33">
        <v>11052.504873971566</v>
      </c>
      <c r="T262" s="33">
        <v>10906.875054030355</v>
      </c>
      <c r="U262" s="33">
        <v>10751.796521682045</v>
      </c>
      <c r="V262" s="33">
        <v>10580.312582878436</v>
      </c>
      <c r="W262" s="33">
        <v>10420.602393190349</v>
      </c>
      <c r="X262" s="33">
        <v>10269.412783873378</v>
      </c>
      <c r="Y262" s="33">
        <v>10122.027676989454</v>
      </c>
      <c r="Z262" s="33">
        <v>9973.9993861594139</v>
      </c>
      <c r="AA262" s="33">
        <v>9822.0139265384132</v>
      </c>
      <c r="AB262" s="33">
        <v>9661.5322715140701</v>
      </c>
      <c r="AC262" s="33">
        <v>9488.8793145545806</v>
      </c>
      <c r="AD262" s="33">
        <v>9298.8640488842666</v>
      </c>
      <c r="AE262" s="33">
        <v>9086.9311975938053</v>
      </c>
      <c r="AF262" s="33">
        <v>8849.315435159755</v>
      </c>
      <c r="AG262" s="33">
        <v>8581.6978844792866</v>
      </c>
      <c r="AH262" s="33">
        <v>8279.5719149254928</v>
      </c>
      <c r="AI262" s="33">
        <v>7938.4686888582346</v>
      </c>
      <c r="AJ262" s="33">
        <v>7560.6380315682645</v>
      </c>
      <c r="AK262" s="33">
        <v>7155.4243847796115</v>
      </c>
      <c r="AL262" s="33">
        <v>6712.1944764855161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12061.305563836397</v>
      </c>
      <c r="M263" s="33">
        <v>12032.979012618993</v>
      </c>
      <c r="N263" s="33">
        <v>11938.018841574498</v>
      </c>
      <c r="O263" s="33">
        <v>11815.581060455394</v>
      </c>
      <c r="P263" s="33">
        <v>11691.690999741506</v>
      </c>
      <c r="Q263" s="33">
        <v>11570.215348800175</v>
      </c>
      <c r="R263" s="33">
        <v>11489.973530339312</v>
      </c>
      <c r="S263" s="33">
        <v>11428.137279015365</v>
      </c>
      <c r="T263" s="33">
        <v>11367.631372269385</v>
      </c>
      <c r="U263" s="33">
        <v>11321.813873797413</v>
      </c>
      <c r="V263" s="33">
        <v>11276.513301824358</v>
      </c>
      <c r="W263" s="33">
        <v>11233.030944244054</v>
      </c>
      <c r="X263" s="33">
        <v>11191.320569087307</v>
      </c>
      <c r="Y263" s="33">
        <v>11152.16320096104</v>
      </c>
      <c r="Z263" s="33">
        <v>11115.990639969121</v>
      </c>
      <c r="AA263" s="33">
        <v>11081.845191728549</v>
      </c>
      <c r="AB263" s="33">
        <v>11050.069817176573</v>
      </c>
      <c r="AC263" s="33">
        <v>11019.622814706481</v>
      </c>
      <c r="AD263" s="33">
        <v>10991.183053682129</v>
      </c>
      <c r="AE263" s="33">
        <v>10964.895076596</v>
      </c>
      <c r="AF263" s="33">
        <v>10941.119793757336</v>
      </c>
      <c r="AG263" s="33">
        <v>10918.221854553265</v>
      </c>
      <c r="AH263" s="33">
        <v>10896.173546464677</v>
      </c>
      <c r="AI263" s="33">
        <v>10874.98184443739</v>
      </c>
      <c r="AJ263" s="33">
        <v>10857.232177390593</v>
      </c>
      <c r="AK263" s="33">
        <v>10841.125273557367</v>
      </c>
      <c r="AL263" s="33">
        <v>10827.910413813011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22815.648945337784</v>
      </c>
      <c r="M264" s="33">
        <v>22503.496987153412</v>
      </c>
      <c r="N264" s="33">
        <v>22244.023353349519</v>
      </c>
      <c r="O264" s="33">
        <v>22017.235942656724</v>
      </c>
      <c r="P264" s="33">
        <v>21699.390981514884</v>
      </c>
      <c r="Q264" s="33">
        <v>21400.589824379203</v>
      </c>
      <c r="R264" s="33">
        <v>21066.860173864261</v>
      </c>
      <c r="S264" s="33">
        <v>20715.211607430891</v>
      </c>
      <c r="T264" s="33">
        <v>20355.344774246088</v>
      </c>
      <c r="U264" s="33">
        <v>20056.142183549742</v>
      </c>
      <c r="V264" s="33">
        <v>19808.649231837226</v>
      </c>
      <c r="W264" s="33">
        <v>19603.530542016841</v>
      </c>
      <c r="X264" s="33">
        <v>19434.986312378187</v>
      </c>
      <c r="Y264" s="33">
        <v>19297.869340394176</v>
      </c>
      <c r="Z264" s="33">
        <v>19187.298280271112</v>
      </c>
      <c r="AA264" s="33">
        <v>19099.513125138055</v>
      </c>
      <c r="AB264" s="33">
        <v>19029.660331220519</v>
      </c>
      <c r="AC264" s="33">
        <v>18974.9517663474</v>
      </c>
      <c r="AD264" s="33">
        <v>18932.161145983973</v>
      </c>
      <c r="AE264" s="33">
        <v>18900.215109001914</v>
      </c>
      <c r="AF264" s="33">
        <v>18875.207669608808</v>
      </c>
      <c r="AG264" s="33">
        <v>18855.609464132744</v>
      </c>
      <c r="AH264" s="33">
        <v>18838.051540617103</v>
      </c>
      <c r="AI264" s="33">
        <v>18823.609680732559</v>
      </c>
      <c r="AJ264" s="33">
        <v>18808.466075461081</v>
      </c>
      <c r="AK264" s="33">
        <v>18796.343180102405</v>
      </c>
      <c r="AL264" s="33">
        <v>18784.585828473762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23532.89181904171</v>
      </c>
      <c r="M265" s="33">
        <v>23361.816081415393</v>
      </c>
      <c r="N265" s="33">
        <v>22832.597905706869</v>
      </c>
      <c r="O265" s="33">
        <v>22367.768167170754</v>
      </c>
      <c r="P265" s="33">
        <v>21953.465339942253</v>
      </c>
      <c r="Q265" s="33">
        <v>21586.948395517855</v>
      </c>
      <c r="R265" s="33">
        <v>21025.004920424191</v>
      </c>
      <c r="S265" s="33">
        <v>20554.739906869767</v>
      </c>
      <c r="T265" s="33">
        <v>19855.464215110285</v>
      </c>
      <c r="U265" s="33">
        <v>19242.721560836311</v>
      </c>
      <c r="V265" s="33">
        <v>18706.337098759872</v>
      </c>
      <c r="W265" s="33">
        <v>18233.162643080061</v>
      </c>
      <c r="X265" s="33">
        <v>17805.201750972625</v>
      </c>
      <c r="Y265" s="33">
        <v>17416.216084733886</v>
      </c>
      <c r="Z265" s="33">
        <v>17054.284971479476</v>
      </c>
      <c r="AA265" s="33">
        <v>16706.152434763855</v>
      </c>
      <c r="AB265" s="33">
        <v>16359.339402222195</v>
      </c>
      <c r="AC265" s="33">
        <v>16003.712886369083</v>
      </c>
      <c r="AD265" s="33">
        <v>15630.501755957104</v>
      </c>
      <c r="AE265" s="33">
        <v>15231.485598959094</v>
      </c>
      <c r="AF265" s="33">
        <v>14791.11932477572</v>
      </c>
      <c r="AG265" s="33">
        <v>14287.514486012486</v>
      </c>
      <c r="AH265" s="33">
        <v>13709.832946315919</v>
      </c>
      <c r="AI265" s="33">
        <v>13048.631103345813</v>
      </c>
      <c r="AJ265" s="33">
        <v>12335.171160959399</v>
      </c>
      <c r="AK265" s="33">
        <v>11525.558214171953</v>
      </c>
      <c r="AL265" s="33">
        <v>10630.335076927766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12877.853007623566</v>
      </c>
      <c r="M271" s="33">
        <v>12919.481243245378</v>
      </c>
      <c r="N271" s="33">
        <v>12916.644441889095</v>
      </c>
      <c r="O271" s="33">
        <v>12911.775296977736</v>
      </c>
      <c r="P271" s="33">
        <v>12913.260362609906</v>
      </c>
      <c r="Q271" s="33">
        <v>12920.251444627091</v>
      </c>
      <c r="R271" s="33">
        <v>12930.474106066195</v>
      </c>
      <c r="S271" s="33">
        <v>12952.19764665181</v>
      </c>
      <c r="T271" s="33">
        <v>12975.264030616827</v>
      </c>
      <c r="U271" s="33">
        <v>13011.30724132389</v>
      </c>
      <c r="V271" s="33">
        <v>13043.432633648463</v>
      </c>
      <c r="W271" s="33">
        <v>13067.855507300479</v>
      </c>
      <c r="X271" s="33">
        <v>13079.94584892254</v>
      </c>
      <c r="Y271" s="33">
        <v>13093.646899618407</v>
      </c>
      <c r="Z271" s="33">
        <v>13100.983851194378</v>
      </c>
      <c r="AA271" s="33">
        <v>13105.11509162609</v>
      </c>
      <c r="AB271" s="33">
        <v>13109.478065625906</v>
      </c>
      <c r="AC271" s="33">
        <v>13112.134439243107</v>
      </c>
      <c r="AD271" s="33">
        <v>13111.606408732767</v>
      </c>
      <c r="AE271" s="33">
        <v>13109.989074819912</v>
      </c>
      <c r="AF271" s="33">
        <v>13106.243409421391</v>
      </c>
      <c r="AG271" s="33">
        <v>13100.931993992052</v>
      </c>
      <c r="AH271" s="33">
        <v>13095.171947737865</v>
      </c>
      <c r="AI271" s="33">
        <v>13091.410527583332</v>
      </c>
      <c r="AJ271" s="33">
        <v>13087.475413799322</v>
      </c>
      <c r="AK271" s="33">
        <v>13083.372974221644</v>
      </c>
      <c r="AL271" s="33">
        <v>13079.324056446558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173.78162487030673</v>
      </c>
      <c r="M276" s="33">
        <v>163.26335975910459</v>
      </c>
      <c r="N276" s="33">
        <v>152.67920372961336</v>
      </c>
      <c r="O276" s="33">
        <v>142.22674519808109</v>
      </c>
      <c r="P276" s="33">
        <v>131.88329267057006</v>
      </c>
      <c r="Q276" s="33">
        <v>121.61991300037707</v>
      </c>
      <c r="R276" s="33">
        <v>111.44343445816318</v>
      </c>
      <c r="S276" s="33">
        <v>101.39824219803933</v>
      </c>
      <c r="T276" s="33">
        <v>91.198416746265707</v>
      </c>
      <c r="U276" s="33">
        <v>81.413325864191407</v>
      </c>
      <c r="V276" s="33">
        <v>71.847255244064016</v>
      </c>
      <c r="W276" s="33">
        <v>62.944550947912475</v>
      </c>
      <c r="X276" s="33">
        <v>54.67352536037783</v>
      </c>
      <c r="Y276" s="33">
        <v>47.173441787685881</v>
      </c>
      <c r="Z276" s="33">
        <v>40.521510232609685</v>
      </c>
      <c r="AA276" s="33">
        <v>34.605346489001647</v>
      </c>
      <c r="AB276" s="33">
        <v>29.29915668419731</v>
      </c>
      <c r="AC276" s="33">
        <v>24.568019943558156</v>
      </c>
      <c r="AD276" s="33">
        <v>20.434722844590883</v>
      </c>
      <c r="AE276" s="33">
        <v>16.860136348143438</v>
      </c>
      <c r="AF276" s="33">
        <v>13.828897894433725</v>
      </c>
      <c r="AG276" s="33">
        <v>11.296533648558013</v>
      </c>
      <c r="AH276" s="33">
        <v>9.1855505715803005</v>
      </c>
      <c r="AI276" s="33">
        <v>7.3956804957643545</v>
      </c>
      <c r="AJ276" s="33">
        <v>5.9497830919758652</v>
      </c>
      <c r="AK276" s="33">
        <v>4.7492833169849593</v>
      </c>
      <c r="AL276" s="33">
        <v>3.775038590782974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159.54962264863076</v>
      </c>
      <c r="M277" s="33">
        <v>150.98074081003003</v>
      </c>
      <c r="N277" s="33">
        <v>140.23208405864941</v>
      </c>
      <c r="O277" s="33">
        <v>129.07148859740974</v>
      </c>
      <c r="P277" s="33">
        <v>118.58806870520301</v>
      </c>
      <c r="Q277" s="33">
        <v>108.30518296971415</v>
      </c>
      <c r="R277" s="33">
        <v>98.245471936176429</v>
      </c>
      <c r="S277" s="33">
        <v>88.555853820754052</v>
      </c>
      <c r="T277" s="33">
        <v>79.258779218061207</v>
      </c>
      <c r="U277" s="33">
        <v>70.887306332176223</v>
      </c>
      <c r="V277" s="33">
        <v>62.388329494393219</v>
      </c>
      <c r="W277" s="33">
        <v>54.307995183836958</v>
      </c>
      <c r="X277" s="33">
        <v>46.644794559997372</v>
      </c>
      <c r="Y277" s="33">
        <v>39.853209970215374</v>
      </c>
      <c r="Z277" s="33">
        <v>33.854983599251021</v>
      </c>
      <c r="AA277" s="33">
        <v>28.607456681143528</v>
      </c>
      <c r="AB277" s="33">
        <v>24.049058079871404</v>
      </c>
      <c r="AC277" s="33">
        <v>20.081075840053543</v>
      </c>
      <c r="AD277" s="33">
        <v>16.624020412987473</v>
      </c>
      <c r="AE277" s="33">
        <v>13.653020927481903</v>
      </c>
      <c r="AF277" s="33">
        <v>11.142828709733678</v>
      </c>
      <c r="AG277" s="33">
        <v>9.0456290337274812</v>
      </c>
      <c r="AH277" s="33">
        <v>7.2897804574097664</v>
      </c>
      <c r="AI277" s="33">
        <v>5.8231191464747765</v>
      </c>
      <c r="AJ277" s="33">
        <v>4.6169270088145415</v>
      </c>
      <c r="AK277" s="33">
        <v>3.6268444676316678</v>
      </c>
      <c r="AL277" s="33">
        <v>2.8267660797920171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5.8178567439220839</v>
      </c>
      <c r="M278" s="33">
        <v>7.3164828503285912</v>
      </c>
      <c r="N278" s="33">
        <v>8.8951698822642982</v>
      </c>
      <c r="O278" s="33">
        <v>10.551027172924908</v>
      </c>
      <c r="P278" s="33">
        <v>12.541111933344252</v>
      </c>
      <c r="Q278" s="33">
        <v>14.836689986343821</v>
      </c>
      <c r="R278" s="33">
        <v>17.842574905233132</v>
      </c>
      <c r="S278" s="33">
        <v>21.506828764381797</v>
      </c>
      <c r="T278" s="33">
        <v>25.774754591927767</v>
      </c>
      <c r="U278" s="33">
        <v>30.16089861110671</v>
      </c>
      <c r="V278" s="33">
        <v>34.737788549219388</v>
      </c>
      <c r="W278" s="33">
        <v>39.148935763241276</v>
      </c>
      <c r="X278" s="33">
        <v>43.354111319833954</v>
      </c>
      <c r="Y278" s="33">
        <v>47.229002459575717</v>
      </c>
      <c r="Z278" s="33">
        <v>50.791513938514498</v>
      </c>
      <c r="AA278" s="33">
        <v>54.044990550580344</v>
      </c>
      <c r="AB278" s="33">
        <v>56.995535520508</v>
      </c>
      <c r="AC278" s="33">
        <v>59.642959465337455</v>
      </c>
      <c r="AD278" s="33">
        <v>61.99210167633985</v>
      </c>
      <c r="AE278" s="33">
        <v>64.04344064819557</v>
      </c>
      <c r="AF278" s="33">
        <v>65.804229052367305</v>
      </c>
      <c r="AG278" s="33">
        <v>67.286936593621348</v>
      </c>
      <c r="AH278" s="33">
        <v>68.510853677215025</v>
      </c>
      <c r="AI278" s="33">
        <v>69.499473579675438</v>
      </c>
      <c r="AJ278" s="33">
        <v>70.277328342817896</v>
      </c>
      <c r="AK278" s="33">
        <v>70.873980781728051</v>
      </c>
      <c r="AL278" s="33">
        <v>71.315724632047875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8.5459858416194816</v>
      </c>
      <c r="M279" s="33">
        <v>9.629336408270639</v>
      </c>
      <c r="N279" s="33">
        <v>10.287006242640468</v>
      </c>
      <c r="O279" s="33">
        <v>10.714514792459887</v>
      </c>
      <c r="P279" s="33">
        <v>10.913240622431484</v>
      </c>
      <c r="Q279" s="33">
        <v>10.911648516066956</v>
      </c>
      <c r="R279" s="33">
        <v>10.720799808568263</v>
      </c>
      <c r="S279" s="33">
        <v>10.381998856231482</v>
      </c>
      <c r="T279" s="33">
        <v>9.8840326737503048</v>
      </c>
      <c r="U279" s="33">
        <v>9.2418501166226594</v>
      </c>
      <c r="V279" s="33">
        <v>8.4536107939512632</v>
      </c>
      <c r="W279" s="33">
        <v>7.6619451092666457</v>
      </c>
      <c r="X279" s="33">
        <v>6.8674225743717772</v>
      </c>
      <c r="Y279" s="33">
        <v>6.0853805894787287</v>
      </c>
      <c r="Z279" s="33">
        <v>5.3304156811852828</v>
      </c>
      <c r="AA279" s="33">
        <v>4.6107289463568115</v>
      </c>
      <c r="AB279" s="33">
        <v>3.942701363473466</v>
      </c>
      <c r="AC279" s="33">
        <v>3.3277229915799622</v>
      </c>
      <c r="AD279" s="33">
        <v>2.7767659601304202</v>
      </c>
      <c r="AE279" s="33">
        <v>2.2912029116384636</v>
      </c>
      <c r="AF279" s="33">
        <v>1.8707354176277411</v>
      </c>
      <c r="AG279" s="33">
        <v>1.5095007172703161</v>
      </c>
      <c r="AH279" s="33">
        <v>1.2040582147693117</v>
      </c>
      <c r="AI279" s="33">
        <v>0.94975634783686025</v>
      </c>
      <c r="AJ279" s="33">
        <v>0.74479733745325372</v>
      </c>
      <c r="AK279" s="33">
        <v>0.5798950458330292</v>
      </c>
      <c r="AL279" s="33">
        <v>0.45322306486834962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12.729038500466201</v>
      </c>
      <c r="M280" s="33">
        <v>16.131638844492276</v>
      </c>
      <c r="N280" s="33">
        <v>18.80872146021127</v>
      </c>
      <c r="O280" s="33">
        <v>20.791234907328779</v>
      </c>
      <c r="P280" s="33">
        <v>22.43517800810719</v>
      </c>
      <c r="Q280" s="33">
        <v>23.713016881827848</v>
      </c>
      <c r="R280" s="33">
        <v>25.309413252832954</v>
      </c>
      <c r="S280" s="33">
        <v>26.965990287732442</v>
      </c>
      <c r="T280" s="33">
        <v>28.452679759540267</v>
      </c>
      <c r="U280" s="33">
        <v>29.951137183008292</v>
      </c>
      <c r="V280" s="33">
        <v>31.251042574930182</v>
      </c>
      <c r="W280" s="33">
        <v>32.342176840353751</v>
      </c>
      <c r="X280" s="33">
        <v>33.282246767682686</v>
      </c>
      <c r="Y280" s="33">
        <v>34.07996598167685</v>
      </c>
      <c r="Z280" s="33">
        <v>34.741651336609401</v>
      </c>
      <c r="AA280" s="33">
        <v>35.300037770826293</v>
      </c>
      <c r="AB280" s="33">
        <v>35.765496988282401</v>
      </c>
      <c r="AC280" s="33">
        <v>36.167160452477248</v>
      </c>
      <c r="AD280" s="33">
        <v>36.5009599420396</v>
      </c>
      <c r="AE280" s="33">
        <v>36.773931228064299</v>
      </c>
      <c r="AF280" s="33">
        <v>36.992987642189547</v>
      </c>
      <c r="AG280" s="33">
        <v>37.182092759623394</v>
      </c>
      <c r="AH280" s="33">
        <v>37.341094166101854</v>
      </c>
      <c r="AI280" s="33">
        <v>37.470424640170833</v>
      </c>
      <c r="AJ280" s="33">
        <v>37.564110460598648</v>
      </c>
      <c r="AK280" s="33">
        <v>37.63828596522584</v>
      </c>
      <c r="AL280" s="33">
        <v>37.695458117245479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7.4835670043745619</v>
      </c>
      <c r="M281" s="33">
        <v>9.0871703248734956</v>
      </c>
      <c r="N281" s="33">
        <v>10.77838655740937</v>
      </c>
      <c r="O281" s="33">
        <v>12.527124718077058</v>
      </c>
      <c r="P281" s="33">
        <v>13.759455350577523</v>
      </c>
      <c r="Q281" s="33">
        <v>14.7834923555067</v>
      </c>
      <c r="R281" s="33">
        <v>15.38296403553319</v>
      </c>
      <c r="S281" s="33">
        <v>15.689159864259208</v>
      </c>
      <c r="T281" s="33">
        <v>15.701657185290937</v>
      </c>
      <c r="U281" s="33">
        <v>15.675705412799346</v>
      </c>
      <c r="V281" s="33">
        <v>15.601385996044113</v>
      </c>
      <c r="W281" s="33">
        <v>15.478196088119608</v>
      </c>
      <c r="X281" s="33">
        <v>15.300436890091767</v>
      </c>
      <c r="Y281" s="33">
        <v>15.080119571650238</v>
      </c>
      <c r="Z281" s="33">
        <v>14.824574766072315</v>
      </c>
      <c r="AA281" s="33">
        <v>14.543988152665699</v>
      </c>
      <c r="AB281" s="33">
        <v>14.253453471570813</v>
      </c>
      <c r="AC281" s="33">
        <v>13.964666395884096</v>
      </c>
      <c r="AD281" s="33">
        <v>13.688372574229716</v>
      </c>
      <c r="AE281" s="33">
        <v>13.430350873021959</v>
      </c>
      <c r="AF281" s="33">
        <v>13.19841225935688</v>
      </c>
      <c r="AG281" s="33">
        <v>12.993105257336657</v>
      </c>
      <c r="AH281" s="33">
        <v>12.818260110293542</v>
      </c>
      <c r="AI281" s="33">
        <v>12.671612385751708</v>
      </c>
      <c r="AJ281" s="33">
        <v>12.553934762979511</v>
      </c>
      <c r="AK281" s="33">
        <v>12.458451949127205</v>
      </c>
      <c r="AL281" s="33">
        <v>12.383150283854736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2.4927323498518996</v>
      </c>
      <c r="M282" s="33">
        <v>3.7792247868289479</v>
      </c>
      <c r="N282" s="33">
        <v>4.4738421049500108</v>
      </c>
      <c r="O282" s="33">
        <v>5.1094978413265801</v>
      </c>
      <c r="P282" s="33">
        <v>5.724882320109633</v>
      </c>
      <c r="Q282" s="33">
        <v>6.294525747892826</v>
      </c>
      <c r="R282" s="33">
        <v>6.3375013751141385</v>
      </c>
      <c r="S282" s="33">
        <v>6.370266055121081</v>
      </c>
      <c r="T282" s="33">
        <v>5.9313636315343317</v>
      </c>
      <c r="U282" s="33">
        <v>5.4987717776528386</v>
      </c>
      <c r="V282" s="33">
        <v>5.0743344748214785</v>
      </c>
      <c r="W282" s="33">
        <v>4.6577788484348277</v>
      </c>
      <c r="X282" s="33">
        <v>4.2382443556973621</v>
      </c>
      <c r="Y282" s="33">
        <v>3.8162990535874797</v>
      </c>
      <c r="Z282" s="33">
        <v>3.3896755210969003</v>
      </c>
      <c r="AA282" s="33">
        <v>2.9755060584105029</v>
      </c>
      <c r="AB282" s="33">
        <v>2.5732832238176018</v>
      </c>
      <c r="AC282" s="33">
        <v>2.1966863732672159</v>
      </c>
      <c r="AD282" s="33">
        <v>1.8434508345108465</v>
      </c>
      <c r="AE282" s="33">
        <v>1.522541663381201</v>
      </c>
      <c r="AF282" s="33">
        <v>1.2400855796159127</v>
      </c>
      <c r="AG282" s="33">
        <v>0.9997591613702943</v>
      </c>
      <c r="AH282" s="33">
        <v>0.79810155385637194</v>
      </c>
      <c r="AI282" s="33">
        <v>0.62621547300827651</v>
      </c>
      <c r="AJ282" s="33">
        <v>0.48399740990537682</v>
      </c>
      <c r="AK282" s="33">
        <v>0.37016512317363182</v>
      </c>
      <c r="AL282" s="33">
        <v>0.28081997261370828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370.40042795917174</v>
      </c>
      <c r="M288" s="33">
        <v>360.18795378392861</v>
      </c>
      <c r="N288" s="33">
        <v>346.15441403573817</v>
      </c>
      <c r="O288" s="33">
        <v>330.99163322760808</v>
      </c>
      <c r="P288" s="33">
        <v>315.84522961034321</v>
      </c>
      <c r="Q288" s="33">
        <v>300.46446945772942</v>
      </c>
      <c r="R288" s="33">
        <v>285.28215977162125</v>
      </c>
      <c r="S288" s="33">
        <v>270.8683398465194</v>
      </c>
      <c r="T288" s="33">
        <v>256.20168380637051</v>
      </c>
      <c r="U288" s="33">
        <v>242.8289952975575</v>
      </c>
      <c r="V288" s="33">
        <v>229.35374712742367</v>
      </c>
      <c r="W288" s="33">
        <v>216.54157878116553</v>
      </c>
      <c r="X288" s="33">
        <v>204.36078182805272</v>
      </c>
      <c r="Y288" s="33">
        <v>193.31741941387025</v>
      </c>
      <c r="Z288" s="33">
        <v>183.45432507533911</v>
      </c>
      <c r="AA288" s="33">
        <v>174.68805464898486</v>
      </c>
      <c r="AB288" s="33">
        <v>166.87868533172099</v>
      </c>
      <c r="AC288" s="33">
        <v>159.94829146215767</v>
      </c>
      <c r="AD288" s="33">
        <v>153.8603942448288</v>
      </c>
      <c r="AE288" s="33">
        <v>148.57462459992684</v>
      </c>
      <c r="AF288" s="33">
        <v>144.07817655532477</v>
      </c>
      <c r="AG288" s="33">
        <v>140.31355717150751</v>
      </c>
      <c r="AH288" s="33">
        <v>137.14769875122616</v>
      </c>
      <c r="AI288" s="33">
        <v>134.43628206868226</v>
      </c>
      <c r="AJ288" s="33">
        <v>132.1908784145451</v>
      </c>
      <c r="AK288" s="33">
        <v>130.2969066497044</v>
      </c>
      <c r="AL288" s="33">
        <v>128.73018074120515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19550.432797909507</v>
      </c>
      <c r="M294" s="33">
        <v>18367.127972899263</v>
      </c>
      <c r="N294" s="33">
        <v>17176.410419581502</v>
      </c>
      <c r="O294" s="33">
        <v>16000.508834784123</v>
      </c>
      <c r="P294" s="33">
        <v>14836.87042543913</v>
      </c>
      <c r="Q294" s="33">
        <v>13682.24021254242</v>
      </c>
      <c r="R294" s="33">
        <v>12537.386376543358</v>
      </c>
      <c r="S294" s="33">
        <v>11407.302247279424</v>
      </c>
      <c r="T294" s="33">
        <v>10259.821883954892</v>
      </c>
      <c r="U294" s="33">
        <v>9158.9991597215321</v>
      </c>
      <c r="V294" s="33">
        <v>8082.8162149572008</v>
      </c>
      <c r="W294" s="33">
        <v>7081.261981640153</v>
      </c>
      <c r="X294" s="33">
        <v>6150.7716030425063</v>
      </c>
      <c r="Y294" s="33">
        <v>5307.0122011146614</v>
      </c>
      <c r="Z294" s="33">
        <v>4558.6699011685887</v>
      </c>
      <c r="AA294" s="33">
        <v>3893.101480012685</v>
      </c>
      <c r="AB294" s="33">
        <v>3296.1551269721972</v>
      </c>
      <c r="AC294" s="33">
        <v>2763.9022436502923</v>
      </c>
      <c r="AD294" s="33">
        <v>2298.9063200164742</v>
      </c>
      <c r="AE294" s="33">
        <v>1896.7653391661368</v>
      </c>
      <c r="AF294" s="33">
        <v>1555.7510131237939</v>
      </c>
      <c r="AG294" s="33">
        <v>1270.8600354627763</v>
      </c>
      <c r="AH294" s="33">
        <v>1033.3744393027839</v>
      </c>
      <c r="AI294" s="33">
        <v>832.01405577348987</v>
      </c>
      <c r="AJ294" s="33">
        <v>669.3505978472848</v>
      </c>
      <c r="AK294" s="33">
        <v>534.29437316080782</v>
      </c>
      <c r="AL294" s="33">
        <v>424.69184146308459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15954.962264863076</v>
      </c>
      <c r="M295" s="33">
        <v>15098.074081003002</v>
      </c>
      <c r="N295" s="33">
        <v>14023.20840586494</v>
      </c>
      <c r="O295" s="33">
        <v>12907.148859740973</v>
      </c>
      <c r="P295" s="33">
        <v>11858.8068705203</v>
      </c>
      <c r="Q295" s="33">
        <v>10830.518296971415</v>
      </c>
      <c r="R295" s="33">
        <v>9824.5471936176436</v>
      </c>
      <c r="S295" s="33">
        <v>8855.5853820754055</v>
      </c>
      <c r="T295" s="33">
        <v>7925.87792180612</v>
      </c>
      <c r="U295" s="33">
        <v>7088.7306332176213</v>
      </c>
      <c r="V295" s="33">
        <v>6238.832949439322</v>
      </c>
      <c r="W295" s="33">
        <v>5430.7995183836956</v>
      </c>
      <c r="X295" s="33">
        <v>4664.4794559997372</v>
      </c>
      <c r="Y295" s="33">
        <v>3985.3209970215371</v>
      </c>
      <c r="Z295" s="33">
        <v>3385.4983599251018</v>
      </c>
      <c r="AA295" s="33">
        <v>2860.7456681143531</v>
      </c>
      <c r="AB295" s="33">
        <v>2404.9058079871402</v>
      </c>
      <c r="AC295" s="33">
        <v>2008.1075840053545</v>
      </c>
      <c r="AD295" s="33">
        <v>1662.4020412987472</v>
      </c>
      <c r="AE295" s="33">
        <v>1365.3020927481903</v>
      </c>
      <c r="AF295" s="33">
        <v>1114.2828709733678</v>
      </c>
      <c r="AG295" s="33">
        <v>904.562903372748</v>
      </c>
      <c r="AH295" s="33">
        <v>728.97804574097665</v>
      </c>
      <c r="AI295" s="33">
        <v>582.31191464747758</v>
      </c>
      <c r="AJ295" s="33">
        <v>461.69270088145413</v>
      </c>
      <c r="AK295" s="33">
        <v>362.68444676316676</v>
      </c>
      <c r="AL295" s="33">
        <v>282.67660797920172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961.42340718219168</v>
      </c>
      <c r="M297" s="33">
        <v>1083.3003459304468</v>
      </c>
      <c r="N297" s="33">
        <v>1157.2882022970525</v>
      </c>
      <c r="O297" s="33">
        <v>1205.3829141517374</v>
      </c>
      <c r="P297" s="33">
        <v>1227.7395700235418</v>
      </c>
      <c r="Q297" s="33">
        <v>1227.5604580575325</v>
      </c>
      <c r="R297" s="33">
        <v>1206.0899784639296</v>
      </c>
      <c r="S297" s="33">
        <v>1167.9748713260415</v>
      </c>
      <c r="T297" s="33">
        <v>1111.9536757969092</v>
      </c>
      <c r="U297" s="33">
        <v>1039.7081381200492</v>
      </c>
      <c r="V297" s="33">
        <v>951.03121431951718</v>
      </c>
      <c r="W297" s="33">
        <v>861.96882479249757</v>
      </c>
      <c r="X297" s="33">
        <v>772.58503961682493</v>
      </c>
      <c r="Y297" s="33">
        <v>684.60531631635695</v>
      </c>
      <c r="Z297" s="33">
        <v>599.67176413334425</v>
      </c>
      <c r="AA297" s="33">
        <v>518.70700646514126</v>
      </c>
      <c r="AB297" s="33">
        <v>443.5539033907649</v>
      </c>
      <c r="AC297" s="33">
        <v>374.36883655274573</v>
      </c>
      <c r="AD297" s="33">
        <v>312.3861705146723</v>
      </c>
      <c r="AE297" s="33">
        <v>257.76032755932715</v>
      </c>
      <c r="AF297" s="33">
        <v>210.45773448312087</v>
      </c>
      <c r="AG297" s="33">
        <v>169.81883069291055</v>
      </c>
      <c r="AH297" s="33">
        <v>135.45654916154757</v>
      </c>
      <c r="AI297" s="33">
        <v>106.84758913164679</v>
      </c>
      <c r="AJ297" s="33">
        <v>83.789700463491045</v>
      </c>
      <c r="AK297" s="33">
        <v>65.238192656215773</v>
      </c>
      <c r="AL297" s="33">
        <v>50.987594797689333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1392.4378507884235</v>
      </c>
      <c r="M298" s="33">
        <v>1764.4393786111591</v>
      </c>
      <c r="N298" s="33">
        <v>2057.0513333860436</v>
      </c>
      <c r="O298" s="33">
        <v>2273.6766844275967</v>
      </c>
      <c r="P298" s="33">
        <v>2453.2494051520544</v>
      </c>
      <c r="Q298" s="33">
        <v>2592.7662612481772</v>
      </c>
      <c r="R298" s="33">
        <v>2767.0355535428534</v>
      </c>
      <c r="S298" s="33">
        <v>2947.8179132803771</v>
      </c>
      <c r="T298" s="33">
        <v>3109.9838049590471</v>
      </c>
      <c r="U298" s="33">
        <v>3273.3646443558887</v>
      </c>
      <c r="V298" s="33">
        <v>3414.9964049901305</v>
      </c>
      <c r="W298" s="33">
        <v>3533.7660216316294</v>
      </c>
      <c r="X298" s="33">
        <v>3636.1436993894245</v>
      </c>
      <c r="Y298" s="33">
        <v>3723.0101710113636</v>
      </c>
      <c r="Z298" s="33">
        <v>3795.0520795320872</v>
      </c>
      <c r="AA298" s="33">
        <v>3855.8494993638983</v>
      </c>
      <c r="AB298" s="33">
        <v>3906.5381774608732</v>
      </c>
      <c r="AC298" s="33">
        <v>3950.3022241526569</v>
      </c>
      <c r="AD298" s="33">
        <v>3986.6959752605017</v>
      </c>
      <c r="AE298" s="33">
        <v>4016.4879672149063</v>
      </c>
      <c r="AF298" s="33">
        <v>4040.4332393253712</v>
      </c>
      <c r="AG298" s="33">
        <v>4061.1484579144603</v>
      </c>
      <c r="AH298" s="33">
        <v>4078.6144238543961</v>
      </c>
      <c r="AI298" s="33">
        <v>4092.8743162368205</v>
      </c>
      <c r="AJ298" s="33">
        <v>4103.2708666932986</v>
      </c>
      <c r="AK298" s="33">
        <v>4111.5635646537739</v>
      </c>
      <c r="AL298" s="33">
        <v>4118.0213576205097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748.3567004374562</v>
      </c>
      <c r="M299" s="33">
        <v>908.71703248734957</v>
      </c>
      <c r="N299" s="33">
        <v>1077.8386557409369</v>
      </c>
      <c r="O299" s="33">
        <v>1252.7124718077059</v>
      </c>
      <c r="P299" s="33">
        <v>1375.9455350577523</v>
      </c>
      <c r="Q299" s="33">
        <v>1478.3492355506701</v>
      </c>
      <c r="R299" s="33">
        <v>1538.2964035533191</v>
      </c>
      <c r="S299" s="33">
        <v>1568.9159864259209</v>
      </c>
      <c r="T299" s="33">
        <v>1570.1657185290937</v>
      </c>
      <c r="U299" s="33">
        <v>1567.5705412799346</v>
      </c>
      <c r="V299" s="33">
        <v>1560.1385996044114</v>
      </c>
      <c r="W299" s="33">
        <v>1547.8196088119607</v>
      </c>
      <c r="X299" s="33">
        <v>1530.0436890091767</v>
      </c>
      <c r="Y299" s="33">
        <v>1508.0119571650239</v>
      </c>
      <c r="Z299" s="33">
        <v>1482.4574766072315</v>
      </c>
      <c r="AA299" s="33">
        <v>1454.39881526657</v>
      </c>
      <c r="AB299" s="33">
        <v>1425.3453471570813</v>
      </c>
      <c r="AC299" s="33">
        <v>1396.4666395884096</v>
      </c>
      <c r="AD299" s="33">
        <v>1368.8372574229716</v>
      </c>
      <c r="AE299" s="33">
        <v>1343.035087302196</v>
      </c>
      <c r="AF299" s="33">
        <v>1319.841225935688</v>
      </c>
      <c r="AG299" s="33">
        <v>1299.3105257336656</v>
      </c>
      <c r="AH299" s="33">
        <v>1281.8260110293543</v>
      </c>
      <c r="AI299" s="33">
        <v>1267.1612385751707</v>
      </c>
      <c r="AJ299" s="33">
        <v>1255.3934762979511</v>
      </c>
      <c r="AK299" s="33">
        <v>1245.8451949127207</v>
      </c>
      <c r="AL299" s="33">
        <v>1238.3150283854736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242.54977741342887</v>
      </c>
      <c r="M300" s="33">
        <v>367.72906280737891</v>
      </c>
      <c r="N300" s="33">
        <v>435.3172561036975</v>
      </c>
      <c r="O300" s="33">
        <v>497.1683238201598</v>
      </c>
      <c r="P300" s="33">
        <v>557.0469419001862</v>
      </c>
      <c r="Q300" s="33">
        <v>612.47482874172579</v>
      </c>
      <c r="R300" s="33">
        <v>616.65647656980127</v>
      </c>
      <c r="S300" s="33">
        <v>619.84457088854276</v>
      </c>
      <c r="T300" s="33">
        <v>577.1381466896089</v>
      </c>
      <c r="U300" s="33">
        <v>535.04575844100589</v>
      </c>
      <c r="V300" s="33">
        <v>493.74683064644387</v>
      </c>
      <c r="W300" s="33">
        <v>453.21481184932099</v>
      </c>
      <c r="X300" s="33">
        <v>412.39294108699312</v>
      </c>
      <c r="Y300" s="33">
        <v>371.33649188037276</v>
      </c>
      <c r="Z300" s="33">
        <v>329.82483787104093</v>
      </c>
      <c r="AA300" s="33">
        <v>289.52499942589316</v>
      </c>
      <c r="AB300" s="33">
        <v>250.38760105783217</v>
      </c>
      <c r="AC300" s="33">
        <v>213.74368207430334</v>
      </c>
      <c r="AD300" s="33">
        <v>179.37288357884498</v>
      </c>
      <c r="AE300" s="33">
        <v>148.14753039078693</v>
      </c>
      <c r="AF300" s="33">
        <v>120.66376934824669</v>
      </c>
      <c r="AG300" s="33">
        <v>97.279341711840146</v>
      </c>
      <c r="AH300" s="33">
        <v>77.657496703437033</v>
      </c>
      <c r="AI300" s="33">
        <v>60.932503884753871</v>
      </c>
      <c r="AJ300" s="33">
        <v>47.094291550474686</v>
      </c>
      <c r="AK300" s="33">
        <v>36.018094055430041</v>
      </c>
      <c r="AL300" s="33">
        <v>27.32456288568121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21904.294055880124</v>
      </c>
      <c r="M304" s="33">
        <v>21214.867697440866</v>
      </c>
      <c r="N304" s="33">
        <v>20390.749955264597</v>
      </c>
      <c r="O304" s="33">
        <v>19479.568433363456</v>
      </c>
      <c r="P304" s="33">
        <v>18517.859400614725</v>
      </c>
      <c r="Q304" s="33">
        <v>17502.56693184813</v>
      </c>
      <c r="R304" s="33">
        <v>16510.511908550143</v>
      </c>
      <c r="S304" s="33">
        <v>15523.095031885841</v>
      </c>
      <c r="T304" s="33">
        <v>14481.759364710848</v>
      </c>
      <c r="U304" s="33">
        <v>13472.07194219747</v>
      </c>
      <c r="V304" s="33">
        <v>12448.843834266849</v>
      </c>
      <c r="W304" s="33">
        <v>11476.996828064281</v>
      </c>
      <c r="X304" s="33">
        <v>10559.500342048756</v>
      </c>
      <c r="Y304" s="33">
        <v>9714.6276884423824</v>
      </c>
      <c r="Z304" s="33">
        <v>8953.3937448340203</v>
      </c>
      <c r="AA304" s="33">
        <v>8267.6579858417244</v>
      </c>
      <c r="AB304" s="33">
        <v>7646.2472078238352</v>
      </c>
      <c r="AC304" s="33">
        <v>7088.5733043556947</v>
      </c>
      <c r="AD304" s="33">
        <v>6597.9884657916482</v>
      </c>
      <c r="AE304" s="33">
        <v>6171.0136339403707</v>
      </c>
      <c r="AF304" s="33">
        <v>5806.6419869322863</v>
      </c>
      <c r="AG304" s="33">
        <v>5501.8273240701474</v>
      </c>
      <c r="AH304" s="33">
        <v>5247.4454123187279</v>
      </c>
      <c r="AI304" s="33">
        <v>5031.735961141957</v>
      </c>
      <c r="AJ304" s="33">
        <v>4856.4111650040741</v>
      </c>
      <c r="AK304" s="33">
        <v>4711.096130470798</v>
      </c>
      <c r="AL304" s="33">
        <v>4593.700793881284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16945.868742713959</v>
      </c>
      <c r="M305" s="34">
        <v>16374.52017629773</v>
      </c>
      <c r="N305" s="34">
        <v>15536.364317709575</v>
      </c>
      <c r="O305" s="34">
        <v>14657.02965536884</v>
      </c>
      <c r="P305" s="34">
        <v>13791.799347478238</v>
      </c>
      <c r="Q305" s="34">
        <v>12921.342361263811</v>
      </c>
      <c r="R305" s="34">
        <v>11979.500073740764</v>
      </c>
      <c r="S305" s="34">
        <v>11044.345939389868</v>
      </c>
      <c r="T305" s="34">
        <v>10073.181787024823</v>
      </c>
      <c r="U305" s="34">
        <v>9191.3469329385607</v>
      </c>
      <c r="V305" s="34">
        <v>8292.7183796901772</v>
      </c>
      <c r="W305" s="34">
        <v>7431.8339390449764</v>
      </c>
      <c r="X305" s="34">
        <v>6606.9160860959073</v>
      </c>
      <c r="Y305" s="34">
        <v>5864.6694460669332</v>
      </c>
      <c r="Z305" s="34">
        <v>5197.7806744033751</v>
      </c>
      <c r="AA305" s="34">
        <v>4604.6694828068157</v>
      </c>
      <c r="AB305" s="34">
        <v>4080.6387562020536</v>
      </c>
      <c r="AC305" s="34">
        <v>3618.3179056680674</v>
      </c>
      <c r="AD305" s="34">
        <v>3210.6121823005642</v>
      </c>
      <c r="AE305" s="34">
        <v>2856.4847104411733</v>
      </c>
      <c r="AF305" s="34">
        <v>2554.7878662573025</v>
      </c>
      <c r="AG305" s="34">
        <v>2301.1527708182539</v>
      </c>
      <c r="AH305" s="34">
        <v>2088.4615534737682</v>
      </c>
      <c r="AI305" s="34">
        <v>1910.4056571074022</v>
      </c>
      <c r="AJ305" s="34">
        <v>1764.18046872988</v>
      </c>
      <c r="AK305" s="34">
        <v>1644.5477357313175</v>
      </c>
      <c r="AL305" s="34">
        <v>1548.3161992503565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38850.162798594087</v>
      </c>
      <c r="M306" s="33">
        <v>37589.387873738604</v>
      </c>
      <c r="N306" s="33">
        <v>35927.114272974177</v>
      </c>
      <c r="O306" s="33">
        <v>34136.598088732295</v>
      </c>
      <c r="P306" s="33">
        <v>32309.658748092967</v>
      </c>
      <c r="Q306" s="33">
        <v>30423.909293111938</v>
      </c>
      <c r="R306" s="33">
        <v>28490.011982290907</v>
      </c>
      <c r="S306" s="33">
        <v>26567.440971275711</v>
      </c>
      <c r="T306" s="33">
        <v>24554.941151735671</v>
      </c>
      <c r="U306" s="33">
        <v>22663.418875136034</v>
      </c>
      <c r="V306" s="33">
        <v>20741.562213957026</v>
      </c>
      <c r="W306" s="33">
        <v>18908.830767109259</v>
      </c>
      <c r="X306" s="33">
        <v>17166.416428144661</v>
      </c>
      <c r="Y306" s="33">
        <v>15579.297134509316</v>
      </c>
      <c r="Z306" s="33">
        <v>14151.174419237394</v>
      </c>
      <c r="AA306" s="33">
        <v>12872.327468648542</v>
      </c>
      <c r="AB306" s="33">
        <v>11726.885964025889</v>
      </c>
      <c r="AC306" s="33">
        <v>10706.891210023763</v>
      </c>
      <c r="AD306" s="33">
        <v>9808.6006480922097</v>
      </c>
      <c r="AE306" s="33">
        <v>9027.4983443815436</v>
      </c>
      <c r="AF306" s="33">
        <v>8361.4298531895874</v>
      </c>
      <c r="AG306" s="33">
        <v>7802.9800948884003</v>
      </c>
      <c r="AH306" s="33">
        <v>7335.9069657924947</v>
      </c>
      <c r="AI306" s="33">
        <v>6942.1416182493585</v>
      </c>
      <c r="AJ306" s="33">
        <v>6620.591633733955</v>
      </c>
      <c r="AK306" s="33">
        <v>6355.6438662021146</v>
      </c>
      <c r="AL306" s="33">
        <v>6142.0169931316404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46.334525731045538</v>
      </c>
      <c r="M312" s="33">
        <v>43.530093295771259</v>
      </c>
      <c r="N312" s="33">
        <v>40.708092694408165</v>
      </c>
      <c r="O312" s="33">
        <v>37.921205938438369</v>
      </c>
      <c r="P312" s="33">
        <v>35.163382908290743</v>
      </c>
      <c r="Q312" s="33">
        <v>32.426909303725544</v>
      </c>
      <c r="R312" s="33">
        <v>29.713605712407759</v>
      </c>
      <c r="S312" s="33">
        <v>27.035306326052236</v>
      </c>
      <c r="T312" s="33">
        <v>24.3157778649731</v>
      </c>
      <c r="U312" s="33">
        <v>21.706828008540025</v>
      </c>
      <c r="V312" s="33">
        <v>19.156274429448565</v>
      </c>
      <c r="W312" s="33">
        <v>16.782590896487161</v>
      </c>
      <c r="X312" s="33">
        <v>14.577328699210733</v>
      </c>
      <c r="Y312" s="33">
        <v>12.577618916641752</v>
      </c>
      <c r="Z312" s="33">
        <v>10.80404766576955</v>
      </c>
      <c r="AA312" s="33">
        <v>9.2266505076300671</v>
      </c>
      <c r="AB312" s="33">
        <v>7.8118876509241089</v>
      </c>
      <c r="AC312" s="33">
        <v>6.5504483174511945</v>
      </c>
      <c r="AD312" s="33">
        <v>5.448407978439044</v>
      </c>
      <c r="AE312" s="33">
        <v>4.4953338538237428</v>
      </c>
      <c r="AF312" s="33">
        <v>3.6871299011033924</v>
      </c>
      <c r="AG312" s="33">
        <v>3.0119382840467805</v>
      </c>
      <c r="AH312" s="33">
        <v>2.4490974211475978</v>
      </c>
      <c r="AI312" s="33">
        <v>1.9718733121831706</v>
      </c>
      <c r="AJ312" s="33">
        <v>1.5863609168980652</v>
      </c>
      <c r="AK312" s="33">
        <v>1.2662776643911144</v>
      </c>
      <c r="AL312" s="33">
        <v>1.0065196642675105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42.280650001887132</v>
      </c>
      <c r="M313" s="33">
        <v>40.009896314657965</v>
      </c>
      <c r="N313" s="33">
        <v>37.161502275542084</v>
      </c>
      <c r="O313" s="33">
        <v>34.203944478313581</v>
      </c>
      <c r="P313" s="33">
        <v>31.425838206878787</v>
      </c>
      <c r="Q313" s="33">
        <v>28.700873486974245</v>
      </c>
      <c r="R313" s="33">
        <v>26.03505006308675</v>
      </c>
      <c r="S313" s="33">
        <v>23.467301262499831</v>
      </c>
      <c r="T313" s="33">
        <v>21.00357649278622</v>
      </c>
      <c r="U313" s="33">
        <v>18.785136178026693</v>
      </c>
      <c r="V313" s="33">
        <v>16.532907316014203</v>
      </c>
      <c r="W313" s="33">
        <v>14.391618723716791</v>
      </c>
      <c r="X313" s="33">
        <v>12.3608705583993</v>
      </c>
      <c r="Y313" s="33">
        <v>10.561100642107073</v>
      </c>
      <c r="Z313" s="33">
        <v>8.9715706538015194</v>
      </c>
      <c r="AA313" s="33">
        <v>7.5809760205030345</v>
      </c>
      <c r="AB313" s="33">
        <v>6.373000391165923</v>
      </c>
      <c r="AC313" s="33">
        <v>5.3214850976141905</v>
      </c>
      <c r="AD313" s="33">
        <v>4.4053654094416812</v>
      </c>
      <c r="AE313" s="33">
        <v>3.618050545782705</v>
      </c>
      <c r="AF313" s="33">
        <v>2.9528496080794251</v>
      </c>
      <c r="AG313" s="33">
        <v>2.3970916939377824</v>
      </c>
      <c r="AH313" s="33">
        <v>1.9317918212135885</v>
      </c>
      <c r="AI313" s="33">
        <v>1.5431265738158157</v>
      </c>
      <c r="AJ313" s="33">
        <v>1.2234856573358535</v>
      </c>
      <c r="AK313" s="33">
        <v>0.96111378392239188</v>
      </c>
      <c r="AL313" s="33">
        <v>0.74909301114488469</v>
      </c>
      <c r="AN313" s="33"/>
    </row>
    <row r="314" spans="1:40">
      <c r="A314" s="8" t="s">
        <v>31</v>
      </c>
      <c r="B314" s="33">
        <v>2.0482348384860575E-2</v>
      </c>
      <c r="C314" s="33">
        <v>2.6668615120709362E-2</v>
      </c>
      <c r="D314" s="33">
        <v>3.4433562312254487E-2</v>
      </c>
      <c r="E314" s="33">
        <v>5.4225745366633736E-2</v>
      </c>
      <c r="F314" s="33">
        <v>8.2180012946230382E-2</v>
      </c>
      <c r="G314" s="33">
        <v>0.13268519649571187</v>
      </c>
      <c r="H314" s="33">
        <v>0.29876597449706299</v>
      </c>
      <c r="I314" s="33">
        <v>0.60565141583883375</v>
      </c>
      <c r="J314" s="33">
        <v>0.96372196579899283</v>
      </c>
      <c r="K314" s="33">
        <v>1.3382847227785803</v>
      </c>
      <c r="L314" s="33">
        <v>1.7454211269094619</v>
      </c>
      <c r="M314" s="33">
        <v>2.1218345834136469</v>
      </c>
      <c r="N314" s="33">
        <v>2.4906930377356571</v>
      </c>
      <c r="O314" s="33">
        <v>2.848812516853092</v>
      </c>
      <c r="P314" s="33">
        <v>3.260716049727324</v>
      </c>
      <c r="Q314" s="33">
        <v>3.7091920884339324</v>
      </c>
      <c r="R314" s="33">
        <v>4.2822324240290683</v>
      </c>
      <c r="S314" s="33">
        <v>4.946582657566724</v>
      </c>
      <c r="T314" s="33">
        <v>5.6704565887204259</v>
      </c>
      <c r="U314" s="33">
        <v>6.3337967480313981</v>
      </c>
      <c r="V314" s="33">
        <v>6.9475629473104661</v>
      </c>
      <c r="W314" s="33">
        <v>7.4383014928997708</v>
      </c>
      <c r="X314" s="33">
        <v>7.8037435167963372</v>
      </c>
      <c r="Y314" s="33">
        <v>8.0289337065615456</v>
      </c>
      <c r="Z314" s="33">
        <v>8.1266453275119339</v>
      </c>
      <c r="AA314" s="33">
        <v>8.1067514885606595</v>
      </c>
      <c r="AB314" s="33">
        <v>7.9793776871763376</v>
      </c>
      <c r="AC314" s="33">
        <v>7.7535872528378711</v>
      </c>
      <c r="AD314" s="33">
        <v>7.4390545312503029</v>
      </c>
      <c r="AE314" s="33">
        <v>7.0447806088428466</v>
      </c>
      <c r="AF314" s="33">
        <v>6.5804248499357341</v>
      </c>
      <c r="AG314" s="33">
        <v>6.0558260449879988</v>
      </c>
      <c r="AH314" s="33">
        <v>5.4808698523073254</v>
      </c>
      <c r="AI314" s="33">
        <v>4.8649645149799721</v>
      </c>
      <c r="AJ314" s="33">
        <v>4.2166408709484147</v>
      </c>
      <c r="AK314" s="33">
        <v>3.5437000151460274</v>
      </c>
      <c r="AL314" s="33">
        <v>2.8526297667250136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2.2785734750217945</v>
      </c>
      <c r="M315" s="33">
        <v>2.5674218198551593</v>
      </c>
      <c r="N315" s="33">
        <v>2.7427730394440148</v>
      </c>
      <c r="O315" s="33">
        <v>2.8567575065396182</v>
      </c>
      <c r="P315" s="33">
        <v>2.9097427809557947</v>
      </c>
      <c r="Q315" s="33">
        <v>2.9093182855963526</v>
      </c>
      <c r="R315" s="33">
        <v>2.8584332489595137</v>
      </c>
      <c r="S315" s="33">
        <v>2.7681004450427187</v>
      </c>
      <c r="T315" s="33">
        <v>2.6353302116386756</v>
      </c>
      <c r="U315" s="33">
        <v>2.4641082873445157</v>
      </c>
      <c r="V315" s="33">
        <v>2.2539439779372561</v>
      </c>
      <c r="W315" s="33">
        <v>2.0428661147582194</v>
      </c>
      <c r="X315" s="33">
        <v>1.8310265438918751</v>
      </c>
      <c r="Y315" s="33">
        <v>1.6225145996697659</v>
      </c>
      <c r="Z315" s="33">
        <v>1.4212220809960261</v>
      </c>
      <c r="AA315" s="33">
        <v>1.2293356053223843</v>
      </c>
      <c r="AB315" s="33">
        <v>1.0512227510361132</v>
      </c>
      <c r="AC315" s="33">
        <v>0.88725414263000713</v>
      </c>
      <c r="AD315" s="33">
        <v>0.7403552241197735</v>
      </c>
      <c r="AE315" s="33">
        <v>0.61089197631560554</v>
      </c>
      <c r="AF315" s="33">
        <v>0.49878483072499641</v>
      </c>
      <c r="AG315" s="33">
        <v>0.40247062874219802</v>
      </c>
      <c r="AH315" s="33">
        <v>0.32103202151286764</v>
      </c>
      <c r="AI315" s="33">
        <v>0.2532287862420029</v>
      </c>
      <c r="AJ315" s="33">
        <v>0.19858159009847381</v>
      </c>
      <c r="AK315" s="33">
        <v>0.15461451659523137</v>
      </c>
      <c r="AL315" s="33">
        <v>0.12084059967052371</v>
      </c>
      <c r="AN315" s="33"/>
    </row>
    <row r="316" spans="1:40">
      <c r="A316" s="8" t="s">
        <v>33</v>
      </c>
      <c r="B316" s="33">
        <v>0.20454779620113545</v>
      </c>
      <c r="C316" s="33">
        <v>0.2270267208989111</v>
      </c>
      <c r="D316" s="33">
        <v>0.27657337591080045</v>
      </c>
      <c r="E316" s="33">
        <v>0.37553674211734106</v>
      </c>
      <c r="F316" s="33">
        <v>0.51817802858460493</v>
      </c>
      <c r="G316" s="33">
        <v>0.73782418277394812</v>
      </c>
      <c r="H316" s="33">
        <v>1.1344549970558655</v>
      </c>
      <c r="I316" s="33">
        <v>1.7061969612930701</v>
      </c>
      <c r="J316" s="33">
        <v>2.3124430309001669</v>
      </c>
      <c r="K316" s="33">
        <v>2.5203305533565765</v>
      </c>
      <c r="L316" s="33">
        <v>3.4056220623825051</v>
      </c>
      <c r="M316" s="33">
        <v>4.3115642910220062</v>
      </c>
      <c r="N316" s="33">
        <v>5.0218816976617378</v>
      </c>
      <c r="O316" s="33">
        <v>5.5454232645965691</v>
      </c>
      <c r="P316" s="33">
        <v>5.977615524789913</v>
      </c>
      <c r="Q316" s="33">
        <v>6.3114075610473686</v>
      </c>
      <c r="R316" s="33">
        <v>6.7291243499257538</v>
      </c>
      <c r="S316" s="33">
        <v>7.1618563404298792</v>
      </c>
      <c r="T316" s="33">
        <v>7.5485051175300644</v>
      </c>
      <c r="U316" s="33">
        <v>7.937332393940034</v>
      </c>
      <c r="V316" s="33">
        <v>8.2726453103545303</v>
      </c>
      <c r="W316" s="33">
        <v>8.5519009328566078</v>
      </c>
      <c r="X316" s="33">
        <v>8.7906350968113696</v>
      </c>
      <c r="Y316" s="33">
        <v>8.9912463144352479</v>
      </c>
      <c r="Z316" s="33">
        <v>9.155530267142602</v>
      </c>
      <c r="AA316" s="33">
        <v>9.2922363384375934</v>
      </c>
      <c r="AB316" s="33">
        <v>9.4041953504721949</v>
      </c>
      <c r="AC316" s="33">
        <v>9.4991534706418825</v>
      </c>
      <c r="AD316" s="33">
        <v>9.5761089676255811</v>
      </c>
      <c r="AE316" s="33">
        <v>9.6369762568241075</v>
      </c>
      <c r="AF316" s="33">
        <v>9.6836293455104521</v>
      </c>
      <c r="AG316" s="33">
        <v>9.7223914424450264</v>
      </c>
      <c r="AH316" s="33">
        <v>9.7532556965620039</v>
      </c>
      <c r="AI316" s="33">
        <v>9.7763645137719841</v>
      </c>
      <c r="AJ316" s="33">
        <v>9.7901874629213186</v>
      </c>
      <c r="AK316" s="33">
        <v>9.7989583706444474</v>
      </c>
      <c r="AL316" s="33">
        <v>9.8033435774126225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1.9831452561592589</v>
      </c>
      <c r="M317" s="33">
        <v>2.4081001360914769</v>
      </c>
      <c r="N317" s="33">
        <v>2.8562724377134829</v>
      </c>
      <c r="O317" s="33">
        <v>3.3196880502904205</v>
      </c>
      <c r="P317" s="33">
        <v>3.6462556679030431</v>
      </c>
      <c r="Q317" s="33">
        <v>3.9176254742092755</v>
      </c>
      <c r="R317" s="33">
        <v>4.0764854694162951</v>
      </c>
      <c r="S317" s="33">
        <v>4.1576273640286905</v>
      </c>
      <c r="T317" s="33">
        <v>4.1609391541020981</v>
      </c>
      <c r="U317" s="33">
        <v>4.1540619343918257</v>
      </c>
      <c r="V317" s="33">
        <v>4.1343672889516894</v>
      </c>
      <c r="W317" s="33">
        <v>4.1017219633516966</v>
      </c>
      <c r="X317" s="33">
        <v>4.0546157758743187</v>
      </c>
      <c r="Y317" s="33">
        <v>3.996231686487314</v>
      </c>
      <c r="Z317" s="33">
        <v>3.9285123130091639</v>
      </c>
      <c r="AA317" s="33">
        <v>3.8541568604564107</v>
      </c>
      <c r="AB317" s="33">
        <v>3.7771651699662661</v>
      </c>
      <c r="AC317" s="33">
        <v>3.7006365949092865</v>
      </c>
      <c r="AD317" s="33">
        <v>3.6274187321708764</v>
      </c>
      <c r="AE317" s="33">
        <v>3.55904298135082</v>
      </c>
      <c r="AF317" s="33">
        <v>3.4975792487295738</v>
      </c>
      <c r="AG317" s="33">
        <v>3.4431728931942143</v>
      </c>
      <c r="AH317" s="33">
        <v>3.3968389292277896</v>
      </c>
      <c r="AI317" s="33">
        <v>3.3579772822242022</v>
      </c>
      <c r="AJ317" s="33">
        <v>3.3267927121895715</v>
      </c>
      <c r="AK317" s="33">
        <v>3.30148976651871</v>
      </c>
      <c r="AL317" s="33">
        <v>3.281534825221506</v>
      </c>
      <c r="AN317" s="33"/>
    </row>
    <row r="318" spans="1:40">
      <c r="A318" s="8" t="s">
        <v>35</v>
      </c>
      <c r="B318" s="33">
        <v>1.6206452094488814E-3</v>
      </c>
      <c r="C318" s="33">
        <v>2.157159246651128E-3</v>
      </c>
      <c r="D318" s="33">
        <v>4.9344914795486526E-3</v>
      </c>
      <c r="E318" s="33">
        <v>7.5915816210346231E-3</v>
      </c>
      <c r="F318" s="33">
        <v>7.2293674638474808E-3</v>
      </c>
      <c r="G318" s="33">
        <v>3.7637485056634924E-2</v>
      </c>
      <c r="H318" s="33">
        <v>0.1262686948719926</v>
      </c>
      <c r="I318" s="33">
        <v>0.21344662659660135</v>
      </c>
      <c r="J318" s="33">
        <v>0.2645982284588162</v>
      </c>
      <c r="K318" s="33">
        <v>0.2985612755267753</v>
      </c>
      <c r="L318" s="33">
        <v>0.66292728286086988</v>
      </c>
      <c r="M318" s="33">
        <v>1.0040429224785501</v>
      </c>
      <c r="N318" s="33">
        <v>1.1873782009704481</v>
      </c>
      <c r="O318" s="33">
        <v>1.3547060009671685</v>
      </c>
      <c r="P318" s="33">
        <v>1.5163217503235142</v>
      </c>
      <c r="Q318" s="33">
        <v>1.6655026612844652</v>
      </c>
      <c r="R318" s="33">
        <v>1.6751644491698436</v>
      </c>
      <c r="S318" s="33">
        <v>1.6821067924888387</v>
      </c>
      <c r="T318" s="33">
        <v>1.5646121649478768</v>
      </c>
      <c r="U318" s="33">
        <v>1.4490172404496497</v>
      </c>
      <c r="V318" s="33">
        <v>1.3358023348844841</v>
      </c>
      <c r="W318" s="33">
        <v>1.2248890900896081</v>
      </c>
      <c r="X318" s="33">
        <v>1.1134179839494693</v>
      </c>
      <c r="Y318" s="33">
        <v>1.0015405063962257</v>
      </c>
      <c r="Z318" s="33">
        <v>0.888664163140097</v>
      </c>
      <c r="AA318" s="33">
        <v>0.77927965810135258</v>
      </c>
      <c r="AB318" s="33">
        <v>0.67324415265675441</v>
      </c>
      <c r="AC318" s="33">
        <v>0.57412319932504763</v>
      </c>
      <c r="AD318" s="33">
        <v>0.48130478133062676</v>
      </c>
      <c r="AE318" s="33">
        <v>0.39710825507765185</v>
      </c>
      <c r="AF318" s="33">
        <v>0.32310377738619822</v>
      </c>
      <c r="AG318" s="33">
        <v>0.26021717251904669</v>
      </c>
      <c r="AH318" s="33">
        <v>0.20751449320986828</v>
      </c>
      <c r="AI318" s="33">
        <v>0.1626534656858494</v>
      </c>
      <c r="AJ318" s="33">
        <v>0.12558314227279571</v>
      </c>
      <c r="AK318" s="33">
        <v>9.5947158377856195E-2</v>
      </c>
      <c r="AL318" s="33">
        <v>7.271306539733105E-2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111.56372438834767</v>
      </c>
      <c r="C324" s="33">
        <v>113.11202205286726</v>
      </c>
      <c r="D324" s="33">
        <v>114.66595643659377</v>
      </c>
      <c r="E324" s="33">
        <v>115.60925764986391</v>
      </c>
      <c r="F324" s="33">
        <v>116.10180615096093</v>
      </c>
      <c r="G324" s="33">
        <v>116.68571999367211</v>
      </c>
      <c r="H324" s="33">
        <v>116.27251415078631</v>
      </c>
      <c r="I324" s="33">
        <v>110.8489894633673</v>
      </c>
      <c r="J324" s="33">
        <v>105.7321637912827</v>
      </c>
      <c r="K324" s="33">
        <v>101.7086680169878</v>
      </c>
      <c r="L324" s="33">
        <v>98.690864936266564</v>
      </c>
      <c r="M324" s="33">
        <v>95.95295336329005</v>
      </c>
      <c r="N324" s="33">
        <v>92.168593383475582</v>
      </c>
      <c r="O324" s="33">
        <v>88.050537755998818</v>
      </c>
      <c r="P324" s="33">
        <v>83.899872888869112</v>
      </c>
      <c r="Q324" s="33">
        <v>79.640828861271189</v>
      </c>
      <c r="R324" s="33">
        <v>75.370095716994982</v>
      </c>
      <c r="S324" s="33">
        <v>71.218881188108909</v>
      </c>
      <c r="T324" s="33">
        <v>66.899197594698464</v>
      </c>
      <c r="U324" s="33">
        <v>62.830280790724139</v>
      </c>
      <c r="V324" s="33">
        <v>58.633503604901193</v>
      </c>
      <c r="W324" s="33">
        <v>54.533889214159849</v>
      </c>
      <c r="X324" s="33">
        <v>50.531638174933398</v>
      </c>
      <c r="Y324" s="33">
        <v>46.779186372298916</v>
      </c>
      <c r="Z324" s="33">
        <v>43.296192471370894</v>
      </c>
      <c r="AA324" s="33">
        <v>40.069386479011506</v>
      </c>
      <c r="AB324" s="33">
        <v>37.0700931533977</v>
      </c>
      <c r="AC324" s="33">
        <v>34.286688075409479</v>
      </c>
      <c r="AD324" s="33">
        <v>31.718015624377887</v>
      </c>
      <c r="AE324" s="33">
        <v>29.362184478017479</v>
      </c>
      <c r="AF324" s="33">
        <v>27.223501561469771</v>
      </c>
      <c r="AG324" s="33">
        <v>25.293108159873047</v>
      </c>
      <c r="AH324" s="33">
        <v>23.540400235181039</v>
      </c>
      <c r="AI324" s="33">
        <v>21.930188448902999</v>
      </c>
      <c r="AJ324" s="33">
        <v>20.467632352664495</v>
      </c>
      <c r="AK324" s="33">
        <v>19.122101275595778</v>
      </c>
      <c r="AL324" s="33">
        <v>17.886674509839391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188.17472642576823</v>
      </c>
      <c r="M329" s="33">
        <v>186.69750293525681</v>
      </c>
      <c r="N329" s="33">
        <v>185.31218121199518</v>
      </c>
      <c r="O329" s="33">
        <v>183.96249719605586</v>
      </c>
      <c r="P329" s="33">
        <v>182.61987249883555</v>
      </c>
      <c r="Q329" s="33">
        <v>181.38878696809888</v>
      </c>
      <c r="R329" s="33">
        <v>180.32476008651111</v>
      </c>
      <c r="S329" s="33">
        <v>179.34808299778743</v>
      </c>
      <c r="T329" s="33">
        <v>178.44344472978199</v>
      </c>
      <c r="U329" s="33">
        <v>177.53449514416496</v>
      </c>
      <c r="V329" s="33">
        <v>176.68529317717494</v>
      </c>
      <c r="W329" s="33">
        <v>175.836658018523</v>
      </c>
      <c r="X329" s="33">
        <v>175.32776888207786</v>
      </c>
      <c r="Y329" s="33">
        <v>174.82655997735054</v>
      </c>
      <c r="Z329" s="33">
        <v>174.39988028278728</v>
      </c>
      <c r="AA329" s="33">
        <v>174.04272112347732</v>
      </c>
      <c r="AB329" s="33">
        <v>173.73808023189699</v>
      </c>
      <c r="AC329" s="33">
        <v>173.49998711161342</v>
      </c>
      <c r="AD329" s="33">
        <v>173.38762610004912</v>
      </c>
      <c r="AE329" s="33">
        <v>173.41460831778267</v>
      </c>
      <c r="AF329" s="33">
        <v>173.62208172761984</v>
      </c>
      <c r="AG329" s="33">
        <v>174.07943565831502</v>
      </c>
      <c r="AH329" s="33">
        <v>174.84234497461051</v>
      </c>
      <c r="AI329" s="33">
        <v>175.92127435166557</v>
      </c>
      <c r="AJ329" s="33">
        <v>177.47159253876964</v>
      </c>
      <c r="AK329" s="33">
        <v>179.48963260820787</v>
      </c>
      <c r="AL329" s="33">
        <v>182.21566042402426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182.07418485874075</v>
      </c>
      <c r="M330" s="33">
        <v>181.84635356889396</v>
      </c>
      <c r="N330" s="33">
        <v>181.67183041560131</v>
      </c>
      <c r="O330" s="33">
        <v>181.52296198386657</v>
      </c>
      <c r="P330" s="33">
        <v>181.33352361459717</v>
      </c>
      <c r="Q330" s="33">
        <v>181.13168231850429</v>
      </c>
      <c r="R330" s="33">
        <v>180.90794512295329</v>
      </c>
      <c r="S330" s="33">
        <v>180.67080749881086</v>
      </c>
      <c r="T330" s="33">
        <v>180.4068720686719</v>
      </c>
      <c r="U330" s="33">
        <v>180.0863990376005</v>
      </c>
      <c r="V330" s="33">
        <v>179.80165630736676</v>
      </c>
      <c r="W330" s="33">
        <v>179.52948467181801</v>
      </c>
      <c r="X330" s="33">
        <v>179.32906250019965</v>
      </c>
      <c r="Y330" s="33">
        <v>179.11245691857133</v>
      </c>
      <c r="Z330" s="33">
        <v>178.89473132030429</v>
      </c>
      <c r="AA330" s="33">
        <v>178.68290227317698</v>
      </c>
      <c r="AB330" s="33">
        <v>178.47980754600883</v>
      </c>
      <c r="AC330" s="33">
        <v>178.26997959556667</v>
      </c>
      <c r="AD330" s="33">
        <v>178.07263383484985</v>
      </c>
      <c r="AE330" s="33">
        <v>177.89230593147681</v>
      </c>
      <c r="AF330" s="33">
        <v>177.73527997178388</v>
      </c>
      <c r="AG330" s="33">
        <v>177.61464563143687</v>
      </c>
      <c r="AH330" s="33">
        <v>177.59232304185457</v>
      </c>
      <c r="AI330" s="33">
        <v>177.65902668503585</v>
      </c>
      <c r="AJ330" s="33">
        <v>177.79940490308047</v>
      </c>
      <c r="AK330" s="33">
        <v>178.01375308244968</v>
      </c>
      <c r="AL330" s="33">
        <v>178.32922223642805</v>
      </c>
    </row>
    <row r="331" spans="1:40">
      <c r="A331" s="8" t="s">
        <v>31</v>
      </c>
      <c r="B331" s="33">
        <v>69.249051525492007</v>
      </c>
      <c r="C331" s="33">
        <v>67.085632743353997</v>
      </c>
      <c r="D331" s="33">
        <v>65.068262877259158</v>
      </c>
      <c r="E331" s="33">
        <v>63.885914739972137</v>
      </c>
      <c r="F331" s="33">
        <v>62.434265479242079</v>
      </c>
      <c r="G331" s="33">
        <v>60.881014687981818</v>
      </c>
      <c r="H331" s="33">
        <v>59.284221030295825</v>
      </c>
      <c r="I331" s="33">
        <v>57.583693766684732</v>
      </c>
      <c r="J331" s="33">
        <v>54.984456335745939</v>
      </c>
      <c r="K331" s="33">
        <v>52.843221791141445</v>
      </c>
      <c r="L331" s="33">
        <v>50.877594510032289</v>
      </c>
      <c r="M331" s="33">
        <v>49.010602764283519</v>
      </c>
      <c r="N331" s="33">
        <v>47.182760380207782</v>
      </c>
      <c r="O331" s="33">
        <v>45.382473652438108</v>
      </c>
      <c r="P331" s="33">
        <v>43.592215232673119</v>
      </c>
      <c r="Q331" s="33">
        <v>41.813165780821684</v>
      </c>
      <c r="R331" s="33">
        <v>40.035968534987731</v>
      </c>
      <c r="S331" s="33">
        <v>38.268763312526694</v>
      </c>
      <c r="T331" s="33">
        <v>36.513453362138776</v>
      </c>
      <c r="U331" s="33">
        <v>34.774297238916077</v>
      </c>
      <c r="V331" s="33">
        <v>33.046298881705638</v>
      </c>
      <c r="W331" s="33">
        <v>31.330360298153288</v>
      </c>
      <c r="X331" s="33">
        <v>29.593652082141816</v>
      </c>
      <c r="Y331" s="33">
        <v>27.874730959569121</v>
      </c>
      <c r="Z331" s="33">
        <v>26.170170749931533</v>
      </c>
      <c r="AA331" s="33">
        <v>24.476890389391961</v>
      </c>
      <c r="AB331" s="33">
        <v>22.792954763045536</v>
      </c>
      <c r="AC331" s="33">
        <v>21.117580206598898</v>
      </c>
      <c r="AD331" s="33">
        <v>19.449970924915071</v>
      </c>
      <c r="AE331" s="33">
        <v>17.789579720346918</v>
      </c>
      <c r="AF331" s="33">
        <v>16.136151358156681</v>
      </c>
      <c r="AG331" s="33">
        <v>14.489756649120114</v>
      </c>
      <c r="AH331" s="33">
        <v>12.85037361084604</v>
      </c>
      <c r="AI331" s="33">
        <v>11.218092778883017</v>
      </c>
      <c r="AJ331" s="33">
        <v>9.5930036837822126</v>
      </c>
      <c r="AK331" s="33">
        <v>7.9752622172301519</v>
      </c>
      <c r="AL331" s="33">
        <v>6.3649783049962059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108.89787649414177</v>
      </c>
      <c r="M332" s="33">
        <v>108.05664235748783</v>
      </c>
      <c r="N332" s="33">
        <v>106.92796050074942</v>
      </c>
      <c r="O332" s="33">
        <v>105.59644651212031</v>
      </c>
      <c r="P332" s="33">
        <v>104.17806894434025</v>
      </c>
      <c r="Q332" s="33">
        <v>102.74992724331447</v>
      </c>
      <c r="R332" s="33">
        <v>101.36913670407336</v>
      </c>
      <c r="S332" s="33">
        <v>100.30990295359157</v>
      </c>
      <c r="T332" s="33">
        <v>99.510568428849624</v>
      </c>
      <c r="U332" s="33">
        <v>98.945690311616232</v>
      </c>
      <c r="V332" s="33">
        <v>98.61053521654668</v>
      </c>
      <c r="W332" s="33">
        <v>98.210428296339671</v>
      </c>
      <c r="X332" s="33">
        <v>97.733132884720447</v>
      </c>
      <c r="Y332" s="33">
        <v>97.198747893688349</v>
      </c>
      <c r="Z332" s="33">
        <v>96.626771571978338</v>
      </c>
      <c r="AA332" s="33">
        <v>96.02313292909372</v>
      </c>
      <c r="AB332" s="33">
        <v>95.419689133133375</v>
      </c>
      <c r="AC332" s="33">
        <v>94.819779627642504</v>
      </c>
      <c r="AD332" s="33">
        <v>94.25305017409184</v>
      </c>
      <c r="AE332" s="33">
        <v>93.724604385018253</v>
      </c>
      <c r="AF332" s="33">
        <v>93.251098566405474</v>
      </c>
      <c r="AG332" s="33">
        <v>92.815632172221939</v>
      </c>
      <c r="AH332" s="33">
        <v>92.420681635922278</v>
      </c>
      <c r="AI332" s="33">
        <v>92.04345021070408</v>
      </c>
      <c r="AJ332" s="33">
        <v>91.740416237462654</v>
      </c>
      <c r="AK332" s="33">
        <v>91.487280712082139</v>
      </c>
      <c r="AL332" s="33">
        <v>91.41342830512896</v>
      </c>
    </row>
    <row r="333" spans="1:40">
      <c r="A333" s="8" t="s">
        <v>33</v>
      </c>
      <c r="B333" s="33">
        <v>175.43554017782321</v>
      </c>
      <c r="C333" s="33">
        <v>174.60853783728598</v>
      </c>
      <c r="D333" s="33">
        <v>173.55059296782136</v>
      </c>
      <c r="E333" s="33">
        <v>173.19666931741065</v>
      </c>
      <c r="F333" s="33">
        <v>172.90255546042152</v>
      </c>
      <c r="G333" s="33">
        <v>171.93336396237015</v>
      </c>
      <c r="H333" s="33">
        <v>171.13835986678106</v>
      </c>
      <c r="I333" s="33">
        <v>170.58629160838959</v>
      </c>
      <c r="J333" s="33">
        <v>168.18652925381605</v>
      </c>
      <c r="K333" s="33">
        <v>167.12769005908382</v>
      </c>
      <c r="L333" s="33">
        <v>164.95350204449716</v>
      </c>
      <c r="M333" s="33">
        <v>163.31246857640664</v>
      </c>
      <c r="N333" s="33">
        <v>162.07474974451307</v>
      </c>
      <c r="O333" s="33">
        <v>161.04380331305157</v>
      </c>
      <c r="P333" s="33">
        <v>160.08461498798204</v>
      </c>
      <c r="Q333" s="33">
        <v>159.16835918646157</v>
      </c>
      <c r="R333" s="33">
        <v>158.10494374506357</v>
      </c>
      <c r="S333" s="33">
        <v>156.98206963332353</v>
      </c>
      <c r="T333" s="33">
        <v>155.86530888528125</v>
      </c>
      <c r="U333" s="33">
        <v>154.68982779925162</v>
      </c>
      <c r="V333" s="33">
        <v>153.5118472046324</v>
      </c>
      <c r="W333" s="33">
        <v>152.32658669370639</v>
      </c>
      <c r="X333" s="33">
        <v>151.25758607295637</v>
      </c>
      <c r="Y333" s="33">
        <v>150.2834403916124</v>
      </c>
      <c r="Z333" s="33">
        <v>149.38752487851409</v>
      </c>
      <c r="AA333" s="33">
        <v>148.56382881027392</v>
      </c>
      <c r="AB333" s="33">
        <v>147.80768926408044</v>
      </c>
      <c r="AC333" s="33">
        <v>147.11863824808495</v>
      </c>
      <c r="AD333" s="33">
        <v>146.48840512661994</v>
      </c>
      <c r="AE333" s="33">
        <v>145.91209311399717</v>
      </c>
      <c r="AF333" s="33">
        <v>145.38785733432911</v>
      </c>
      <c r="AG333" s="33">
        <v>144.91755502610792</v>
      </c>
      <c r="AH333" s="33">
        <v>144.49730130786742</v>
      </c>
      <c r="AI333" s="33">
        <v>144.1205904355661</v>
      </c>
      <c r="AJ333" s="33">
        <v>143.77998958559741</v>
      </c>
      <c r="AK333" s="33">
        <v>143.4738396787713</v>
      </c>
      <c r="AL333" s="33">
        <v>143.19686801860374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107.62563074392422</v>
      </c>
      <c r="M334" s="33">
        <v>106.60101295120319</v>
      </c>
      <c r="N334" s="33">
        <v>104.77723817293806</v>
      </c>
      <c r="O334" s="33">
        <v>102.41311375805455</v>
      </c>
      <c r="P334" s="33">
        <v>100.13177168559022</v>
      </c>
      <c r="Q334" s="33">
        <v>97.677740605121215</v>
      </c>
      <c r="R334" s="33">
        <v>95.352744172094745</v>
      </c>
      <c r="S334" s="33">
        <v>93.653996817204018</v>
      </c>
      <c r="T334" s="33">
        <v>92.364982164825832</v>
      </c>
      <c r="U334" s="33">
        <v>91.150356175688842</v>
      </c>
      <c r="V334" s="33">
        <v>89.985619595424794</v>
      </c>
      <c r="W334" s="33">
        <v>88.875322615703212</v>
      </c>
      <c r="X334" s="33">
        <v>87.809058352434846</v>
      </c>
      <c r="Y334" s="33">
        <v>86.786378205706868</v>
      </c>
      <c r="Z334" s="33">
        <v>85.815887307996846</v>
      </c>
      <c r="AA334" s="33">
        <v>84.90657289233701</v>
      </c>
      <c r="AB334" s="33">
        <v>84.070662768823055</v>
      </c>
      <c r="AC334" s="33">
        <v>83.311849281951552</v>
      </c>
      <c r="AD334" s="33">
        <v>82.637094484684255</v>
      </c>
      <c r="AE334" s="33">
        <v>82.045943691315685</v>
      </c>
      <c r="AF334" s="33">
        <v>81.539010247320135</v>
      </c>
      <c r="AG334" s="33">
        <v>81.108787496960758</v>
      </c>
      <c r="AH334" s="33">
        <v>80.753858248146756</v>
      </c>
      <c r="AI334" s="33">
        <v>80.464560991951871</v>
      </c>
      <c r="AJ334" s="33">
        <v>80.2363064473017</v>
      </c>
      <c r="AK334" s="33">
        <v>80.05460305182406</v>
      </c>
      <c r="AL334" s="33">
        <v>79.913156001264014</v>
      </c>
    </row>
    <row r="335" spans="1:40">
      <c r="A335" s="8" t="s">
        <v>35</v>
      </c>
      <c r="B335" s="33">
        <v>168.9599802405252</v>
      </c>
      <c r="C335" s="33">
        <v>168.79618769697987</v>
      </c>
      <c r="D335" s="33">
        <v>168.6265418585958</v>
      </c>
      <c r="E335" s="33">
        <v>171.4113126447742</v>
      </c>
      <c r="F335" s="33">
        <v>171.43298931685311</v>
      </c>
      <c r="G335" s="33">
        <v>172.73857506131048</v>
      </c>
      <c r="H335" s="33">
        <v>172.79133980326253</v>
      </c>
      <c r="I335" s="33">
        <v>172.65985292517618</v>
      </c>
      <c r="J335" s="33">
        <v>170.89810029016513</v>
      </c>
      <c r="K335" s="33">
        <v>169.81179066323969</v>
      </c>
      <c r="L335" s="33">
        <v>167.08329227510691</v>
      </c>
      <c r="M335" s="33">
        <v>166.07524458801205</v>
      </c>
      <c r="N335" s="33">
        <v>165.53708237669363</v>
      </c>
      <c r="O335" s="33">
        <v>165.04819368418191</v>
      </c>
      <c r="P335" s="33">
        <v>164.58281873956199</v>
      </c>
      <c r="Q335" s="33">
        <v>164.1285570186665</v>
      </c>
      <c r="R335" s="33">
        <v>163.80456078621989</v>
      </c>
      <c r="S335" s="33">
        <v>163.46268770708832</v>
      </c>
      <c r="T335" s="33">
        <v>163.27460526472549</v>
      </c>
      <c r="U335" s="33">
        <v>163.07802765080382</v>
      </c>
      <c r="V335" s="33">
        <v>162.87081622982461</v>
      </c>
      <c r="W335" s="33">
        <v>162.65635607972501</v>
      </c>
      <c r="X335" s="33">
        <v>162.4406052203158</v>
      </c>
      <c r="Y335" s="33">
        <v>162.21916066508814</v>
      </c>
      <c r="Z335" s="33">
        <v>161.99452727958004</v>
      </c>
      <c r="AA335" s="33">
        <v>161.76905113430237</v>
      </c>
      <c r="AB335" s="33">
        <v>161.54974367243108</v>
      </c>
      <c r="AC335" s="33">
        <v>161.33611165515808</v>
      </c>
      <c r="AD335" s="33">
        <v>161.12533895181002</v>
      </c>
      <c r="AE335" s="33">
        <v>160.91058766475106</v>
      </c>
      <c r="AF335" s="33">
        <v>160.69653346337086</v>
      </c>
      <c r="AG335" s="33">
        <v>160.49017909899337</v>
      </c>
      <c r="AH335" s="33">
        <v>160.28994556569458</v>
      </c>
      <c r="AI335" s="33">
        <v>160.09317321679131</v>
      </c>
      <c r="AJ335" s="33">
        <v>159.89602736038961</v>
      </c>
      <c r="AK335" s="33">
        <v>159.71317535645986</v>
      </c>
      <c r="AL335" s="33">
        <v>159.53697999017695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200.58667058180669</v>
      </c>
      <c r="C341" s="33">
        <v>197.16482304379684</v>
      </c>
      <c r="D341" s="33">
        <v>194.38063341942785</v>
      </c>
      <c r="E341" s="33">
        <v>192.51181398055181</v>
      </c>
      <c r="F341" s="33">
        <v>190.85088622050259</v>
      </c>
      <c r="G341" s="33">
        <v>189.1436416435983</v>
      </c>
      <c r="H341" s="33">
        <v>187.0491076950488</v>
      </c>
      <c r="I341" s="33">
        <v>183.3543933002853</v>
      </c>
      <c r="J341" s="33">
        <v>179.69616762189693</v>
      </c>
      <c r="K341" s="33">
        <v>175.4141556268948</v>
      </c>
      <c r="L341" s="33">
        <v>171.12494666802789</v>
      </c>
      <c r="M341" s="33">
        <v>166.79685782751633</v>
      </c>
      <c r="N341" s="33">
        <v>162.24490890211194</v>
      </c>
      <c r="O341" s="33">
        <v>157.38852687307511</v>
      </c>
      <c r="P341" s="33">
        <v>152.11581156683835</v>
      </c>
      <c r="Q341" s="33">
        <v>146.3571088060659</v>
      </c>
      <c r="R341" s="33">
        <v>139.73240972068612</v>
      </c>
      <c r="S341" s="33">
        <v>132.42817565533304</v>
      </c>
      <c r="T341" s="33">
        <v>124.45637662110747</v>
      </c>
      <c r="U341" s="33">
        <v>116.48303109916675</v>
      </c>
      <c r="V341" s="33">
        <v>108.2795743700065</v>
      </c>
      <c r="W341" s="33">
        <v>100.31120117568977</v>
      </c>
      <c r="X341" s="33">
        <v>92.608171074067329</v>
      </c>
      <c r="Y341" s="33">
        <v>85.412527882880198</v>
      </c>
      <c r="Z341" s="33">
        <v>78.736049444963058</v>
      </c>
      <c r="AA341" s="33">
        <v>72.563091210410903</v>
      </c>
      <c r="AB341" s="33">
        <v>66.854535755115052</v>
      </c>
      <c r="AC341" s="33">
        <v>61.592370500318538</v>
      </c>
      <c r="AD341" s="33">
        <v>56.766768874987548</v>
      </c>
      <c r="AE341" s="33">
        <v>52.369082079044091</v>
      </c>
      <c r="AF341" s="33">
        <v>48.395947458824125</v>
      </c>
      <c r="AG341" s="33">
        <v>44.827291703994341</v>
      </c>
      <c r="AH341" s="33">
        <v>41.610682222960016</v>
      </c>
      <c r="AI341" s="33">
        <v>38.684392443912166</v>
      </c>
      <c r="AJ341" s="33">
        <v>36.042330953296066</v>
      </c>
      <c r="AK341" s="33">
        <v>33.628988806697322</v>
      </c>
      <c r="AL341" s="33">
        <v>31.424106042721341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309.23263118994828</v>
      </c>
      <c r="M346" s="33">
        <v>293.56501601379648</v>
      </c>
      <c r="N346" s="33">
        <v>277.55436067997044</v>
      </c>
      <c r="O346" s="33">
        <v>261.44259669869427</v>
      </c>
      <c r="P346" s="33">
        <v>245.34838630204484</v>
      </c>
      <c r="Q346" s="33">
        <v>229.16444937176644</v>
      </c>
      <c r="R346" s="33">
        <v>212.87053461443705</v>
      </c>
      <c r="S346" s="33">
        <v>196.58800197092879</v>
      </c>
      <c r="T346" s="33">
        <v>179.89988913525499</v>
      </c>
      <c r="U346" s="33">
        <v>163.63334565163834</v>
      </c>
      <c r="V346" s="33">
        <v>147.54035476718403</v>
      </c>
      <c r="W346" s="33">
        <v>132.34177137225919</v>
      </c>
      <c r="X346" s="33">
        <v>118.0529687115053</v>
      </c>
      <c r="Y346" s="33">
        <v>104.71169007144617</v>
      </c>
      <c r="Z346" s="33">
        <v>92.75671347622567</v>
      </c>
      <c r="AA346" s="33">
        <v>81.966814486326683</v>
      </c>
      <c r="AB346" s="33">
        <v>72.039911308203997</v>
      </c>
      <c r="AC346" s="33">
        <v>63.017960088691794</v>
      </c>
      <c r="AD346" s="33">
        <v>55.050837644740085</v>
      </c>
      <c r="AE346" s="33">
        <v>48.045540773589551</v>
      </c>
      <c r="AF346" s="33">
        <v>42.018452820891845</v>
      </c>
      <c r="AG346" s="33">
        <v>36.878541512687853</v>
      </c>
      <c r="AH346" s="33">
        <v>32.488026607538799</v>
      </c>
      <c r="AI346" s="33">
        <v>28.630105937423011</v>
      </c>
      <c r="AJ346" s="33">
        <v>25.40458240946046</v>
      </c>
      <c r="AK346" s="33">
        <v>22.657243163340723</v>
      </c>
      <c r="AL346" s="33">
        <v>20.353510716925349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158.10714461690071</v>
      </c>
      <c r="M347" s="33">
        <v>150.98932002956394</v>
      </c>
      <c r="N347" s="33">
        <v>142.03743532889874</v>
      </c>
      <c r="O347" s="33">
        <v>132.5309066272481</v>
      </c>
      <c r="P347" s="33">
        <v>123.28827297363883</v>
      </c>
      <c r="Q347" s="33">
        <v>114.02762995811776</v>
      </c>
      <c r="R347" s="33">
        <v>104.78871643261887</v>
      </c>
      <c r="S347" s="33">
        <v>95.773404779502343</v>
      </c>
      <c r="T347" s="33">
        <v>87.015755112096571</v>
      </c>
      <c r="U347" s="33">
        <v>78.963082039911313</v>
      </c>
      <c r="V347" s="33">
        <v>70.817368810051732</v>
      </c>
      <c r="W347" s="33">
        <v>63.001638334565165</v>
      </c>
      <c r="X347" s="33">
        <v>55.538901207193888</v>
      </c>
      <c r="Y347" s="33">
        <v>48.762207440256219</v>
      </c>
      <c r="Z347" s="33">
        <v>42.630574033013055</v>
      </c>
      <c r="AA347" s="33">
        <v>37.129526977087956</v>
      </c>
      <c r="AB347" s="33">
        <v>32.25522296132052</v>
      </c>
      <c r="AC347" s="33">
        <v>27.926176398127616</v>
      </c>
      <c r="AD347" s="33">
        <v>24.034577482138459</v>
      </c>
      <c r="AE347" s="33">
        <v>20.575203252032519</v>
      </c>
      <c r="AF347" s="33">
        <v>17.580315348608032</v>
      </c>
      <c r="AG347" s="33">
        <v>15.016962305986697</v>
      </c>
      <c r="AH347" s="33">
        <v>12.802537570830253</v>
      </c>
      <c r="AI347" s="33">
        <v>10.864264597191427</v>
      </c>
      <c r="AJ347" s="33">
        <v>9.2256467110125655</v>
      </c>
      <c r="AK347" s="33">
        <v>7.8489159891598916</v>
      </c>
      <c r="AL347" s="33">
        <v>6.6878048780487802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26.588211382113823</v>
      </c>
      <c r="M348" s="33">
        <v>33.958265582655827</v>
      </c>
      <c r="N348" s="33">
        <v>41.870189701897019</v>
      </c>
      <c r="O348" s="33">
        <v>50.304976595220495</v>
      </c>
      <c r="P348" s="33">
        <v>60.383961566888395</v>
      </c>
      <c r="Q348" s="33">
        <v>72.022283813747222</v>
      </c>
      <c r="R348" s="33">
        <v>87.031694998768174</v>
      </c>
      <c r="S348" s="33">
        <v>105.29145109632914</v>
      </c>
      <c r="T348" s="33">
        <v>126.65211874846021</v>
      </c>
      <c r="U348" s="33">
        <v>149.03185513673318</v>
      </c>
      <c r="V348" s="33">
        <v>172.72535107169253</v>
      </c>
      <c r="W348" s="33">
        <v>196.1360064055186</v>
      </c>
      <c r="X348" s="33">
        <v>219.20162601626015</v>
      </c>
      <c r="Y348" s="33">
        <v>241.08516876077852</v>
      </c>
      <c r="Z348" s="33">
        <v>261.76304508499629</v>
      </c>
      <c r="AA348" s="33">
        <v>281.15549396403054</v>
      </c>
      <c r="AB348" s="33">
        <v>299.21092633653609</v>
      </c>
      <c r="AC348" s="33">
        <v>315.84895294407488</v>
      </c>
      <c r="AD348" s="33">
        <v>331.02801182557278</v>
      </c>
      <c r="AE348" s="33">
        <v>344.68856861295887</v>
      </c>
      <c r="AF348" s="33">
        <v>356.81343927075636</v>
      </c>
      <c r="AG348" s="33">
        <v>367.42347868933234</v>
      </c>
      <c r="AH348" s="33">
        <v>376.59076127124905</v>
      </c>
      <c r="AI348" s="33">
        <v>384.42415619610739</v>
      </c>
      <c r="AJ348" s="33">
        <v>391.03276669130327</v>
      </c>
      <c r="AK348" s="33">
        <v>396.56884700665188</v>
      </c>
      <c r="AL348" s="33">
        <v>401.1712737127371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21.400036954915002</v>
      </c>
      <c r="M349" s="33">
        <v>24.561874846021187</v>
      </c>
      <c r="N349" s="33">
        <v>26.854939640305496</v>
      </c>
      <c r="O349" s="33">
        <v>28.682446415373246</v>
      </c>
      <c r="P349" s="33">
        <v>29.983148558758316</v>
      </c>
      <c r="Q349" s="33">
        <v>30.773638827297365</v>
      </c>
      <c r="R349" s="33">
        <v>31.030672579453068</v>
      </c>
      <c r="S349" s="33">
        <v>30.755888149790589</v>
      </c>
      <c r="T349" s="33">
        <v>29.910002463661002</v>
      </c>
      <c r="U349" s="33">
        <v>28.532039911308203</v>
      </c>
      <c r="V349" s="33">
        <v>26.611677753141169</v>
      </c>
      <c r="W349" s="33">
        <v>24.588975117023896</v>
      </c>
      <c r="X349" s="33">
        <v>22.472850455777284</v>
      </c>
      <c r="Y349" s="33">
        <v>20.314745011086476</v>
      </c>
      <c r="Z349" s="33">
        <v>18.165447154471543</v>
      </c>
      <c r="AA349" s="33">
        <v>16.056282335550627</v>
      </c>
      <c r="AB349" s="33">
        <v>14.046292190194629</v>
      </c>
      <c r="AC349" s="33">
        <v>12.147450110864744</v>
      </c>
      <c r="AD349" s="33">
        <v>10.405567873860557</v>
      </c>
      <c r="AE349" s="33">
        <v>8.8357723577235774</v>
      </c>
      <c r="AF349" s="33">
        <v>7.4456146834195618</v>
      </c>
      <c r="AG349" s="33">
        <v>6.2243040157674301</v>
      </c>
      <c r="AH349" s="33">
        <v>5.1679970436067997</v>
      </c>
      <c r="AI349" s="33">
        <v>4.2690810544469082</v>
      </c>
      <c r="AJ349" s="33">
        <v>3.526718403547672</v>
      </c>
      <c r="AK349" s="33">
        <v>2.9094111850209412</v>
      </c>
      <c r="AL349" s="33">
        <v>2.4259916235525991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21.085870904163588</v>
      </c>
      <c r="M350" s="33">
        <v>27.026718403547672</v>
      </c>
      <c r="N350" s="33">
        <v>31.972000492732199</v>
      </c>
      <c r="O350" s="33">
        <v>35.899347129834936</v>
      </c>
      <c r="P350" s="33">
        <v>39.341598915989159</v>
      </c>
      <c r="Q350" s="33">
        <v>42.216186252771621</v>
      </c>
      <c r="R350" s="33">
        <v>45.629428430647941</v>
      </c>
      <c r="S350" s="33">
        <v>49.175757575757572</v>
      </c>
      <c r="T350" s="33">
        <v>52.479834934712983</v>
      </c>
      <c r="U350" s="33">
        <v>55.827445183542743</v>
      </c>
      <c r="V350" s="33">
        <v>58.867910815471788</v>
      </c>
      <c r="W350" s="33">
        <v>61.566001478196597</v>
      </c>
      <c r="X350" s="33">
        <v>63.969462921901943</v>
      </c>
      <c r="Y350" s="33">
        <v>66.084651391968464</v>
      </c>
      <c r="Z350" s="33">
        <v>67.915976841586598</v>
      </c>
      <c r="AA350" s="33">
        <v>69.525806848977581</v>
      </c>
      <c r="AB350" s="33">
        <v>70.926829268292678</v>
      </c>
      <c r="AC350" s="33">
        <v>72.177432865237748</v>
      </c>
      <c r="AD350" s="33">
        <v>73.264289233801435</v>
      </c>
      <c r="AE350" s="33">
        <v>74.198644986449864</v>
      </c>
      <c r="AF350" s="33">
        <v>74.989283074648924</v>
      </c>
      <c r="AG350" s="33">
        <v>75.692202512934216</v>
      </c>
      <c r="AH350" s="33">
        <v>76.307427937915747</v>
      </c>
      <c r="AI350" s="33">
        <v>76.83759546686376</v>
      </c>
      <c r="AJ350" s="33">
        <v>77.254607046070461</v>
      </c>
      <c r="AK350" s="33">
        <v>77.60394185760039</v>
      </c>
      <c r="AL350" s="33">
        <v>77.883776792313384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9.9484848484848492</v>
      </c>
      <c r="M351" s="33">
        <v>12.365570337521557</v>
      </c>
      <c r="N351" s="33">
        <v>15.09629219019463</v>
      </c>
      <c r="O351" s="33">
        <v>18.135513673318552</v>
      </c>
      <c r="P351" s="33">
        <v>20.67181571815718</v>
      </c>
      <c r="Q351" s="33">
        <v>23.086203498398621</v>
      </c>
      <c r="R351" s="33">
        <v>24.997918206454791</v>
      </c>
      <c r="S351" s="33">
        <v>26.398595713229859</v>
      </c>
      <c r="T351" s="33">
        <v>27.261924119241193</v>
      </c>
      <c r="U351" s="33">
        <v>27.990983000739099</v>
      </c>
      <c r="V351" s="33">
        <v>28.571433850702142</v>
      </c>
      <c r="W351" s="33">
        <v>29.000246366100026</v>
      </c>
      <c r="X351" s="33">
        <v>29.266925351071691</v>
      </c>
      <c r="Y351" s="33">
        <v>29.392781473269277</v>
      </c>
      <c r="Z351" s="33">
        <v>29.389862034983985</v>
      </c>
      <c r="AA351" s="33">
        <v>29.276336536092632</v>
      </c>
      <c r="AB351" s="33">
        <v>29.083148558758314</v>
      </c>
      <c r="AC351" s="33">
        <v>28.836326681448632</v>
      </c>
      <c r="AD351" s="33">
        <v>28.561000246366099</v>
      </c>
      <c r="AE351" s="33">
        <v>28.272246858832226</v>
      </c>
      <c r="AF351" s="33">
        <v>27.993766937669378</v>
      </c>
      <c r="AG351" s="33">
        <v>27.733284060113327</v>
      </c>
      <c r="AH351" s="33">
        <v>27.505949741315597</v>
      </c>
      <c r="AI351" s="33">
        <v>27.309965508745996</v>
      </c>
      <c r="AJ351" s="33">
        <v>27.155161369795515</v>
      </c>
      <c r="AK351" s="33">
        <v>27.02721113574772</v>
      </c>
      <c r="AL351" s="33">
        <v>26.928245873367825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2.0768662232076864</v>
      </c>
      <c r="M352" s="33">
        <v>3.1878048780487807</v>
      </c>
      <c r="N352" s="33">
        <v>3.8698078344419806</v>
      </c>
      <c r="O352" s="33">
        <v>4.5202512934220254</v>
      </c>
      <c r="P352" s="33">
        <v>5.1695737866469571</v>
      </c>
      <c r="Q352" s="33">
        <v>5.7905641783690562</v>
      </c>
      <c r="R352" s="33">
        <v>5.9916481892091644</v>
      </c>
      <c r="S352" s="33">
        <v>6.1669992609016999</v>
      </c>
      <c r="T352" s="33">
        <v>5.9450973146095096</v>
      </c>
      <c r="U352" s="33">
        <v>5.688038925843804</v>
      </c>
      <c r="V352" s="33">
        <v>5.4008376447400837</v>
      </c>
      <c r="W352" s="33">
        <v>5.0876201034737623</v>
      </c>
      <c r="X352" s="33">
        <v>4.7420670115792065</v>
      </c>
      <c r="Y352" s="33">
        <v>4.36680216802168</v>
      </c>
      <c r="Z352" s="33">
        <v>3.9623675782212366</v>
      </c>
      <c r="AA352" s="33">
        <v>3.5519955654101993</v>
      </c>
      <c r="AB352" s="33">
        <v>3.1379896526237991</v>
      </c>
      <c r="AC352" s="33">
        <v>2.7390736634639072</v>
      </c>
      <c r="AD352" s="33">
        <v>2.3541512687854151</v>
      </c>
      <c r="AE352" s="33">
        <v>1.9958733678245872</v>
      </c>
      <c r="AF352" s="33">
        <v>1.6745011086474502</v>
      </c>
      <c r="AG352" s="33">
        <v>1.3979182064547919</v>
      </c>
      <c r="AH352" s="33">
        <v>1.1632175412663217</v>
      </c>
      <c r="AI352" s="33">
        <v>0.95912786400591277</v>
      </c>
      <c r="AJ352" s="33">
        <v>0.78433111603843308</v>
      </c>
      <c r="AK352" s="33">
        <v>0.64206701157920665</v>
      </c>
      <c r="AL352" s="33">
        <v>0.52814732692781474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551.659522049766</v>
      </c>
      <c r="M358" s="33">
        <v>548.49965508746004</v>
      </c>
      <c r="N358" s="33">
        <v>541.76772604089672</v>
      </c>
      <c r="O358" s="33">
        <v>533.73285291943841</v>
      </c>
      <c r="P358" s="33">
        <v>526.14081054446899</v>
      </c>
      <c r="Q358" s="33">
        <v>518.80235279625515</v>
      </c>
      <c r="R358" s="33">
        <v>513.85243902439026</v>
      </c>
      <c r="S358" s="33">
        <v>511.47244395171225</v>
      </c>
      <c r="T358" s="33">
        <v>510.3152007883715</v>
      </c>
      <c r="U358" s="33">
        <v>510.66531165311659</v>
      </c>
      <c r="V358" s="33">
        <v>511.39721606306978</v>
      </c>
      <c r="W358" s="33">
        <v>512.46436314363143</v>
      </c>
      <c r="X358" s="33">
        <v>513.87687854151261</v>
      </c>
      <c r="Y358" s="33">
        <v>515.25405272234536</v>
      </c>
      <c r="Z358" s="33">
        <v>517.03879034244881</v>
      </c>
      <c r="AA358" s="33">
        <v>519.0474131559497</v>
      </c>
      <c r="AB358" s="33">
        <v>521.02474747474753</v>
      </c>
      <c r="AC358" s="33">
        <v>522.96927814732692</v>
      </c>
      <c r="AD358" s="33">
        <v>524.93663463907353</v>
      </c>
      <c r="AE358" s="33">
        <v>526.81972160630698</v>
      </c>
      <c r="AF358" s="33">
        <v>528.69805370780978</v>
      </c>
      <c r="AG358" s="33">
        <v>530.52818428184298</v>
      </c>
      <c r="AH358" s="33">
        <v>532.16799704360676</v>
      </c>
      <c r="AI358" s="33">
        <v>533.42220990391729</v>
      </c>
      <c r="AJ358" s="33">
        <v>534.50258684405026</v>
      </c>
      <c r="AK358" s="33">
        <v>535.36877309682188</v>
      </c>
      <c r="AL358" s="33">
        <v>536.08335796994334</v>
      </c>
    </row>
    <row r="360" spans="1:38" ht="20.25">
      <c r="A360" s="6" t="s">
        <v>27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21" t="s">
        <v>28</v>
      </c>
      <c r="B362" s="25">
        <v>0</v>
      </c>
      <c r="C362" s="25">
        <v>1</v>
      </c>
      <c r="D362" s="25">
        <v>2</v>
      </c>
      <c r="E362" s="25">
        <v>3</v>
      </c>
      <c r="F362" s="25">
        <v>4</v>
      </c>
      <c r="G362" s="25">
        <v>5</v>
      </c>
      <c r="H362" s="25">
        <v>6</v>
      </c>
      <c r="I362" s="25">
        <v>7</v>
      </c>
      <c r="J362" s="25">
        <v>8</v>
      </c>
      <c r="K362" s="25">
        <v>9</v>
      </c>
      <c r="L362" s="25">
        <v>10</v>
      </c>
      <c r="M362" s="25">
        <v>11</v>
      </c>
      <c r="N362" s="25">
        <v>12</v>
      </c>
      <c r="O362" s="25">
        <v>13</v>
      </c>
      <c r="P362" s="25">
        <v>14</v>
      </c>
      <c r="Q362" s="25">
        <v>15</v>
      </c>
      <c r="R362" s="25">
        <v>16</v>
      </c>
      <c r="S362" s="25">
        <v>17</v>
      </c>
      <c r="T362" s="25">
        <v>18</v>
      </c>
      <c r="U362" s="25">
        <v>19</v>
      </c>
      <c r="V362" s="25">
        <v>20</v>
      </c>
      <c r="W362" s="25">
        <v>21</v>
      </c>
      <c r="X362" s="25">
        <v>22</v>
      </c>
      <c r="Y362" s="25">
        <v>23</v>
      </c>
      <c r="Z362" s="25">
        <v>24</v>
      </c>
      <c r="AA362" s="25">
        <v>25</v>
      </c>
      <c r="AB362" s="25">
        <v>26</v>
      </c>
      <c r="AC362" s="25">
        <v>27</v>
      </c>
      <c r="AD362" s="25">
        <v>28</v>
      </c>
      <c r="AE362" s="25">
        <v>29</v>
      </c>
      <c r="AF362" s="25">
        <v>30</v>
      </c>
      <c r="AG362" s="25">
        <v>31</v>
      </c>
      <c r="AH362" s="25">
        <v>32</v>
      </c>
      <c r="AI362" s="25">
        <v>33</v>
      </c>
      <c r="AJ362" s="25">
        <v>34</v>
      </c>
      <c r="AK362" s="25">
        <v>35</v>
      </c>
      <c r="AL362" s="25">
        <v>36</v>
      </c>
    </row>
    <row r="363" spans="1:38">
      <c r="A363" s="8" t="s">
        <v>29</v>
      </c>
      <c r="B363" s="33">
        <v>61.016231755333827</v>
      </c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</row>
    <row r="364" spans="1:38">
      <c r="A364" s="8" t="s">
        <v>30</v>
      </c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</row>
    <row r="365" spans="1:38">
      <c r="A365" s="8" t="s">
        <v>31</v>
      </c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</row>
    <row r="366" spans="1:38">
      <c r="A366" s="8" t="s">
        <v>32</v>
      </c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</row>
    <row r="367" spans="1:38">
      <c r="A367" s="8" t="s">
        <v>33</v>
      </c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</row>
    <row r="368" spans="1:38">
      <c r="A368" s="8" t="s">
        <v>34</v>
      </c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</row>
    <row r="369" spans="1:38">
      <c r="A369" s="8" t="s">
        <v>35</v>
      </c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</row>
    <row r="370" spans="1:38">
      <c r="A370" s="8" t="s">
        <v>36</v>
      </c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</row>
    <row r="371" spans="1:38">
      <c r="A371" s="8" t="s">
        <v>37</v>
      </c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</row>
    <row r="372" spans="1:38">
      <c r="A372" s="8" t="s">
        <v>38</v>
      </c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</row>
    <row r="373" spans="1:38">
      <c r="A373" s="8" t="s">
        <v>39</v>
      </c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</row>
    <row r="374" spans="1:38">
      <c r="A374" s="21" t="s">
        <v>40</v>
      </c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</row>
    <row r="375" spans="1:38">
      <c r="A375" s="8" t="s">
        <v>14</v>
      </c>
      <c r="B375" s="33">
        <v>61.016231755333827</v>
      </c>
      <c r="C375" s="33">
        <v>0</v>
      </c>
      <c r="D375" s="33">
        <v>0</v>
      </c>
      <c r="E375" s="33">
        <v>0</v>
      </c>
      <c r="F375" s="33">
        <v>0</v>
      </c>
      <c r="G375" s="33">
        <v>0</v>
      </c>
      <c r="H375" s="33">
        <v>0</v>
      </c>
      <c r="I375" s="33">
        <v>0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33">
        <v>0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67C90-36B6-4135-B036-F61DDB59EB7D}">
  <sheetPr>
    <tabColor theme="8" tint="0.39997558519241921"/>
  </sheetPr>
  <dimension ref="A1:AR375"/>
  <sheetViews>
    <sheetView workbookViewId="0">
      <selection sqref="A1:XFD1048576"/>
    </sheetView>
  </sheetViews>
  <sheetFormatPr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3108636</v>
      </c>
      <c r="M8" s="9">
        <v>3108636</v>
      </c>
      <c r="N8" s="9">
        <v>3108636</v>
      </c>
      <c r="O8" s="9">
        <v>3108636</v>
      </c>
      <c r="P8" s="9">
        <v>3108636</v>
      </c>
      <c r="Q8" s="9">
        <v>3108636</v>
      </c>
      <c r="R8" s="9">
        <v>3108636</v>
      </c>
      <c r="S8" s="9">
        <v>3108636</v>
      </c>
      <c r="T8" s="9">
        <v>3108636</v>
      </c>
      <c r="U8" s="9">
        <v>3108636</v>
      </c>
      <c r="V8" s="9">
        <v>3108636</v>
      </c>
      <c r="W8" s="9">
        <v>3108636</v>
      </c>
      <c r="X8" s="9">
        <v>3108636</v>
      </c>
      <c r="Y8" s="9">
        <v>3108636</v>
      </c>
      <c r="Z8" s="9">
        <v>3108636</v>
      </c>
      <c r="AA8" s="9">
        <v>3108636</v>
      </c>
      <c r="AB8" s="9">
        <v>3108636</v>
      </c>
      <c r="AC8" s="9">
        <v>3108636</v>
      </c>
      <c r="AD8" s="9">
        <v>3108636</v>
      </c>
      <c r="AE8" s="9">
        <v>3108636</v>
      </c>
      <c r="AF8" s="9">
        <v>3108636</v>
      </c>
      <c r="AG8" s="9">
        <v>3108636</v>
      </c>
      <c r="AH8" s="9">
        <v>3108636</v>
      </c>
      <c r="AI8" s="9">
        <v>3108636</v>
      </c>
      <c r="AJ8" s="9">
        <v>3108636</v>
      </c>
      <c r="AK8" s="9">
        <v>3108636</v>
      </c>
      <c r="AL8" s="9">
        <v>3108636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3108636</v>
      </c>
      <c r="M18">
        <v>3108636</v>
      </c>
      <c r="N18">
        <v>3108636</v>
      </c>
      <c r="O18">
        <v>3108636</v>
      </c>
      <c r="P18">
        <v>3108636</v>
      </c>
      <c r="Q18">
        <v>3108636</v>
      </c>
      <c r="R18">
        <v>3108636</v>
      </c>
      <c r="S18">
        <v>3108636</v>
      </c>
      <c r="T18">
        <v>3108636</v>
      </c>
      <c r="U18">
        <v>3108636</v>
      </c>
      <c r="V18">
        <v>3108636</v>
      </c>
      <c r="W18">
        <v>3108636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24139828</v>
      </c>
      <c r="M24" s="11">
        <v>21944976</v>
      </c>
      <c r="N24" s="11">
        <v>19884859</v>
      </c>
      <c r="O24" s="11">
        <v>17936216</v>
      </c>
      <c r="P24" s="11">
        <v>16085056</v>
      </c>
      <c r="Q24" s="11">
        <v>14340075</v>
      </c>
      <c r="R24" s="11">
        <v>12698700</v>
      </c>
      <c r="S24" s="11">
        <v>11167363</v>
      </c>
      <c r="T24" s="11">
        <v>9740501</v>
      </c>
      <c r="U24" s="11">
        <v>8439256</v>
      </c>
      <c r="V24" s="11">
        <v>7270540</v>
      </c>
      <c r="W24" s="11">
        <v>6236293</v>
      </c>
      <c r="X24" s="11">
        <v>5333724</v>
      </c>
      <c r="Y24" s="11">
        <v>4539782</v>
      </c>
      <c r="Z24" s="11">
        <v>3886979</v>
      </c>
      <c r="AA24" s="11">
        <v>3342747</v>
      </c>
      <c r="AB24" s="11">
        <v>2879142</v>
      </c>
      <c r="AC24" s="11">
        <v>2486203</v>
      </c>
      <c r="AD24" s="11">
        <v>2174232</v>
      </c>
      <c r="AE24" s="11">
        <v>1924177</v>
      </c>
      <c r="AF24" s="11">
        <v>1727731</v>
      </c>
      <c r="AG24" s="11">
        <v>1568491</v>
      </c>
      <c r="AH24" s="11">
        <v>1438688</v>
      </c>
      <c r="AI24" s="11">
        <v>1324765</v>
      </c>
      <c r="AJ24" s="11">
        <v>1238867</v>
      </c>
      <c r="AK24" s="11">
        <v>1163498</v>
      </c>
      <c r="AL24" s="11">
        <v>1099893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12368842</v>
      </c>
      <c r="M25" s="11">
        <v>11329385</v>
      </c>
      <c r="N25" s="11">
        <v>10315123</v>
      </c>
      <c r="O25" s="11">
        <v>9330441</v>
      </c>
      <c r="P25" s="11">
        <v>8365006</v>
      </c>
      <c r="Q25" s="11">
        <v>7436034</v>
      </c>
      <c r="R25" s="11">
        <v>6550172</v>
      </c>
      <c r="S25" s="11">
        <v>5720698</v>
      </c>
      <c r="T25" s="11">
        <v>4948201</v>
      </c>
      <c r="U25" s="11">
        <v>4246923</v>
      </c>
      <c r="V25" s="11">
        <v>3613632</v>
      </c>
      <c r="W25" s="11">
        <v>3052826</v>
      </c>
      <c r="X25" s="11">
        <v>2562953</v>
      </c>
      <c r="Y25" s="11">
        <v>2141830</v>
      </c>
      <c r="Z25" s="11">
        <v>1785507</v>
      </c>
      <c r="AA25" s="11">
        <v>1485659</v>
      </c>
      <c r="AB25" s="11">
        <v>1240421</v>
      </c>
      <c r="AC25" s="11">
        <v>1038514</v>
      </c>
      <c r="AD25" s="11">
        <v>871187</v>
      </c>
      <c r="AE25" s="11">
        <v>733041</v>
      </c>
      <c r="AF25" s="11">
        <v>622034</v>
      </c>
      <c r="AG25" s="11">
        <v>531136</v>
      </c>
      <c r="AH25" s="11">
        <v>456130</v>
      </c>
      <c r="AI25" s="11">
        <v>392973</v>
      </c>
      <c r="AJ25" s="11">
        <v>344504</v>
      </c>
      <c r="AK25" s="11">
        <v>304240</v>
      </c>
      <c r="AL25" s="11">
        <v>269667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4645340</v>
      </c>
      <c r="M26" s="11">
        <v>7674594</v>
      </c>
      <c r="N26" s="11">
        <v>10586499</v>
      </c>
      <c r="O26" s="11">
        <v>13405936</v>
      </c>
      <c r="P26" s="11">
        <v>16182588</v>
      </c>
      <c r="Q26" s="11">
        <v>18862006</v>
      </c>
      <c r="R26" s="11">
        <v>21440809</v>
      </c>
      <c r="S26" s="11">
        <v>23915413</v>
      </c>
      <c r="T26" s="11">
        <v>26282701</v>
      </c>
      <c r="U26" s="11">
        <v>28488689</v>
      </c>
      <c r="V26" s="11">
        <v>30531499</v>
      </c>
      <c r="W26" s="11">
        <v>32385657</v>
      </c>
      <c r="X26" s="11">
        <v>34052333</v>
      </c>
      <c r="Y26" s="11">
        <v>35508338</v>
      </c>
      <c r="Z26" s="11">
        <v>36756423</v>
      </c>
      <c r="AA26" s="11">
        <v>37825236</v>
      </c>
      <c r="AB26" s="11">
        <v>38718677</v>
      </c>
      <c r="AC26" s="11">
        <v>39466587</v>
      </c>
      <c r="AD26" s="11">
        <v>40072433</v>
      </c>
      <c r="AE26" s="11">
        <v>40564022</v>
      </c>
      <c r="AF26" s="11">
        <v>40968248</v>
      </c>
      <c r="AG26" s="11">
        <v>41312294</v>
      </c>
      <c r="AH26" s="11">
        <v>41597970</v>
      </c>
      <c r="AI26" s="11">
        <v>41827587</v>
      </c>
      <c r="AJ26" s="11">
        <v>42002228</v>
      </c>
      <c r="AK26" s="11">
        <v>42148555</v>
      </c>
      <c r="AL26" s="11">
        <v>42267583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1426391</v>
      </c>
      <c r="M27" s="11">
        <v>1375314</v>
      </c>
      <c r="N27" s="11">
        <v>1328318</v>
      </c>
      <c r="O27" s="11">
        <v>1283317</v>
      </c>
      <c r="P27" s="11">
        <v>1226948</v>
      </c>
      <c r="Q27" s="11">
        <v>1166153</v>
      </c>
      <c r="R27" s="11">
        <v>1099356</v>
      </c>
      <c r="S27" s="11">
        <v>1025135</v>
      </c>
      <c r="T27" s="11">
        <v>939368</v>
      </c>
      <c r="U27" s="11">
        <v>850509</v>
      </c>
      <c r="V27" s="11">
        <v>756787</v>
      </c>
      <c r="W27" s="11">
        <v>663772</v>
      </c>
      <c r="X27" s="11">
        <v>570943</v>
      </c>
      <c r="Y27" s="11">
        <v>484656</v>
      </c>
      <c r="Z27" s="11">
        <v>408098</v>
      </c>
      <c r="AA27" s="11">
        <v>338529</v>
      </c>
      <c r="AB27" s="11">
        <v>279497</v>
      </c>
      <c r="AC27" s="11">
        <v>228245</v>
      </c>
      <c r="AD27" s="11">
        <v>187559</v>
      </c>
      <c r="AE27" s="11">
        <v>155247</v>
      </c>
      <c r="AF27" s="11">
        <v>128814</v>
      </c>
      <c r="AG27" s="11">
        <v>104897</v>
      </c>
      <c r="AH27" s="11">
        <v>84427</v>
      </c>
      <c r="AI27" s="11">
        <v>68341</v>
      </c>
      <c r="AJ27" s="11">
        <v>58125</v>
      </c>
      <c r="AK27" s="11">
        <v>49668</v>
      </c>
      <c r="AL27" s="11">
        <v>44930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1214369</v>
      </c>
      <c r="M28" s="11">
        <v>1173153</v>
      </c>
      <c r="N28" s="11">
        <v>1133495</v>
      </c>
      <c r="O28" s="11">
        <v>1088918</v>
      </c>
      <c r="P28" s="11">
        <v>1038844</v>
      </c>
      <c r="Q28" s="11">
        <v>984344</v>
      </c>
      <c r="R28" s="11">
        <v>923211</v>
      </c>
      <c r="S28" s="11">
        <v>853609</v>
      </c>
      <c r="T28" s="11">
        <v>778019</v>
      </c>
      <c r="U28" s="11">
        <v>698813</v>
      </c>
      <c r="V28" s="11">
        <v>617366</v>
      </c>
      <c r="W28" s="11">
        <v>536102</v>
      </c>
      <c r="X28" s="11">
        <v>458277</v>
      </c>
      <c r="Y28" s="11">
        <v>387515</v>
      </c>
      <c r="Z28" s="11">
        <v>323862</v>
      </c>
      <c r="AA28" s="11">
        <v>267719</v>
      </c>
      <c r="AB28" s="11">
        <v>219494</v>
      </c>
      <c r="AC28" s="11">
        <v>179886</v>
      </c>
      <c r="AD28" s="11">
        <v>148746</v>
      </c>
      <c r="AE28" s="11">
        <v>123566</v>
      </c>
      <c r="AF28" s="11">
        <v>101329</v>
      </c>
      <c r="AG28" s="11">
        <v>81609</v>
      </c>
      <c r="AH28" s="11">
        <v>65651</v>
      </c>
      <c r="AI28" s="11">
        <v>54599</v>
      </c>
      <c r="AJ28" s="11">
        <v>46796</v>
      </c>
      <c r="AK28" s="11">
        <v>40960</v>
      </c>
      <c r="AL28" s="11">
        <v>35700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621100</v>
      </c>
      <c r="M29" s="11">
        <v>601580</v>
      </c>
      <c r="N29" s="11">
        <v>584205</v>
      </c>
      <c r="O29" s="11">
        <v>567939</v>
      </c>
      <c r="P29" s="11">
        <v>546283</v>
      </c>
      <c r="Q29" s="11">
        <v>522503</v>
      </c>
      <c r="R29" s="11">
        <v>495530</v>
      </c>
      <c r="S29" s="11">
        <v>464685</v>
      </c>
      <c r="T29" s="11">
        <v>427833</v>
      </c>
      <c r="U29" s="11">
        <v>388786</v>
      </c>
      <c r="V29" s="11">
        <v>346999</v>
      </c>
      <c r="W29" s="11">
        <v>305027</v>
      </c>
      <c r="X29" s="11">
        <v>262949</v>
      </c>
      <c r="Y29" s="11">
        <v>223428</v>
      </c>
      <c r="Z29" s="11">
        <v>188064</v>
      </c>
      <c r="AA29" s="11">
        <v>155843</v>
      </c>
      <c r="AB29" s="11">
        <v>128658</v>
      </c>
      <c r="AC29" s="11">
        <v>105202</v>
      </c>
      <c r="AD29" s="11">
        <v>86581</v>
      </c>
      <c r="AE29" s="11">
        <v>71534</v>
      </c>
      <c r="AF29" s="11">
        <v>59186</v>
      </c>
      <c r="AG29" s="11">
        <v>47987</v>
      </c>
      <c r="AH29" s="11">
        <v>38547</v>
      </c>
      <c r="AI29" s="11">
        <v>31030</v>
      </c>
      <c r="AJ29" s="11">
        <v>26546</v>
      </c>
      <c r="AK29" s="11">
        <v>22998</v>
      </c>
      <c r="AL29" s="11">
        <v>20870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75341</v>
      </c>
      <c r="M30" s="11">
        <v>73201</v>
      </c>
      <c r="N30" s="11">
        <v>71056</v>
      </c>
      <c r="O30" s="11">
        <v>68835</v>
      </c>
      <c r="P30" s="11">
        <v>66214</v>
      </c>
      <c r="Q30" s="11">
        <v>63157</v>
      </c>
      <c r="R30" s="11">
        <v>59586</v>
      </c>
      <c r="S30" s="11">
        <v>55480</v>
      </c>
      <c r="T30" s="11">
        <v>50833</v>
      </c>
      <c r="U30" s="11">
        <v>45820</v>
      </c>
      <c r="V30" s="11">
        <v>40535</v>
      </c>
      <c r="W30" s="11">
        <v>35314</v>
      </c>
      <c r="X30" s="11">
        <v>30265</v>
      </c>
      <c r="Y30" s="11">
        <v>25604</v>
      </c>
      <c r="Z30" s="11">
        <v>21371</v>
      </c>
      <c r="AA30" s="11">
        <v>17589</v>
      </c>
      <c r="AB30" s="11">
        <v>14445</v>
      </c>
      <c r="AC30" s="11">
        <v>11903</v>
      </c>
      <c r="AD30" s="11">
        <v>9877</v>
      </c>
      <c r="AE30" s="11">
        <v>8147</v>
      </c>
      <c r="AF30" s="11">
        <v>6617</v>
      </c>
      <c r="AG30" s="11">
        <v>5302</v>
      </c>
      <c r="AH30" s="11">
        <v>4280</v>
      </c>
      <c r="AI30" s="11">
        <v>3566</v>
      </c>
      <c r="AJ30" s="11">
        <v>3053</v>
      </c>
      <c r="AK30" s="11">
        <v>2696</v>
      </c>
      <c r="AL30" s="11">
        <v>2462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44752633</v>
      </c>
      <c r="M36" s="13">
        <v>44403167</v>
      </c>
      <c r="N36" s="13">
        <v>44107536</v>
      </c>
      <c r="O36" s="13">
        <v>43861563</v>
      </c>
      <c r="P36" s="13">
        <v>43669569</v>
      </c>
      <c r="Q36" s="13">
        <v>43514015</v>
      </c>
      <c r="R36" s="13">
        <v>43390094</v>
      </c>
      <c r="S36" s="13">
        <v>43309731</v>
      </c>
      <c r="T36" s="13">
        <v>43260860</v>
      </c>
      <c r="U36" s="13">
        <v>43239856</v>
      </c>
      <c r="V36" s="13">
        <v>43247358</v>
      </c>
      <c r="W36" s="13">
        <v>43275235</v>
      </c>
      <c r="X36" s="13">
        <v>43322756</v>
      </c>
      <c r="Y36" s="13">
        <v>43354666</v>
      </c>
      <c r="Z36" s="13">
        <v>43407225</v>
      </c>
      <c r="AA36" s="13">
        <v>43464589</v>
      </c>
      <c r="AB36" s="13">
        <v>43506671</v>
      </c>
      <c r="AC36" s="13">
        <v>43538938</v>
      </c>
      <c r="AD36" s="13">
        <v>43569952</v>
      </c>
      <c r="AE36" s="13">
        <v>43596609</v>
      </c>
      <c r="AF36" s="13">
        <v>43628789</v>
      </c>
      <c r="AG36" s="13">
        <v>43664826</v>
      </c>
      <c r="AH36" s="13">
        <v>43697227</v>
      </c>
      <c r="AI36" s="13">
        <v>43713245</v>
      </c>
      <c r="AJ36" s="13">
        <v>43729761</v>
      </c>
      <c r="AK36" s="13">
        <v>43741637</v>
      </c>
      <c r="AL36" s="13">
        <v>43749597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0.53940575965664417</v>
      </c>
      <c r="M42" s="19">
        <v>0.49422096401367049</v>
      </c>
      <c r="N42" s="19">
        <v>0.4508267929543831</v>
      </c>
      <c r="O42" s="19">
        <v>0.40892788065942837</v>
      </c>
      <c r="P42" s="19">
        <v>0.36833557940542072</v>
      </c>
      <c r="Q42" s="19">
        <v>0.32955072061265778</v>
      </c>
      <c r="R42" s="19">
        <v>0.29266357431721629</v>
      </c>
      <c r="S42" s="19">
        <v>0.25784881924110775</v>
      </c>
      <c r="T42" s="19">
        <v>0.22515735933127543</v>
      </c>
      <c r="U42" s="19">
        <v>0.19517308290758414</v>
      </c>
      <c r="V42" s="19">
        <v>0.16811524070441483</v>
      </c>
      <c r="W42" s="19">
        <v>0.14410766342458914</v>
      </c>
      <c r="X42" s="19">
        <v>0.12311599012768255</v>
      </c>
      <c r="Y42" s="19">
        <v>0.10471265076750909</v>
      </c>
      <c r="Z42" s="19">
        <v>8.9546820834550012E-2</v>
      </c>
      <c r="AA42" s="19">
        <v>7.690736475156823E-2</v>
      </c>
      <c r="AB42" s="19">
        <v>6.6177023748840727E-2</v>
      </c>
      <c r="AC42" s="19">
        <v>5.7102977569181868E-2</v>
      </c>
      <c r="AD42" s="19">
        <v>4.9902097665840896E-2</v>
      </c>
      <c r="AE42" s="19">
        <v>4.4135932682287285E-2</v>
      </c>
      <c r="AF42" s="19">
        <v>3.9600709522329393E-2</v>
      </c>
      <c r="AG42" s="19">
        <v>3.5921155394046458E-2</v>
      </c>
      <c r="AH42" s="19">
        <v>3.2924011402371139E-2</v>
      </c>
      <c r="AI42" s="19">
        <v>3.0305803195347314E-2</v>
      </c>
      <c r="AJ42" s="19">
        <v>2.8330065650255899E-2</v>
      </c>
      <c r="AK42" s="19">
        <v>2.6599324574889595E-2</v>
      </c>
      <c r="AL42" s="19">
        <v>2.5140643009808752E-2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0.27638244212357294</v>
      </c>
      <c r="M43" s="20">
        <v>0.25514812941158005</v>
      </c>
      <c r="N43" s="20">
        <v>0.23386305233645335</v>
      </c>
      <c r="O43" s="20">
        <v>0.21272477225674791</v>
      </c>
      <c r="P43" s="20">
        <v>0.19155229125343554</v>
      </c>
      <c r="Q43" s="20">
        <v>0.17088825289966922</v>
      </c>
      <c r="R43" s="20">
        <v>0.15096007858383528</v>
      </c>
      <c r="S43" s="20">
        <v>0.13208805198997889</v>
      </c>
      <c r="T43" s="20">
        <v>0.11438055091831277</v>
      </c>
      <c r="U43" s="20">
        <v>9.8217787774316362E-2</v>
      </c>
      <c r="V43" s="20">
        <v>8.3557289210591773E-2</v>
      </c>
      <c r="W43" s="20">
        <v>7.0544411832772255E-2</v>
      </c>
      <c r="X43" s="20">
        <v>5.9159509611992366E-2</v>
      </c>
      <c r="Y43" s="20">
        <v>4.9402525670478009E-2</v>
      </c>
      <c r="Z43" s="20">
        <v>4.1133866539498895E-2</v>
      </c>
      <c r="AA43" s="20">
        <v>3.4180905288210592E-2</v>
      </c>
      <c r="AB43" s="20">
        <v>2.8511052937146123E-2</v>
      </c>
      <c r="AC43" s="20">
        <v>2.3852534023682433E-2</v>
      </c>
      <c r="AD43" s="20">
        <v>1.9995133343272905E-2</v>
      </c>
      <c r="AE43" s="20">
        <v>1.6814174698770723E-2</v>
      </c>
      <c r="AF43" s="20">
        <v>1.4257420713648505E-2</v>
      </c>
      <c r="AG43" s="20">
        <v>1.2163932589585952E-2</v>
      </c>
      <c r="AH43" s="20">
        <v>1.0438419810941322E-2</v>
      </c>
      <c r="AI43" s="20">
        <v>8.9897924530654271E-3</v>
      </c>
      <c r="AJ43" s="20">
        <v>7.8780215606483652E-3</v>
      </c>
      <c r="AK43" s="20">
        <v>6.9553866948326602E-3</v>
      </c>
      <c r="AL43" s="20">
        <v>6.1638739209414891E-3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0.10380037304173813</v>
      </c>
      <c r="M44" s="20">
        <v>0.17283888782077189</v>
      </c>
      <c r="N44" s="20">
        <v>0.24001565174713002</v>
      </c>
      <c r="O44" s="20">
        <v>0.30564200368327049</v>
      </c>
      <c r="P44" s="20">
        <v>0.37056898821236361</v>
      </c>
      <c r="Q44" s="20">
        <v>0.43346967637897815</v>
      </c>
      <c r="R44" s="20">
        <v>0.49414064417560377</v>
      </c>
      <c r="S44" s="20">
        <v>0.55219490973056373</v>
      </c>
      <c r="T44" s="20">
        <v>0.60753995644099534</v>
      </c>
      <c r="U44" s="20">
        <v>0.65885254104454005</v>
      </c>
      <c r="V44" s="20">
        <v>0.70597373832639676</v>
      </c>
      <c r="W44" s="20">
        <v>0.7483646709255305</v>
      </c>
      <c r="X44" s="20">
        <v>0.78601492942877416</v>
      </c>
      <c r="Y44" s="20">
        <v>0.81901998737575332</v>
      </c>
      <c r="Z44" s="20">
        <v>0.84678122132893774</v>
      </c>
      <c r="AA44" s="20">
        <v>0.87025408200684928</v>
      </c>
      <c r="AB44" s="20">
        <v>0.88994804957612128</v>
      </c>
      <c r="AC44" s="20">
        <v>0.90646645997658459</v>
      </c>
      <c r="AD44" s="20">
        <v>0.91972635177564577</v>
      </c>
      <c r="AE44" s="20">
        <v>0.93043984223635379</v>
      </c>
      <c r="AF44" s="20">
        <v>0.93901868328272875</v>
      </c>
      <c r="AG44" s="20">
        <v>0.94612295031245519</v>
      </c>
      <c r="AH44" s="20">
        <v>0.95195903392222114</v>
      </c>
      <c r="AI44" s="20">
        <v>0.95686300570913918</v>
      </c>
      <c r="AJ44" s="20">
        <v>0.96049525630839827</v>
      </c>
      <c r="AK44" s="20">
        <v>0.96357973525316398</v>
      </c>
      <c r="AL44" s="20">
        <v>0.96612508224932903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3.1872783887374849E-2</v>
      </c>
      <c r="M45" s="20">
        <v>3.0973331249097614E-2</v>
      </c>
      <c r="N45" s="20">
        <v>3.0115443311093143E-2</v>
      </c>
      <c r="O45" s="20">
        <v>2.9258350870898057E-2</v>
      </c>
      <c r="P45" s="20">
        <v>2.8096178370800959E-2</v>
      </c>
      <c r="Q45" s="20">
        <v>2.67994805811415E-2</v>
      </c>
      <c r="R45" s="20">
        <v>2.5336566452241381E-2</v>
      </c>
      <c r="S45" s="20">
        <v>2.3669853779512046E-2</v>
      </c>
      <c r="T45" s="20">
        <v>2.1714038971948315E-2</v>
      </c>
      <c r="U45" s="20">
        <v>1.9669561341739899E-2</v>
      </c>
      <c r="V45" s="20">
        <v>1.7499034276267235E-2</v>
      </c>
      <c r="W45" s="20">
        <v>1.5338380022661921E-2</v>
      </c>
      <c r="X45" s="20">
        <v>1.3178824542002822E-2</v>
      </c>
      <c r="Y45" s="20">
        <v>1.1178865961047883E-2</v>
      </c>
      <c r="Z45" s="20">
        <v>9.4016145929623467E-3</v>
      </c>
      <c r="AA45" s="20">
        <v>7.7886161537153841E-3</v>
      </c>
      <c r="AB45" s="20">
        <v>6.4242331940313245E-3</v>
      </c>
      <c r="AC45" s="20">
        <v>5.2423189559653478E-3</v>
      </c>
      <c r="AD45" s="20">
        <v>4.3047786694830415E-3</v>
      </c>
      <c r="AE45" s="20">
        <v>3.5609879658300946E-3</v>
      </c>
      <c r="AF45" s="20">
        <v>2.9525000109446083E-3</v>
      </c>
      <c r="AG45" s="20">
        <v>2.4023226383634278E-3</v>
      </c>
      <c r="AH45" s="20">
        <v>1.9320905649230329E-3</v>
      </c>
      <c r="AI45" s="20">
        <v>1.5633934291540241E-3</v>
      </c>
      <c r="AJ45" s="20">
        <v>1.3291863177573736E-3</v>
      </c>
      <c r="AK45" s="20">
        <v>1.135485624372037E-3</v>
      </c>
      <c r="AL45" s="20">
        <v>1.0269808885325275E-3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2.7135140853053272E-2</v>
      </c>
      <c r="M46" s="20">
        <v>2.6420480322946333E-2</v>
      </c>
      <c r="N46" s="20">
        <v>2.5698443005295057E-2</v>
      </c>
      <c r="O46" s="20">
        <v>2.482624707195227E-2</v>
      </c>
      <c r="P46" s="20">
        <v>2.3788739476682263E-2</v>
      </c>
      <c r="Q46" s="20">
        <v>2.262130947925628E-2</v>
      </c>
      <c r="R46" s="20">
        <v>2.1276999307722172E-2</v>
      </c>
      <c r="S46" s="20">
        <v>1.9709404336868314E-2</v>
      </c>
      <c r="T46" s="20">
        <v>1.798436277041187E-2</v>
      </c>
      <c r="U46" s="20">
        <v>1.6161316540924651E-2</v>
      </c>
      <c r="V46" s="20">
        <v>1.4275230408294537E-2</v>
      </c>
      <c r="W46" s="20">
        <v>1.2388193848051893E-2</v>
      </c>
      <c r="X46" s="20">
        <v>1.0578205135425825E-2</v>
      </c>
      <c r="Y46" s="20">
        <v>8.9382536126561326E-3</v>
      </c>
      <c r="Z46" s="20">
        <v>7.4610159944571439E-3</v>
      </c>
      <c r="AA46" s="20">
        <v>6.1594738650352816E-3</v>
      </c>
      <c r="AB46" s="20">
        <v>5.0450653877884616E-3</v>
      </c>
      <c r="AC46" s="20">
        <v>4.1316120296733009E-3</v>
      </c>
      <c r="AD46" s="20">
        <v>3.4139583169611938E-3</v>
      </c>
      <c r="AE46" s="20">
        <v>2.8343030073738076E-3</v>
      </c>
      <c r="AF46" s="20">
        <v>2.3225260733228236E-3</v>
      </c>
      <c r="AG46" s="20">
        <v>1.8689871797496686E-3</v>
      </c>
      <c r="AH46" s="20">
        <v>1.5024065485894562E-3</v>
      </c>
      <c r="AI46" s="20">
        <v>1.2490264678360072E-3</v>
      </c>
      <c r="AJ46" s="20">
        <v>1.0701178997982632E-3</v>
      </c>
      <c r="AK46" s="20">
        <v>9.3640756974870416E-4</v>
      </c>
      <c r="AL46" s="20">
        <v>8.160075165949529E-4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1.3878513025144241E-2</v>
      </c>
      <c r="M47" s="20">
        <v>1.3548132726658888E-2</v>
      </c>
      <c r="N47" s="20">
        <v>1.3245015545642813E-2</v>
      </c>
      <c r="O47" s="20">
        <v>1.2948444176510535E-2</v>
      </c>
      <c r="P47" s="20">
        <v>1.2509466260131856E-2</v>
      </c>
      <c r="Q47" s="20">
        <v>1.200769453243972E-2</v>
      </c>
      <c r="R47" s="20">
        <v>1.1420348616898595E-2</v>
      </c>
      <c r="S47" s="20">
        <v>1.0729343943512371E-2</v>
      </c>
      <c r="T47" s="20">
        <v>9.8896092218231438E-3</v>
      </c>
      <c r="U47" s="20">
        <v>8.9913805448380776E-3</v>
      </c>
      <c r="V47" s="20">
        <v>8.0235884004752379E-3</v>
      </c>
      <c r="W47" s="20">
        <v>7.0485348028728207E-3</v>
      </c>
      <c r="X47" s="20">
        <v>6.0695353730496737E-3</v>
      </c>
      <c r="Y47" s="20">
        <v>5.1534937439029057E-3</v>
      </c>
      <c r="Z47" s="20">
        <v>4.3325506295322953E-3</v>
      </c>
      <c r="AA47" s="20">
        <v>3.5855164764125574E-3</v>
      </c>
      <c r="AB47" s="20">
        <v>2.9572016668432295E-3</v>
      </c>
      <c r="AC47" s="20">
        <v>2.4162739109529958E-3</v>
      </c>
      <c r="AD47" s="20">
        <v>1.9871722603687974E-3</v>
      </c>
      <c r="AE47" s="20">
        <v>1.6408156882109799E-3</v>
      </c>
      <c r="AF47" s="20">
        <v>1.356581316066325E-3</v>
      </c>
      <c r="AG47" s="20">
        <v>1.0989852564624899E-3</v>
      </c>
      <c r="AH47" s="20">
        <v>8.8213835628517116E-4</v>
      </c>
      <c r="AI47" s="20">
        <v>7.0985350092403346E-4</v>
      </c>
      <c r="AJ47" s="20">
        <v>6.0704653748279121E-4</v>
      </c>
      <c r="AK47" s="20">
        <v>5.2576907444044679E-4</v>
      </c>
      <c r="AL47" s="20">
        <v>4.7703296558366013E-4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1.6834987116847405E-3</v>
      </c>
      <c r="M48" s="20">
        <v>1.6485535817749215E-3</v>
      </c>
      <c r="N48" s="20">
        <v>1.6109718756450145E-3</v>
      </c>
      <c r="O48" s="20">
        <v>1.5693695183639489E-3</v>
      </c>
      <c r="P48" s="20">
        <v>1.5162503664737338E-3</v>
      </c>
      <c r="Q48" s="20">
        <v>1.4514174341301303E-3</v>
      </c>
      <c r="R48" s="20">
        <v>1.3732627543973515E-3</v>
      </c>
      <c r="S48" s="20">
        <v>1.2810054165425318E-3</v>
      </c>
      <c r="T48" s="20">
        <v>1.1750344306608791E-3</v>
      </c>
      <c r="U48" s="20">
        <v>1.0596705039905775E-3</v>
      </c>
      <c r="V48" s="20">
        <v>9.3728268903732806E-4</v>
      </c>
      <c r="W48" s="20">
        <v>8.160325414755113E-4</v>
      </c>
      <c r="X48" s="20">
        <v>6.9859359824661204E-4</v>
      </c>
      <c r="Y48" s="20">
        <v>5.9057080499709069E-4</v>
      </c>
      <c r="Z48" s="20">
        <v>4.9233739314134915E-4</v>
      </c>
      <c r="AA48" s="20">
        <v>4.0467425103225986E-4</v>
      </c>
      <c r="AB48" s="20">
        <v>3.320180484505468E-4</v>
      </c>
      <c r="AC48" s="20">
        <v>2.7338746755834972E-4</v>
      </c>
      <c r="AD48" s="20">
        <v>2.2669292819051074E-4</v>
      </c>
      <c r="AE48" s="20">
        <v>1.8687233220363538E-4</v>
      </c>
      <c r="AF48" s="20">
        <v>1.5166591032357099E-4</v>
      </c>
      <c r="AG48" s="20">
        <v>1.2142496571496701E-4</v>
      </c>
      <c r="AH48" s="20">
        <v>9.794671867851019E-5</v>
      </c>
      <c r="AI48" s="20">
        <v>8.157710552030626E-5</v>
      </c>
      <c r="AJ48" s="20">
        <v>6.9815154032056107E-5</v>
      </c>
      <c r="AK48" s="20">
        <v>6.1634638868225263E-5</v>
      </c>
      <c r="AL48" s="20">
        <v>5.6274804085623921E-5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4.9976947725064575E-4</v>
      </c>
      <c r="M49" s="20">
        <v>4.6098063230489843E-4</v>
      </c>
      <c r="N49" s="20">
        <v>4.2289825484697219E-4</v>
      </c>
      <c r="O49" s="20">
        <v>3.8265850216053632E-4</v>
      </c>
      <c r="P49" s="20">
        <v>3.428932399126724E-4</v>
      </c>
      <c r="Q49" s="20">
        <v>3.0403997424737752E-4</v>
      </c>
      <c r="R49" s="20">
        <v>2.675956406086606E-4</v>
      </c>
      <c r="S49" s="20">
        <v>2.3216491462392134E-4</v>
      </c>
      <c r="T49" s="20">
        <v>1.987708982207011E-4</v>
      </c>
      <c r="U49" s="20">
        <v>1.6951952846466463E-4</v>
      </c>
      <c r="V49" s="20">
        <v>1.4271392023531242E-4</v>
      </c>
      <c r="W49" s="20">
        <v>1.2023042740264727E-4</v>
      </c>
      <c r="X49" s="20">
        <v>9.9555069857513225E-5</v>
      </c>
      <c r="Y49" s="20">
        <v>8.1905832234989429E-5</v>
      </c>
      <c r="Z49" s="20">
        <v>6.8145337556132642E-5</v>
      </c>
      <c r="AA49" s="20">
        <v>5.7449065030846144E-5</v>
      </c>
      <c r="AB49" s="20">
        <v>4.7555925389005287E-5</v>
      </c>
      <c r="AC49" s="20">
        <v>3.8792861690838668E-5</v>
      </c>
      <c r="AD49" s="20">
        <v>3.1237124153820504E-5</v>
      </c>
      <c r="AE49" s="20">
        <v>2.6217635412882687E-5</v>
      </c>
      <c r="AF49" s="20">
        <v>2.2324708577173663E-5</v>
      </c>
      <c r="AG49" s="20">
        <v>1.9947405721941958E-5</v>
      </c>
      <c r="AH49" s="20">
        <v>1.5973553653644887E-5</v>
      </c>
      <c r="AI49" s="20">
        <v>1.3954580585358053E-5</v>
      </c>
      <c r="AJ49" s="20">
        <v>1.2508643712916702E-5</v>
      </c>
      <c r="AK49" s="20">
        <v>9.6932814837268202E-6</v>
      </c>
      <c r="AL49" s="20">
        <v>7.6343560376110434E-6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5.2992189308727379E-3</v>
      </c>
      <c r="M50" s="20">
        <v>4.6989666300153773E-3</v>
      </c>
      <c r="N50" s="20">
        <v>4.1610349759732667E-3</v>
      </c>
      <c r="O50" s="20">
        <v>3.6809449768126137E-3</v>
      </c>
      <c r="P50" s="20">
        <v>3.2518525657993097E-3</v>
      </c>
      <c r="Q50" s="20">
        <v>2.8714197023648586E-3</v>
      </c>
      <c r="R50" s="20">
        <v>2.527028404225167E-3</v>
      </c>
      <c r="S50" s="20">
        <v>2.2151141968533585E-3</v>
      </c>
      <c r="T50" s="20">
        <v>1.9317230401799687E-3</v>
      </c>
      <c r="U50" s="20">
        <v>1.679515306433953E-3</v>
      </c>
      <c r="V50" s="20">
        <v>1.4532910889030492E-3</v>
      </c>
      <c r="W50" s="20">
        <v>1.2523791031983998E-3</v>
      </c>
      <c r="X50" s="20">
        <v>1.0682607542327179E-3</v>
      </c>
      <c r="Y50" s="20">
        <v>9.077223660309135E-4</v>
      </c>
      <c r="Z50" s="20">
        <v>7.707703037915923E-4</v>
      </c>
      <c r="AA50" s="20">
        <v>6.5232412527816612E-4</v>
      </c>
      <c r="AB50" s="20">
        <v>5.4998462189855891E-4</v>
      </c>
      <c r="AC50" s="20">
        <v>4.6925811557461505E-4</v>
      </c>
      <c r="AD50" s="20">
        <v>4.0727609706799766E-4</v>
      </c>
      <c r="AE50" s="20">
        <v>3.564497413090087E-4</v>
      </c>
      <c r="AF50" s="20">
        <v>3.1398992073788706E-4</v>
      </c>
      <c r="AG50" s="20">
        <v>2.77408640080233E-4</v>
      </c>
      <c r="AH50" s="20">
        <v>2.45690647601048E-4</v>
      </c>
      <c r="AI50" s="20">
        <v>2.2167194405265498E-4</v>
      </c>
      <c r="AJ50" s="20">
        <v>2.0633545195913603E-4</v>
      </c>
      <c r="AK50" s="20">
        <v>1.9507728986000225E-4</v>
      </c>
      <c r="AL50" s="20">
        <v>1.852359920023949E-4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4.2500292664344463E-5</v>
      </c>
      <c r="M51" s="20">
        <v>4.1573611179580954E-5</v>
      </c>
      <c r="N51" s="20">
        <v>4.0695993537249511E-5</v>
      </c>
      <c r="O51" s="20">
        <v>3.9328283855274376E-5</v>
      </c>
      <c r="P51" s="20">
        <v>3.7760848979297234E-5</v>
      </c>
      <c r="Q51" s="20">
        <v>3.598840511499571E-5</v>
      </c>
      <c r="R51" s="20">
        <v>3.3901747251342671E-5</v>
      </c>
      <c r="S51" s="20">
        <v>3.1332450437062287E-5</v>
      </c>
      <c r="T51" s="20">
        <v>2.8593976171532421E-5</v>
      </c>
      <c r="U51" s="20">
        <v>2.5624507167646442E-5</v>
      </c>
      <c r="V51" s="20">
        <v>2.2590975383976057E-5</v>
      </c>
      <c r="W51" s="20">
        <v>1.9503071444903765E-5</v>
      </c>
      <c r="X51" s="20">
        <v>1.6596358735810807E-5</v>
      </c>
      <c r="Y51" s="20">
        <v>1.4023865389713763E-5</v>
      </c>
      <c r="Z51" s="20">
        <v>1.1657045572482461E-5</v>
      </c>
      <c r="AA51" s="20">
        <v>9.5940168673860008E-6</v>
      </c>
      <c r="AB51" s="20">
        <v>7.8148934907016899E-6</v>
      </c>
      <c r="AC51" s="20">
        <v>6.3850891356146538E-6</v>
      </c>
      <c r="AD51" s="20">
        <v>5.3018190150863608E-6</v>
      </c>
      <c r="AE51" s="20">
        <v>4.4040122478333116E-6</v>
      </c>
      <c r="AF51" s="20">
        <v>3.5985413209612578E-6</v>
      </c>
      <c r="AG51" s="20">
        <v>2.8856178197068735E-6</v>
      </c>
      <c r="AH51" s="20">
        <v>2.2884747354792103E-6</v>
      </c>
      <c r="AI51" s="20">
        <v>1.9216143756886502E-6</v>
      </c>
      <c r="AJ51" s="20">
        <v>1.6464759548994563E-6</v>
      </c>
      <c r="AK51" s="20">
        <v>1.4859983406656683E-6</v>
      </c>
      <c r="AL51" s="20">
        <v>1.2342970839251388E-6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12.632754463874997</v>
      </c>
      <c r="M59" s="26">
        <v>13.297980858202106</v>
      </c>
      <c r="N59" s="26">
        <v>13.977910679201674</v>
      </c>
      <c r="O59" s="26">
        <v>14.69277726189477</v>
      </c>
      <c r="P59" s="26">
        <v>15.475240512853064</v>
      </c>
      <c r="Q59" s="26">
        <v>16.304289547545579</v>
      </c>
      <c r="R59" s="26">
        <v>17.185877470631173</v>
      </c>
      <c r="S59" s="26">
        <v>18.148494484498841</v>
      </c>
      <c r="T59" s="26">
        <v>19.209021544657087</v>
      </c>
      <c r="U59" s="26">
        <v>20.356020118338854</v>
      </c>
      <c r="V59" s="26">
        <v>21.60996370874258</v>
      </c>
      <c r="W59" s="26">
        <v>22.987151660766489</v>
      </c>
      <c r="X59" s="26">
        <v>24.50551539218505</v>
      </c>
      <c r="Y59" s="26">
        <v>26.141099387036725</v>
      </c>
      <c r="Z59" s="26">
        <v>27.91363120231145</v>
      </c>
      <c r="AA59" s="26">
        <v>29.83156005585278</v>
      </c>
      <c r="AB59" s="26">
        <v>31.871354892549071</v>
      </c>
      <c r="AC59" s="26">
        <v>34.081113353979575</v>
      </c>
      <c r="AD59" s="26">
        <v>36.398277399138841</v>
      </c>
      <c r="AE59" s="26">
        <v>38.766364108297978</v>
      </c>
      <c r="AF59" s="26">
        <v>41.118930107151748</v>
      </c>
      <c r="AG59" s="26">
        <v>43.499309235097172</v>
      </c>
      <c r="AH59" s="26">
        <v>45.866231509513284</v>
      </c>
      <c r="AI59" s="26">
        <v>48.254498460713855</v>
      </c>
      <c r="AJ59" s="26">
        <v>50.463742077982445</v>
      </c>
      <c r="AK59" s="26">
        <v>52.703739371351737</v>
      </c>
      <c r="AL59" s="26">
        <v>54.894256027255722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10.664223873773032</v>
      </c>
      <c r="M60" s="27">
        <v>11.380798779475075</v>
      </c>
      <c r="N60" s="27">
        <v>12.097152886479748</v>
      </c>
      <c r="O60" s="27">
        <v>12.826822616820305</v>
      </c>
      <c r="P60" s="27">
        <v>13.582761886106898</v>
      </c>
      <c r="Q60" s="27">
        <v>14.358152469841702</v>
      </c>
      <c r="R60" s="27">
        <v>15.149852196388858</v>
      </c>
      <c r="S60" s="27">
        <v>15.975862488617166</v>
      </c>
      <c r="T60" s="27">
        <v>16.844336473952261</v>
      </c>
      <c r="U60" s="27">
        <v>17.756777889235625</v>
      </c>
      <c r="V60" s="27">
        <v>18.709938164102862</v>
      </c>
      <c r="W60" s="27">
        <v>19.710449389511851</v>
      </c>
      <c r="X60" s="27">
        <v>20.772512984250405</v>
      </c>
      <c r="Y60" s="27">
        <v>21.885372092481102</v>
      </c>
      <c r="Z60" s="27">
        <v>23.042034116743523</v>
      </c>
      <c r="AA60" s="27">
        <v>24.262948208838225</v>
      </c>
      <c r="AB60" s="27">
        <v>25.548441742660319</v>
      </c>
      <c r="AC60" s="27">
        <v>26.918313908772738</v>
      </c>
      <c r="AD60" s="27">
        <v>28.326951853128481</v>
      </c>
      <c r="AE60" s="27">
        <v>29.778967451684146</v>
      </c>
      <c r="AF60" s="27">
        <v>31.275074485337754</v>
      </c>
      <c r="AG60" s="27">
        <v>32.862902208943112</v>
      </c>
      <c r="AH60" s="27">
        <v>34.540578924134202</v>
      </c>
      <c r="AI60" s="27">
        <v>36.32871167205176</v>
      </c>
      <c r="AJ60" s="27">
        <v>38.106241006674736</v>
      </c>
      <c r="AK60" s="27">
        <v>39.93503821225557</v>
      </c>
      <c r="AL60" s="27">
        <v>41.848083065161852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1.7962699175784911</v>
      </c>
      <c r="M61" s="27">
        <v>2.0616889653509438</v>
      </c>
      <c r="N61" s="27">
        <v>2.4492868064000177</v>
      </c>
      <c r="O61" s="27">
        <v>2.8737225895187248</v>
      </c>
      <c r="P61" s="27">
        <v>3.316467846597722</v>
      </c>
      <c r="Q61" s="27">
        <v>3.7609025393817439</v>
      </c>
      <c r="R61" s="27">
        <v>4.202430248934534</v>
      </c>
      <c r="S61" s="27">
        <v>4.6382527229471311</v>
      </c>
      <c r="T61" s="27">
        <v>5.0665315335273258</v>
      </c>
      <c r="U61" s="27">
        <v>5.4776714033396328</v>
      </c>
      <c r="V61" s="27">
        <v>5.8709270933245312</v>
      </c>
      <c r="W61" s="27">
        <v>6.2411552749677224</v>
      </c>
      <c r="X61" s="27">
        <v>6.5875858254516313</v>
      </c>
      <c r="Y61" s="27">
        <v>6.9041205891674213</v>
      </c>
      <c r="Z61" s="27">
        <v>7.1891007537697238</v>
      </c>
      <c r="AA61" s="27">
        <v>7.4460894732248777</v>
      </c>
      <c r="AB61" s="27">
        <v>7.6729715182271612</v>
      </c>
      <c r="AC61" s="27">
        <v>7.8738999752826242</v>
      </c>
      <c r="AD61" s="27">
        <v>8.0464041699081701</v>
      </c>
      <c r="AE61" s="27">
        <v>8.1947535234100037</v>
      </c>
      <c r="AF61" s="27">
        <v>8.3238651738364275</v>
      </c>
      <c r="AG61" s="27">
        <v>8.4399457521140704</v>
      </c>
      <c r="AH61" s="27">
        <v>8.5417084291979908</v>
      </c>
      <c r="AI61" s="27">
        <v>8.6280990344661124</v>
      </c>
      <c r="AJ61" s="27">
        <v>8.6974802299877343</v>
      </c>
      <c r="AK61" s="27">
        <v>8.7586948434263014</v>
      </c>
      <c r="AL61" s="27">
        <v>8.8111090358048987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4.1810082338850645</v>
      </c>
      <c r="M62" s="27">
        <v>5.1452887615489997</v>
      </c>
      <c r="N62" s="27">
        <v>6.0943717660416521</v>
      </c>
      <c r="O62" s="27">
        <v>7.0283925538781276</v>
      </c>
      <c r="P62" s="27">
        <v>7.9710496068570036</v>
      </c>
      <c r="Q62" s="27">
        <v>8.9065266418098652</v>
      </c>
      <c r="R62" s="27">
        <v>9.8363562798346003</v>
      </c>
      <c r="S62" s="27">
        <v>10.764322236755811</v>
      </c>
      <c r="T62" s="27">
        <v>11.703532916282578</v>
      </c>
      <c r="U62" s="27">
        <v>12.641472907852119</v>
      </c>
      <c r="V62" s="27">
        <v>13.587549219261454</v>
      </c>
      <c r="W62" s="27">
        <v>14.536982494548615</v>
      </c>
      <c r="X62" s="27">
        <v>15.500428077323999</v>
      </c>
      <c r="Y62" s="27">
        <v>16.470898745537511</v>
      </c>
      <c r="Z62" s="27">
        <v>17.441141592090645</v>
      </c>
      <c r="AA62" s="27">
        <v>18.429582066867653</v>
      </c>
      <c r="AB62" s="27">
        <v>19.425308796622851</v>
      </c>
      <c r="AC62" s="27">
        <v>20.44495842149389</v>
      </c>
      <c r="AD62" s="27">
        <v>21.457338056592004</v>
      </c>
      <c r="AE62" s="27">
        <v>22.450568659750473</v>
      </c>
      <c r="AF62" s="27">
        <v>23.416938074808471</v>
      </c>
      <c r="AG62" s="27">
        <v>24.416667313277088</v>
      </c>
      <c r="AH62" s="27">
        <v>25.472579277476644</v>
      </c>
      <c r="AI62" s="27">
        <v>26.580509860823156</v>
      </c>
      <c r="AJ62" s="27">
        <v>27.606373449115331</v>
      </c>
      <c r="AK62" s="27">
        <v>28.623008469513852</v>
      </c>
      <c r="AL62" s="27">
        <v>29.526482571880244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4.6504170047877453</v>
      </c>
      <c r="M63" s="27">
        <v>5.6048287184599737</v>
      </c>
      <c r="N63" s="27">
        <v>6.5452188245040785</v>
      </c>
      <c r="O63" s="27">
        <v>7.4819267199384569</v>
      </c>
      <c r="P63" s="27">
        <v>8.4204422063362632</v>
      </c>
      <c r="Q63" s="27">
        <v>9.3527657453216406</v>
      </c>
      <c r="R63" s="27">
        <v>10.281947178561625</v>
      </c>
      <c r="S63" s="27">
        <v>11.215080294620794</v>
      </c>
      <c r="T63" s="27">
        <v>12.154184388653317</v>
      </c>
      <c r="U63" s="27">
        <v>13.096300065596251</v>
      </c>
      <c r="V63" s="27">
        <v>14.045343597687181</v>
      </c>
      <c r="W63" s="27">
        <v>15.002275846053369</v>
      </c>
      <c r="X63" s="27">
        <v>15.969202664376546</v>
      </c>
      <c r="Y63" s="27">
        <v>16.939912297468506</v>
      </c>
      <c r="Z63" s="27">
        <v>17.916578343518879</v>
      </c>
      <c r="AA63" s="27">
        <v>18.907859016097881</v>
      </c>
      <c r="AB63" s="27">
        <v>19.913730930654264</v>
      </c>
      <c r="AC63" s="27">
        <v>20.931821099156092</v>
      </c>
      <c r="AD63" s="27">
        <v>21.937619068179373</v>
      </c>
      <c r="AE63" s="27">
        <v>22.924210952477022</v>
      </c>
      <c r="AF63" s="27">
        <v>23.902572662567017</v>
      </c>
      <c r="AG63" s="27">
        <v>24.918462953730351</v>
      </c>
      <c r="AH63" s="27">
        <v>25.989474991118826</v>
      </c>
      <c r="AI63" s="27">
        <v>27.072321903111355</v>
      </c>
      <c r="AJ63" s="27">
        <v>28.093773145603386</v>
      </c>
      <c r="AK63" s="27">
        <v>29.065235446098555</v>
      </c>
      <c r="AL63" s="27">
        <v>30.018024865239447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3.5670038598495148</v>
      </c>
      <c r="M64" s="27">
        <v>4.5686656197914282</v>
      </c>
      <c r="N64" s="27">
        <v>5.5595016310321448</v>
      </c>
      <c r="O64" s="27">
        <v>6.5394087968221992</v>
      </c>
      <c r="P64" s="27">
        <v>7.5239693480219474</v>
      </c>
      <c r="Q64" s="27">
        <v>8.5009019647983095</v>
      </c>
      <c r="R64" s="27">
        <v>9.4704831123953213</v>
      </c>
      <c r="S64" s="27">
        <v>10.435352136724765</v>
      </c>
      <c r="T64" s="27">
        <v>11.404568628406359</v>
      </c>
      <c r="U64" s="27">
        <v>12.367413577634093</v>
      </c>
      <c r="V64" s="27">
        <v>13.333272065322888</v>
      </c>
      <c r="W64" s="27">
        <v>14.299707857612573</v>
      </c>
      <c r="X64" s="27">
        <v>15.276740375981397</v>
      </c>
      <c r="Y64" s="27">
        <v>16.254793588990076</v>
      </c>
      <c r="Z64" s="27">
        <v>17.22769786809155</v>
      </c>
      <c r="AA64" s="27">
        <v>18.213542634773695</v>
      </c>
      <c r="AB64" s="27">
        <v>19.209921503454378</v>
      </c>
      <c r="AC64" s="27">
        <v>20.230407629304594</v>
      </c>
      <c r="AD64" s="27">
        <v>21.243123074185991</v>
      </c>
      <c r="AE64" s="27">
        <v>22.224507539882186</v>
      </c>
      <c r="AF64" s="27">
        <v>23.18422614990337</v>
      </c>
      <c r="AG64" s="27">
        <v>24.175466306339715</v>
      </c>
      <c r="AH64" s="27">
        <v>25.216875543222809</v>
      </c>
      <c r="AI64" s="27">
        <v>26.292043114893843</v>
      </c>
      <c r="AJ64" s="27">
        <v>27.340558408689027</v>
      </c>
      <c r="AK64" s="27">
        <v>28.400557047755363</v>
      </c>
      <c r="AL64" s="27">
        <v>29.325397110405639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3.9597239573532916</v>
      </c>
      <c r="M65" s="27">
        <v>4.9597559611209316</v>
      </c>
      <c r="N65" s="27">
        <v>5.9508982640047448</v>
      </c>
      <c r="O65" s="27">
        <v>6.9378863675165672</v>
      </c>
      <c r="P65" s="27">
        <v>7.9268998630067378</v>
      </c>
      <c r="Q65" s="27">
        <v>8.9074221379293377</v>
      </c>
      <c r="R65" s="27">
        <v>9.8826669840288446</v>
      </c>
      <c r="S65" s="27">
        <v>10.855667518818851</v>
      </c>
      <c r="T65" s="27">
        <v>11.83056701906585</v>
      </c>
      <c r="U65" s="27">
        <v>12.79876251112411</v>
      </c>
      <c r="V65" s="27">
        <v>13.768565750991122</v>
      </c>
      <c r="W65" s="27">
        <v>14.74184387969291</v>
      </c>
      <c r="X65" s="27">
        <v>15.721995173803874</v>
      </c>
      <c r="Y65" s="27">
        <v>16.702651641014189</v>
      </c>
      <c r="Z65" s="27">
        <v>17.677462990764795</v>
      </c>
      <c r="AA65" s="27">
        <v>18.661486323868186</v>
      </c>
      <c r="AB65" s="27">
        <v>19.660851717099163</v>
      </c>
      <c r="AC65" s="27">
        <v>20.683409783588484</v>
      </c>
      <c r="AD65" s="27">
        <v>21.692744516078065</v>
      </c>
      <c r="AE65" s="27">
        <v>22.670382739936006</v>
      </c>
      <c r="AF65" s="27">
        <v>23.628661901011334</v>
      </c>
      <c r="AG65" s="27">
        <v>24.619145425386037</v>
      </c>
      <c r="AH65" s="27">
        <v>25.665604810934781</v>
      </c>
      <c r="AI65" s="27">
        <v>26.742047041956262</v>
      </c>
      <c r="AJ65" s="27">
        <v>27.753931975359848</v>
      </c>
      <c r="AK65" s="27">
        <v>28.806827024943154</v>
      </c>
      <c r="AL65" s="27">
        <v>29.793397517601875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6.8141805181423551</v>
      </c>
      <c r="M74" s="29">
        <v>6.5721409191759816</v>
      </c>
      <c r="N74" s="29">
        <v>6.3016166437073133</v>
      </c>
      <c r="O74" s="29">
        <v>6.0082862667076675</v>
      </c>
      <c r="P74" s="29">
        <v>5.7000816807399737</v>
      </c>
      <c r="Q74" s="29">
        <v>5.3730903694710701</v>
      </c>
      <c r="R74" s="29">
        <v>5.0296803283326392</v>
      </c>
      <c r="S74" s="29">
        <v>4.6795678738317825</v>
      </c>
      <c r="T74" s="29">
        <v>4.325052566332567</v>
      </c>
      <c r="U74" s="29">
        <v>3.9729472022249999</v>
      </c>
      <c r="V74" s="29">
        <v>3.6329642505089277</v>
      </c>
      <c r="W74" s="29">
        <v>3.3126247146197225</v>
      </c>
      <c r="X74" s="29">
        <v>3.0170207910980276</v>
      </c>
      <c r="Y74" s="29">
        <v>2.7373038107935224</v>
      </c>
      <c r="Z74" s="29">
        <v>2.499576932115088</v>
      </c>
      <c r="AA74" s="29">
        <v>2.2942666703237831</v>
      </c>
      <c r="AB74" s="29">
        <v>2.1091514096319508</v>
      </c>
      <c r="AC74" s="29">
        <v>1.9461330513850403</v>
      </c>
      <c r="AD74" s="29">
        <v>1.8163503936401959</v>
      </c>
      <c r="AE74" s="29">
        <v>1.7109896366208774</v>
      </c>
      <c r="AF74" s="29">
        <v>1.6283388070422811</v>
      </c>
      <c r="AG74" s="29">
        <v>1.5625454465676056</v>
      </c>
      <c r="AH74" s="29">
        <v>1.5101003292030097</v>
      </c>
      <c r="AI74" s="29">
        <v>1.462391333640584</v>
      </c>
      <c r="AJ74" s="29">
        <v>1.4296411260268238</v>
      </c>
      <c r="AK74" s="29">
        <v>1.4018838698489726</v>
      </c>
      <c r="AL74" s="29">
        <v>1.3800768940702786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2.9474042375859</v>
      </c>
      <c r="M75" s="29">
        <v>2.9037895197926589</v>
      </c>
      <c r="N75" s="29">
        <v>2.829077098612891</v>
      </c>
      <c r="O75" s="29">
        <v>2.7285829199408025</v>
      </c>
      <c r="P75" s="29">
        <v>2.601809160833612</v>
      </c>
      <c r="Q75" s="29">
        <v>2.453639590438319</v>
      </c>
      <c r="R75" s="29">
        <v>2.2870228781003514</v>
      </c>
      <c r="S75" s="29">
        <v>2.1102205549812179</v>
      </c>
      <c r="T75" s="29">
        <v>1.9266644857440895</v>
      </c>
      <c r="U75" s="29">
        <v>1.7440314422806178</v>
      </c>
      <c r="V75" s="29">
        <v>1.5633517142902313</v>
      </c>
      <c r="W75" s="29">
        <v>1.3904620591427386</v>
      </c>
      <c r="X75" s="29">
        <v>1.2288916815569981</v>
      </c>
      <c r="Y75" s="29">
        <v>1.0811926566067607</v>
      </c>
      <c r="Z75" s="29">
        <v>0.94780795615670832</v>
      </c>
      <c r="AA75" s="29">
        <v>0.82932953473905813</v>
      </c>
      <c r="AB75" s="29">
        <v>0.72841297498658208</v>
      </c>
      <c r="AC75" s="29">
        <v>0.64206999836916578</v>
      </c>
      <c r="AD75" s="29">
        <v>0.56640117951177549</v>
      </c>
      <c r="AE75" s="29">
        <v>0.50070876108162443</v>
      </c>
      <c r="AF75" s="29">
        <v>0.44590189478815434</v>
      </c>
      <c r="AG75" s="29">
        <v>0.39974212716773927</v>
      </c>
      <c r="AH75" s="29">
        <v>0.36054906332306474</v>
      </c>
      <c r="AI75" s="29">
        <v>0.32658757801900079</v>
      </c>
      <c r="AJ75" s="29">
        <v>0.30020178824584642</v>
      </c>
      <c r="AK75" s="29">
        <v>0.27776363343915628</v>
      </c>
      <c r="AL75" s="29">
        <v>0.25794630784674433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0.18645348752829957</v>
      </c>
      <c r="M76" s="29">
        <v>0.35634002780361507</v>
      </c>
      <c r="N76" s="29">
        <v>0.58786716915374693</v>
      </c>
      <c r="O76" s="29">
        <v>0.87833033029037966</v>
      </c>
      <c r="P76" s="29">
        <v>1.2289801343525542</v>
      </c>
      <c r="Q76" s="29">
        <v>1.6302372066386817</v>
      </c>
      <c r="R76" s="29">
        <v>2.0765915903115535</v>
      </c>
      <c r="S76" s="29">
        <v>2.5612195436553327</v>
      </c>
      <c r="T76" s="29">
        <v>3.0781203471861209</v>
      </c>
      <c r="U76" s="29">
        <v>3.6089777230973286</v>
      </c>
      <c r="V76" s="29">
        <v>4.1447203475160457</v>
      </c>
      <c r="W76" s="29">
        <v>4.6706601135463579</v>
      </c>
      <c r="X76" s="29">
        <v>5.1779408076983566</v>
      </c>
      <c r="Y76" s="29">
        <v>5.6546127577805798</v>
      </c>
      <c r="Z76" s="29">
        <v>6.0875955165339137</v>
      </c>
      <c r="AA76" s="29">
        <v>6.47998975906218</v>
      </c>
      <c r="AB76" s="29">
        <v>6.8285460370993922</v>
      </c>
      <c r="AC76" s="29">
        <v>7.1374262368041572</v>
      </c>
      <c r="AD76" s="29">
        <v>7.4004899521019842</v>
      </c>
      <c r="AE76" s="29">
        <v>7.6247251754874084</v>
      </c>
      <c r="AF76" s="29">
        <v>7.8162649153588442</v>
      </c>
      <c r="AG76" s="29">
        <v>7.9852263754672377</v>
      </c>
      <c r="AH76" s="29">
        <v>8.1313565043046125</v>
      </c>
      <c r="AI76" s="29">
        <v>8.2559087756753655</v>
      </c>
      <c r="AJ76" s="29">
        <v>8.3538885027392951</v>
      </c>
      <c r="AK76" s="29">
        <v>8.4397008583919675</v>
      </c>
      <c r="AL76" s="29">
        <v>8.5126334419248142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0.13326037186995346</v>
      </c>
      <c r="M77" s="29">
        <v>0.15936673318371639</v>
      </c>
      <c r="N77" s="29">
        <v>0.18353470743695396</v>
      </c>
      <c r="O77" s="29">
        <v>0.20563917539977353</v>
      </c>
      <c r="P77" s="29">
        <v>0.22395603155675722</v>
      </c>
      <c r="Q77" s="29">
        <v>0.2386902877826029</v>
      </c>
      <c r="R77" s="29">
        <v>0.24921949453195116</v>
      </c>
      <c r="S77" s="29">
        <v>0.25478993337956013</v>
      </c>
      <c r="T77" s="29">
        <v>0.25413096985363981</v>
      </c>
      <c r="U77" s="29">
        <v>0.24865222681094032</v>
      </c>
      <c r="V77" s="29">
        <v>0.23776898951832429</v>
      </c>
      <c r="W77" s="29">
        <v>0.22297376188417053</v>
      </c>
      <c r="X77" s="29">
        <v>0.20427742195698712</v>
      </c>
      <c r="Y77" s="29">
        <v>0.18412596933435557</v>
      </c>
      <c r="Z77" s="29">
        <v>0.16397489131012194</v>
      </c>
      <c r="AA77" s="29">
        <v>0.14354094059222874</v>
      </c>
      <c r="AB77" s="29">
        <v>0.1247927135755732</v>
      </c>
      <c r="AC77" s="29">
        <v>0.10717899308692079</v>
      </c>
      <c r="AD77" s="29">
        <v>9.2369091169903952E-2</v>
      </c>
      <c r="AE77" s="29">
        <v>7.9946204823413705E-2</v>
      </c>
      <c r="AF77" s="29">
        <v>6.9138509922161223E-2</v>
      </c>
      <c r="AG77" s="29">
        <v>5.8656712640073883E-2</v>
      </c>
      <c r="AH77" s="29">
        <v>4.9215330086266586E-2</v>
      </c>
      <c r="AI77" s="29">
        <v>4.1555794459974663E-2</v>
      </c>
      <c r="AJ77" s="29">
        <v>3.669401387146453E-2</v>
      </c>
      <c r="AK77" s="29">
        <v>3.2501014643412041E-2</v>
      </c>
      <c r="AL77" s="29">
        <v>3.0323133306909764E-2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0.1261897204503496</v>
      </c>
      <c r="M78" s="29">
        <v>0.14808226686955625</v>
      </c>
      <c r="N78" s="29">
        <v>0.16820193291870236</v>
      </c>
      <c r="O78" s="29">
        <v>0.18574816132343355</v>
      </c>
      <c r="P78" s="29">
        <v>0.20031170592499295</v>
      </c>
      <c r="Q78" s="29">
        <v>0.21157180841190784</v>
      </c>
      <c r="R78" s="29">
        <v>0.21876898300029163</v>
      </c>
      <c r="S78" s="29">
        <v>0.22104255219712546</v>
      </c>
      <c r="T78" s="29">
        <v>0.21858526122401786</v>
      </c>
      <c r="U78" s="29">
        <v>0.21165345087503329</v>
      </c>
      <c r="V78" s="29">
        <v>0.20050051602064903</v>
      </c>
      <c r="W78" s="29">
        <v>0.18585110134285585</v>
      </c>
      <c r="X78" s="29">
        <v>0.16892550163296374</v>
      </c>
      <c r="Y78" s="29">
        <v>0.15141323229092593</v>
      </c>
      <c r="Z78" s="29">
        <v>0.13367587758693883</v>
      </c>
      <c r="AA78" s="29">
        <v>0.1164624634534266</v>
      </c>
      <c r="AB78" s="29">
        <v>0.10046607465997634</v>
      </c>
      <c r="AC78" s="29">
        <v>8.648216385624273E-2</v>
      </c>
      <c r="AD78" s="29">
        <v>7.4894117072137445E-2</v>
      </c>
      <c r="AE78" s="29">
        <v>6.4974160044277196E-2</v>
      </c>
      <c r="AF78" s="29">
        <v>5.5514348228305241E-2</v>
      </c>
      <c r="AG78" s="29">
        <v>4.6572287799589086E-2</v>
      </c>
      <c r="AH78" s="29">
        <v>3.9046757421058821E-2</v>
      </c>
      <c r="AI78" s="29">
        <v>3.3814046602762549E-2</v>
      </c>
      <c r="AJ78" s="29">
        <v>3.0063649515981943E-2</v>
      </c>
      <c r="AK78" s="29">
        <v>2.721690648825504E-2</v>
      </c>
      <c r="AL78" s="29">
        <v>2.4494933923369586E-2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4.9504709529661274E-2</v>
      </c>
      <c r="M79" s="29">
        <v>6.1896888200657564E-2</v>
      </c>
      <c r="N79" s="29">
        <v>7.3635685529047326E-2</v>
      </c>
      <c r="O79" s="29">
        <v>8.4675169753034171E-2</v>
      </c>
      <c r="P79" s="29">
        <v>9.4120840701346825E-2</v>
      </c>
      <c r="Q79" s="29">
        <v>0.10207623404351474</v>
      </c>
      <c r="R79" s="29">
        <v>0.10815621871400541</v>
      </c>
      <c r="S79" s="29">
        <v>0.11196448224658674</v>
      </c>
      <c r="T79" s="29">
        <v>0.11278672707840245</v>
      </c>
      <c r="U79" s="29">
        <v>0.11120012183190546</v>
      </c>
      <c r="V79" s="29">
        <v>0.10698068708370524</v>
      </c>
      <c r="W79" s="29">
        <v>0.10079198850529617</v>
      </c>
      <c r="X79" s="29">
        <v>9.2722716096915264E-2</v>
      </c>
      <c r="Y79" s="29">
        <v>8.3768977069293413E-2</v>
      </c>
      <c r="Z79" s="29">
        <v>7.4639873243792232E-2</v>
      </c>
      <c r="AA79" s="29">
        <v>6.5304957210823661E-2</v>
      </c>
      <c r="AB79" s="29">
        <v>5.6807611889942884E-2</v>
      </c>
      <c r="AC79" s="29">
        <v>4.8882206162633134E-2</v>
      </c>
      <c r="AD79" s="29">
        <v>4.2213744896622732E-2</v>
      </c>
      <c r="AE79" s="29">
        <v>3.6466320634201903E-2</v>
      </c>
      <c r="AF79" s="29">
        <v>3.1451288022415223E-2</v>
      </c>
      <c r="AG79" s="29">
        <v>2.6568481038773035E-2</v>
      </c>
      <c r="AH79" s="29">
        <v>2.22447731423463E-2</v>
      </c>
      <c r="AI79" s="29">
        <v>1.8663498851553023E-2</v>
      </c>
      <c r="AJ79" s="29">
        <v>1.6596991314840687E-2</v>
      </c>
      <c r="AK79" s="29">
        <v>1.4932134592591446E-2</v>
      </c>
      <c r="AL79" s="29">
        <v>1.39891811504953E-2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6.6661901808314685E-3</v>
      </c>
      <c r="M80" s="29">
        <v>8.1764234544354306E-3</v>
      </c>
      <c r="N80" s="29">
        <v>9.586729738136384E-3</v>
      </c>
      <c r="O80" s="29">
        <v>1.0888107387053283E-2</v>
      </c>
      <c r="P80" s="29">
        <v>1.2019164822284555E-2</v>
      </c>
      <c r="Q80" s="29">
        <v>1.2928387784147318E-2</v>
      </c>
      <c r="R80" s="29">
        <v>1.3571498483279218E-2</v>
      </c>
      <c r="S80" s="29">
        <v>1.3906168891791776E-2</v>
      </c>
      <c r="T80" s="29">
        <v>1.3901323581643414E-2</v>
      </c>
      <c r="U80" s="29">
        <v>1.3562471120618596E-2</v>
      </c>
      <c r="V80" s="29">
        <v>1.2905038331276217E-2</v>
      </c>
      <c r="W80" s="29">
        <v>1.2029824327181016E-2</v>
      </c>
      <c r="X80" s="29">
        <v>1.0983285180083516E-2</v>
      </c>
      <c r="Y80" s="29">
        <v>9.8640984252197274E-3</v>
      </c>
      <c r="Z80" s="29">
        <v>8.703276046225816E-3</v>
      </c>
      <c r="AA80" s="29">
        <v>7.5518230012601188E-3</v>
      </c>
      <c r="AB80" s="29">
        <v>6.5277576179868461E-3</v>
      </c>
      <c r="AC80" s="29">
        <v>5.6545850212068498E-3</v>
      </c>
      <c r="AD80" s="29">
        <v>4.9175917748383808E-3</v>
      </c>
      <c r="AE80" s="29">
        <v>4.2364672945608825E-3</v>
      </c>
      <c r="AF80" s="29">
        <v>3.5836625169447635E-3</v>
      </c>
      <c r="AG80" s="29">
        <v>2.9893788892092865E-3</v>
      </c>
      <c r="AH80" s="29">
        <v>2.5138617741304469E-3</v>
      </c>
      <c r="AI80" s="29">
        <v>2.1815387933706598E-3</v>
      </c>
      <c r="AJ80" s="29">
        <v>1.9376450358549551E-3</v>
      </c>
      <c r="AK80" s="29">
        <v>1.7754983806218031E-3</v>
      </c>
      <c r="AL80" s="29">
        <v>1.6766176083481596E-3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5.3892039001868543E-3</v>
      </c>
      <c r="M81" s="27">
        <v>5.3060831668843124E-3</v>
      </c>
      <c r="N81" s="27">
        <v>5.1767963581251814E-3</v>
      </c>
      <c r="O81" s="27">
        <v>4.9669879292508195E-3</v>
      </c>
      <c r="P81" s="27">
        <v>4.7104778526347868E-3</v>
      </c>
      <c r="Q81" s="27">
        <v>4.4163358371580638E-3</v>
      </c>
      <c r="R81" s="27">
        <v>4.1026727033120092E-3</v>
      </c>
      <c r="S81" s="27">
        <v>3.7546976570404489E-3</v>
      </c>
      <c r="T81" s="27">
        <v>3.3897388729696044E-3</v>
      </c>
      <c r="U81" s="27">
        <v>3.0408571972624604E-3</v>
      </c>
      <c r="V81" s="27">
        <v>2.6903886047875223E-3</v>
      </c>
      <c r="W81" s="27">
        <v>2.3790012312007607E-3</v>
      </c>
      <c r="X81" s="27">
        <v>2.0678746666151614E-3</v>
      </c>
      <c r="Y81" s="27">
        <v>1.7800198294807132E-3</v>
      </c>
      <c r="Z81" s="27">
        <v>1.5499018810860687E-3</v>
      </c>
      <c r="AA81" s="27">
        <v>1.3680004028899764E-3</v>
      </c>
      <c r="AB81" s="27">
        <v>1.1814155871942881E-3</v>
      </c>
      <c r="AC81" s="27">
        <v>1.0070525779111621E-3</v>
      </c>
      <c r="AD81" s="27">
        <v>8.4789559644935029E-4</v>
      </c>
      <c r="AE81" s="27">
        <v>7.4036703706861762E-4</v>
      </c>
      <c r="AF81" s="27">
        <v>6.5467248707290579E-4</v>
      </c>
      <c r="AG81" s="27">
        <v>6.0542334963202017E-4</v>
      </c>
      <c r="AH81" s="27">
        <v>5.0537083288665309E-4</v>
      </c>
      <c r="AI81" s="27">
        <v>4.5697225289933102E-4</v>
      </c>
      <c r="AJ81" s="27">
        <v>4.23416024784247E-4</v>
      </c>
      <c r="AK81" s="27">
        <v>3.4480397010846429E-4</v>
      </c>
      <c r="AL81" s="27">
        <v>2.8505211925763848E-4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7.9081353421267736E-2</v>
      </c>
      <c r="M82" s="27">
        <v>7.2707566716983432E-2</v>
      </c>
      <c r="N82" s="27">
        <v>6.6551504117827398E-2</v>
      </c>
      <c r="O82" s="27">
        <v>6.0805859506254327E-2</v>
      </c>
      <c r="P82" s="27">
        <v>5.560254770660332E-2</v>
      </c>
      <c r="Q82" s="27">
        <v>5.0802352826731123E-2</v>
      </c>
      <c r="R82" s="27">
        <v>4.6269854801584867E-2</v>
      </c>
      <c r="S82" s="27">
        <v>4.20861567494379E-2</v>
      </c>
      <c r="T82" s="27">
        <v>3.8202975698917785E-2</v>
      </c>
      <c r="U82" s="27">
        <v>3.4638065634099414E-2</v>
      </c>
      <c r="V82" s="27">
        <v>3.1345037877552731E-2</v>
      </c>
      <c r="W82" s="27">
        <v>2.8339866726244719E-2</v>
      </c>
      <c r="X82" s="27">
        <v>2.5409588956835774E-2</v>
      </c>
      <c r="Y82" s="27">
        <v>2.2721816814326636E-2</v>
      </c>
      <c r="Z82" s="27">
        <v>2.0346619412735929E-2</v>
      </c>
      <c r="AA82" s="27">
        <v>1.8194354530557264E-2</v>
      </c>
      <c r="AB82" s="27">
        <v>1.6236947339176525E-2</v>
      </c>
      <c r="AC82" s="27">
        <v>1.470444712221323E-2</v>
      </c>
      <c r="AD82" s="27">
        <v>1.3527556165230383E-2</v>
      </c>
      <c r="AE82" s="27">
        <v>1.2522021241882774E-2</v>
      </c>
      <c r="AF82" s="27">
        <v>1.1652561289929194E-2</v>
      </c>
      <c r="AG82" s="27">
        <v>1.0899179251977288E-2</v>
      </c>
      <c r="AH82" s="27">
        <v>1.0220273999666353E-2</v>
      </c>
      <c r="AI82" s="27">
        <v>9.7261141229722965E-3</v>
      </c>
      <c r="AJ82" s="27">
        <v>9.4645006072766238E-3</v>
      </c>
      <c r="AK82" s="27">
        <v>9.3126424227920473E-3</v>
      </c>
      <c r="AL82" s="27">
        <v>9.182567615056654E-3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1.9074608272020245E-4</v>
      </c>
      <c r="M83" s="27">
        <v>2.274945250553488E-4</v>
      </c>
      <c r="N83" s="27">
        <v>2.6209637946697923E-4</v>
      </c>
      <c r="O83" s="27">
        <v>2.9164872181000357E-4</v>
      </c>
      <c r="P83" s="27">
        <v>3.1653125687965215E-4</v>
      </c>
      <c r="Q83" s="27">
        <v>3.3616813408045499E-4</v>
      </c>
      <c r="R83" s="27">
        <v>3.4904050150773855E-4</v>
      </c>
      <c r="S83" s="27">
        <v>3.5270138229392717E-4</v>
      </c>
      <c r="T83" s="27">
        <v>3.4925016630371798E-4</v>
      </c>
      <c r="U83" s="27">
        <v>3.3756912235428731E-4</v>
      </c>
      <c r="V83" s="27">
        <v>3.1929073091533527E-4</v>
      </c>
      <c r="W83" s="27">
        <v>2.946081907744143E-4</v>
      </c>
      <c r="X83" s="27">
        <v>2.6697858219814984E-4</v>
      </c>
      <c r="Y83" s="27">
        <v>2.3931341719383379E-4</v>
      </c>
      <c r="Z83" s="27">
        <v>2.1044512880501559E-4</v>
      </c>
      <c r="AA83" s="27">
        <v>1.8267730896542772E-4</v>
      </c>
      <c r="AB83" s="27">
        <v>1.5671128257963127E-4</v>
      </c>
      <c r="AC83" s="27">
        <v>1.3445500157656428E-4</v>
      </c>
      <c r="AD83" s="27">
        <v>1.1692497006869634E-4</v>
      </c>
      <c r="AE83" s="27">
        <v>1.0138430319807982E-4</v>
      </c>
      <c r="AF83" s="27">
        <v>8.6453919378425679E-5</v>
      </c>
      <c r="AG83" s="27">
        <v>7.2352885106267522E-5</v>
      </c>
      <c r="AH83" s="27">
        <v>5.9852297424055811E-5</v>
      </c>
      <c r="AI83" s="27">
        <v>5.2185025350648416E-5</v>
      </c>
      <c r="AJ83" s="27">
        <v>4.6385280191879569E-5</v>
      </c>
      <c r="AK83" s="27">
        <v>4.3231083074834365E-5</v>
      </c>
      <c r="AL83" s="27">
        <v>3.7176490612807634E-5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10.348320538691524</v>
      </c>
      <c r="M86" s="30">
        <v>10.288033922889545</v>
      </c>
      <c r="N86" s="30">
        <v>10.22551036395221</v>
      </c>
      <c r="O86" s="30">
        <v>10.168214626959459</v>
      </c>
      <c r="P86" s="30">
        <v>10.121908275747639</v>
      </c>
      <c r="Q86" s="30">
        <v>10.077788741368213</v>
      </c>
      <c r="R86" s="30">
        <v>10.033732559480475</v>
      </c>
      <c r="S86" s="30">
        <v>9.9989046649721711</v>
      </c>
      <c r="T86" s="30">
        <v>9.9711836457386731</v>
      </c>
      <c r="U86" s="30">
        <v>9.9490411301951607</v>
      </c>
      <c r="V86" s="30">
        <v>9.9335462604824141</v>
      </c>
      <c r="W86" s="30">
        <v>9.926407039516544</v>
      </c>
      <c r="X86" s="30">
        <v>9.9285066474259818</v>
      </c>
      <c r="Y86" s="30">
        <v>9.9270226523616589</v>
      </c>
      <c r="Z86" s="30">
        <v>9.9380812894154165</v>
      </c>
      <c r="AA86" s="30">
        <v>9.9561911806251704</v>
      </c>
      <c r="AB86" s="30">
        <v>9.9722796536703537</v>
      </c>
      <c r="AC86" s="30">
        <v>9.9896731893870658</v>
      </c>
      <c r="AD86" s="30">
        <v>10.012128446899206</v>
      </c>
      <c r="AE86" s="30">
        <v>10.035410498568513</v>
      </c>
      <c r="AF86" s="30">
        <v>10.062587113575489</v>
      </c>
      <c r="AG86" s="30">
        <v>10.093877765056943</v>
      </c>
      <c r="AH86" s="30">
        <v>10.125812116384465</v>
      </c>
      <c r="AI86" s="30">
        <v>10.151337837443833</v>
      </c>
      <c r="AJ86" s="30">
        <v>10.178958018662358</v>
      </c>
      <c r="AK86" s="30">
        <v>10.20547459326095</v>
      </c>
      <c r="AL86" s="30">
        <v>10.230645306055887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233756.94417167129</v>
      </c>
      <c r="M96" s="33">
        <v>209149.73538714409</v>
      </c>
      <c r="N96" s="33">
        <v>186553.59990291373</v>
      </c>
      <c r="O96" s="33">
        <v>165663.45612751046</v>
      </c>
      <c r="P96" s="33">
        <v>146122.42763643706</v>
      </c>
      <c r="Q96" s="33">
        <v>127917.23491459034</v>
      </c>
      <c r="R96" s="33">
        <v>110955.71304548565</v>
      </c>
      <c r="S96" s="33">
        <v>95314.743422717336</v>
      </c>
      <c r="T96" s="33">
        <v>80926.763387962172</v>
      </c>
      <c r="U96" s="33">
        <v>68023.879355165089</v>
      </c>
      <c r="V96" s="33">
        <v>56616.931119074565</v>
      </c>
      <c r="W96" s="33">
        <v>46652.676154175897</v>
      </c>
      <c r="X96" s="33">
        <v>37894.585164994896</v>
      </c>
      <c r="Y96" s="33">
        <v>30417.326954096214</v>
      </c>
      <c r="Z96" s="33">
        <v>24309.376043323246</v>
      </c>
      <c r="AA96" s="33">
        <v>19289.167211962478</v>
      </c>
      <c r="AB96" s="33">
        <v>15160.191520205957</v>
      </c>
      <c r="AC96" s="33">
        <v>11754.717482164984</v>
      </c>
      <c r="AD96" s="33">
        <v>9093.3405527063478</v>
      </c>
      <c r="AE96" s="33">
        <v>7024.6599683926652</v>
      </c>
      <c r="AF96" s="33">
        <v>5451.4975926601855</v>
      </c>
      <c r="AG96" s="33">
        <v>4239.4661755984043</v>
      </c>
      <c r="AH96" s="33">
        <v>3312.6957679502384</v>
      </c>
      <c r="AI96" s="33">
        <v>2564.5683386753562</v>
      </c>
      <c r="AJ96" s="33">
        <v>2061.9347412514576</v>
      </c>
      <c r="AK96" s="33">
        <v>1643.4385327313487</v>
      </c>
      <c r="AL96" s="33">
        <v>1314.8592018884053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220577.22310078627</v>
      </c>
      <c r="M97" s="33">
        <v>197437.85367716497</v>
      </c>
      <c r="N97" s="33">
        <v>175841.02704220536</v>
      </c>
      <c r="O97" s="33">
        <v>155641.27636840017</v>
      </c>
      <c r="P97" s="33">
        <v>136503.15872369913</v>
      </c>
      <c r="Q97" s="33">
        <v>118641.48488216981</v>
      </c>
      <c r="R97" s="33">
        <v>102106.59034542374</v>
      </c>
      <c r="S97" s="33">
        <v>86983.35162404622</v>
      </c>
      <c r="T97" s="33">
        <v>73223.407226387368</v>
      </c>
      <c r="U97" s="33">
        <v>60974.426151902881</v>
      </c>
      <c r="V97" s="33">
        <v>50176.187739232395</v>
      </c>
      <c r="W97" s="33">
        <v>40821.889375700899</v>
      </c>
      <c r="X97" s="33">
        <v>32798.367901888909</v>
      </c>
      <c r="Y97" s="33">
        <v>26054.285521278143</v>
      </c>
      <c r="Z97" s="33">
        <v>20486.72952474557</v>
      </c>
      <c r="AA97" s="33">
        <v>15940.265876500856</v>
      </c>
      <c r="AB97" s="33">
        <v>12321.037768761667</v>
      </c>
      <c r="AC97" s="33">
        <v>9430.1331778045987</v>
      </c>
      <c r="AD97" s="33">
        <v>7161.1960428614948</v>
      </c>
      <c r="AE97" s="33">
        <v>5413.2530397065048</v>
      </c>
      <c r="AF97" s="33">
        <v>4094.874826487202</v>
      </c>
      <c r="AG97" s="33">
        <v>3087.0411891305475</v>
      </c>
      <c r="AH97" s="33">
        <v>2326.68723575165</v>
      </c>
      <c r="AI97" s="33">
        <v>1768.3418520154526</v>
      </c>
      <c r="AJ97" s="33">
        <v>1384.6519693269704</v>
      </c>
      <c r="AK97" s="33">
        <v>1087.4669693869171</v>
      </c>
      <c r="AL97" s="33">
        <v>861.72758305377829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16899.930745833059</v>
      </c>
      <c r="M99" s="33">
        <v>15885.421590581751</v>
      </c>
      <c r="N99" s="33">
        <v>14998.525851706294</v>
      </c>
      <c r="O99" s="33">
        <v>14200.272585827515</v>
      </c>
      <c r="P99" s="33">
        <v>13327.016985958719</v>
      </c>
      <c r="Q99" s="33">
        <v>12454.827060179639</v>
      </c>
      <c r="R99" s="33">
        <v>11560.123690675675</v>
      </c>
      <c r="S99" s="33">
        <v>10622.417724146102</v>
      </c>
      <c r="T99" s="33">
        <v>9594.4121391825556</v>
      </c>
      <c r="U99" s="33">
        <v>8563.0461159587576</v>
      </c>
      <c r="V99" s="33">
        <v>7506.7776457105647</v>
      </c>
      <c r="W99" s="33">
        <v>6480.7979680059489</v>
      </c>
      <c r="X99" s="33">
        <v>5477.8101453998433</v>
      </c>
      <c r="Y99" s="33">
        <v>4559.5193496279826</v>
      </c>
      <c r="Z99" s="33">
        <v>3754.6251335674233</v>
      </c>
      <c r="AA99" s="33">
        <v>3033.9742394742316</v>
      </c>
      <c r="AB99" s="33">
        <v>2429.2505742256494</v>
      </c>
      <c r="AC99" s="33">
        <v>1912.3758768126497</v>
      </c>
      <c r="AD99" s="33">
        <v>1505.7256705559871</v>
      </c>
      <c r="AE99" s="33">
        <v>1186.0332685994488</v>
      </c>
      <c r="AF99" s="33">
        <v>929.68269860068233</v>
      </c>
      <c r="AG99" s="33">
        <v>706.4600536694129</v>
      </c>
      <c r="AH99" s="33">
        <v>522.53947119547263</v>
      </c>
      <c r="AI99" s="33">
        <v>382.24515113508238</v>
      </c>
      <c r="AJ99" s="33">
        <v>294.5668995963369</v>
      </c>
      <c r="AK99" s="33">
        <v>229.87403339905921</v>
      </c>
      <c r="AL99" s="33">
        <v>195.05869729522541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12786.772225572095</v>
      </c>
      <c r="M100" s="33">
        <v>12059.133320944538</v>
      </c>
      <c r="N100" s="33">
        <v>11404.09593510901</v>
      </c>
      <c r="O100" s="33">
        <v>10745.415750544722</v>
      </c>
      <c r="P100" s="33">
        <v>10071.422865059476</v>
      </c>
      <c r="Q100" s="33">
        <v>9389.7574506783603</v>
      </c>
      <c r="R100" s="33">
        <v>8674.6433730021217</v>
      </c>
      <c r="S100" s="33">
        <v>7905.1897354273551</v>
      </c>
      <c r="T100" s="33">
        <v>7102.6122161443182</v>
      </c>
      <c r="U100" s="33">
        <v>6287.3827573129347</v>
      </c>
      <c r="V100" s="33">
        <v>5470.1698308242449</v>
      </c>
      <c r="W100" s="33">
        <v>4672.072739084977</v>
      </c>
      <c r="X100" s="33">
        <v>3920.7970113586102</v>
      </c>
      <c r="Y100" s="33">
        <v>3247.0119363176432</v>
      </c>
      <c r="Z100" s="33">
        <v>2649.3194700906552</v>
      </c>
      <c r="AA100" s="33">
        <v>2129.0691178222814</v>
      </c>
      <c r="AB100" s="33">
        <v>1688.2151179160696</v>
      </c>
      <c r="AC100" s="33">
        <v>1330.0562853187105</v>
      </c>
      <c r="AD100" s="33">
        <v>1050.6112169006556</v>
      </c>
      <c r="AE100" s="33">
        <v>827.59001510531084</v>
      </c>
      <c r="AF100" s="33">
        <v>637.68855471447228</v>
      </c>
      <c r="AG100" s="33">
        <v>476.019261872431</v>
      </c>
      <c r="AH100" s="33">
        <v>349.32706502281536</v>
      </c>
      <c r="AI100" s="33">
        <v>261.65750360012447</v>
      </c>
      <c r="AJ100" s="33">
        <v>202.92952958643451</v>
      </c>
      <c r="AK100" s="33">
        <v>164.62398177828595</v>
      </c>
      <c r="AL100" s="33">
        <v>139.28857073694132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13770.573954279647</v>
      </c>
      <c r="M101" s="33">
        <v>12780.889735666255</v>
      </c>
      <c r="N101" s="33">
        <v>11942.297632351845</v>
      </c>
      <c r="O101" s="33">
        <v>11214.127189987592</v>
      </c>
      <c r="P101" s="33">
        <v>10450.879100402739</v>
      </c>
      <c r="Q101" s="33">
        <v>9715.5890871477768</v>
      </c>
      <c r="R101" s="33">
        <v>8980.1768683927075</v>
      </c>
      <c r="S101" s="33">
        <v>8225.4590768440103</v>
      </c>
      <c r="T101" s="33">
        <v>7407.9040592329893</v>
      </c>
      <c r="U101" s="33">
        <v>6592.4408103695623</v>
      </c>
      <c r="V101" s="33">
        <v>5763.9155041229924</v>
      </c>
      <c r="W101" s="33">
        <v>4961.8833401377833</v>
      </c>
      <c r="X101" s="33">
        <v>4183.5493711262525</v>
      </c>
      <c r="Y101" s="33">
        <v>3470.1542461779618</v>
      </c>
      <c r="Z101" s="33">
        <v>2843.8289526125668</v>
      </c>
      <c r="AA101" s="33">
        <v>2284.6393417237091</v>
      </c>
      <c r="AB101" s="33">
        <v>1818.3907444952629</v>
      </c>
      <c r="AC101" s="33">
        <v>1422.3743233735318</v>
      </c>
      <c r="AD101" s="33">
        <v>1110.4899242268123</v>
      </c>
      <c r="AE101" s="33">
        <v>862.89864938936716</v>
      </c>
      <c r="AF101" s="33">
        <v>663.66183389370735</v>
      </c>
      <c r="AG101" s="33">
        <v>490.21478196148553</v>
      </c>
      <c r="AH101" s="33">
        <v>348.47083292871531</v>
      </c>
      <c r="AI101" s="33">
        <v>241.19878448550025</v>
      </c>
      <c r="AJ101" s="33">
        <v>175.80745510526594</v>
      </c>
      <c r="AK101" s="33">
        <v>130.75632583283306</v>
      </c>
      <c r="AL101" s="33">
        <v>106.58836401471733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1475.7913375761159</v>
      </c>
      <c r="M102" s="33">
        <v>1376.2925277327702</v>
      </c>
      <c r="N102" s="33">
        <v>1287.4554932333485</v>
      </c>
      <c r="O102" s="33">
        <v>1206.2559211170217</v>
      </c>
      <c r="P102" s="33">
        <v>1125.6664819950852</v>
      </c>
      <c r="Q102" s="33">
        <v>1044.8338950949969</v>
      </c>
      <c r="R102" s="33">
        <v>961.66748919036695</v>
      </c>
      <c r="S102" s="33">
        <v>875.21719109643141</v>
      </c>
      <c r="T102" s="33">
        <v>784.8306556784587</v>
      </c>
      <c r="U102" s="33">
        <v>692.96883728907267</v>
      </c>
      <c r="V102" s="33">
        <v>600.53181416830137</v>
      </c>
      <c r="W102" s="33">
        <v>512.1489761961567</v>
      </c>
      <c r="X102" s="33">
        <v>428.98518862139542</v>
      </c>
      <c r="Y102" s="33">
        <v>353.86564941344625</v>
      </c>
      <c r="Z102" s="33">
        <v>287.10685303060961</v>
      </c>
      <c r="AA102" s="33">
        <v>228.62045331688307</v>
      </c>
      <c r="AB102" s="33">
        <v>180.49272362405648</v>
      </c>
      <c r="AC102" s="33">
        <v>141.75147981989934</v>
      </c>
      <c r="AD102" s="33">
        <v>111.09714514319842</v>
      </c>
      <c r="AE102" s="33">
        <v>85.698348813649815</v>
      </c>
      <c r="AF102" s="33">
        <v>64.226988889737356</v>
      </c>
      <c r="AG102" s="33">
        <v>46.434018005809499</v>
      </c>
      <c r="AH102" s="33">
        <v>32.627476411075321</v>
      </c>
      <c r="AI102" s="33">
        <v>22.822691878139075</v>
      </c>
      <c r="AJ102" s="33">
        <v>16.713200322818928</v>
      </c>
      <c r="AK102" s="33">
        <v>13.14037776889154</v>
      </c>
      <c r="AL102" s="33">
        <v>11.329416774067059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263443.64714307646</v>
      </c>
      <c r="M108" s="36">
        <v>237094.29029867036</v>
      </c>
      <c r="N108" s="36">
        <v>212956.22168972905</v>
      </c>
      <c r="O108" s="36">
        <v>190609.14446388269</v>
      </c>
      <c r="P108" s="36">
        <v>169520.86748745528</v>
      </c>
      <c r="Q108" s="36">
        <v>149761.81942544834</v>
      </c>
      <c r="R108" s="36">
        <v>131190.48010916344</v>
      </c>
      <c r="S108" s="36">
        <v>113842.35088229079</v>
      </c>
      <c r="T108" s="36">
        <v>97623.787743289053</v>
      </c>
      <c r="U108" s="36">
        <v>82874.308228436785</v>
      </c>
      <c r="V108" s="36">
        <v>69593.878595609378</v>
      </c>
      <c r="W108" s="36">
        <v>57805.546861266826</v>
      </c>
      <c r="X108" s="36">
        <v>47293.192321753355</v>
      </c>
      <c r="Y108" s="36">
        <v>38223.858240041838</v>
      </c>
      <c r="Z108" s="36">
        <v>30713.320646981323</v>
      </c>
      <c r="AA108" s="36">
        <v>24452.21056925899</v>
      </c>
      <c r="AB108" s="36">
        <v>19277.657212347676</v>
      </c>
      <c r="AC108" s="36">
        <v>14997.149644296345</v>
      </c>
      <c r="AD108" s="36">
        <v>11649.67744016299</v>
      </c>
      <c r="AE108" s="36">
        <v>9038.2832520974243</v>
      </c>
      <c r="AF108" s="36">
        <v>7018.8688459753403</v>
      </c>
      <c r="AG108" s="36">
        <v>5421.945491140249</v>
      </c>
      <c r="AH108" s="36">
        <v>4184.5623041685267</v>
      </c>
      <c r="AI108" s="36">
        <v>3208.4709934105631</v>
      </c>
      <c r="AJ108" s="36">
        <v>2559.431170434229</v>
      </c>
      <c r="AK108" s="36">
        <v>2037.9365479086939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235823.58839264204</v>
      </c>
      <c r="M109" s="34">
        <v>211595.03594056398</v>
      </c>
      <c r="N109" s="34">
        <v>189070.78016779054</v>
      </c>
      <c r="O109" s="34">
        <v>168061.6594795048</v>
      </c>
      <c r="P109" s="34">
        <v>148079.70430609694</v>
      </c>
      <c r="Q109" s="34">
        <v>129401.90786441258</v>
      </c>
      <c r="R109" s="34">
        <v>112048.43470300682</v>
      </c>
      <c r="S109" s="34">
        <v>96084.027891986654</v>
      </c>
      <c r="T109" s="34">
        <v>81416.141941298803</v>
      </c>
      <c r="U109" s="34">
        <v>68259.835799561508</v>
      </c>
      <c r="V109" s="34">
        <v>56540.635057523687</v>
      </c>
      <c r="W109" s="34">
        <v>46295.921692034841</v>
      </c>
      <c r="X109" s="34">
        <v>37410.902461636557</v>
      </c>
      <c r="Y109" s="34">
        <v>29878.305416869549</v>
      </c>
      <c r="Z109" s="34">
        <v>23617.665330388747</v>
      </c>
      <c r="AA109" s="34">
        <v>18453.525671541447</v>
      </c>
      <c r="AB109" s="34">
        <v>14319.921236880988</v>
      </c>
      <c r="AC109" s="34">
        <v>10994.258980998029</v>
      </c>
      <c r="AD109" s="34">
        <v>8382.7831122315056</v>
      </c>
      <c r="AE109" s="34">
        <v>6361.8500379095221</v>
      </c>
      <c r="AF109" s="34">
        <v>4822.7636492706461</v>
      </c>
      <c r="AG109" s="34">
        <v>3623.6899890978425</v>
      </c>
      <c r="AH109" s="34">
        <v>2707.7855450914408</v>
      </c>
      <c r="AI109" s="34">
        <v>2032.3633283790919</v>
      </c>
      <c r="AJ109" s="34">
        <v>1577.1726247550553</v>
      </c>
      <c r="AK109" s="34">
        <v>1231.3636729886416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499267.23553571844</v>
      </c>
      <c r="M110" s="33">
        <v>448689.32623923442</v>
      </c>
      <c r="N110" s="33">
        <v>402027.00185751962</v>
      </c>
      <c r="O110" s="33">
        <v>358670.80394338747</v>
      </c>
      <c r="P110" s="33">
        <v>317600.5717935522</v>
      </c>
      <c r="Q110" s="33">
        <v>279163.72728986095</v>
      </c>
      <c r="R110" s="33">
        <v>243238.91481217026</v>
      </c>
      <c r="S110" s="33">
        <v>209926.37877427743</v>
      </c>
      <c r="T110" s="33">
        <v>179039.92968458787</v>
      </c>
      <c r="U110" s="33">
        <v>151134.14402799829</v>
      </c>
      <c r="V110" s="33">
        <v>126134.51365313306</v>
      </c>
      <c r="W110" s="33">
        <v>104101.46855330166</v>
      </c>
      <c r="X110" s="33">
        <v>84704.094783389912</v>
      </c>
      <c r="Y110" s="33">
        <v>68102.163656911391</v>
      </c>
      <c r="Z110" s="33">
        <v>54330.985977370066</v>
      </c>
      <c r="AA110" s="33">
        <v>42905.736240800456</v>
      </c>
      <c r="AB110" s="33">
        <v>33597.578449228662</v>
      </c>
      <c r="AC110" s="33">
        <v>25991.408625294378</v>
      </c>
      <c r="AD110" s="33">
        <v>20032.460552394496</v>
      </c>
      <c r="AE110" s="33">
        <v>15400.133290006946</v>
      </c>
      <c r="AF110" s="33">
        <v>11841.632495245987</v>
      </c>
      <c r="AG110" s="33">
        <v>9045.6354802380902</v>
      </c>
      <c r="AH110" s="33">
        <v>6892.3478492599661</v>
      </c>
      <c r="AI110" s="33">
        <v>5240.8343217896554</v>
      </c>
      <c r="AJ110" s="33">
        <v>4136.603795189284</v>
      </c>
      <c r="AK110" s="33">
        <v>3269.3002208973357</v>
      </c>
      <c r="AL110" s="33">
        <v>2628.8518337631349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165.69665868879818</v>
      </c>
      <c r="M116" s="33">
        <v>147.76399757142019</v>
      </c>
      <c r="N116" s="33">
        <v>131.37836723743783</v>
      </c>
      <c r="O116" s="33">
        <v>116.29259883009296</v>
      </c>
      <c r="P116" s="33">
        <v>102.23637250760561</v>
      </c>
      <c r="Q116" s="33">
        <v>89.254172096770915</v>
      </c>
      <c r="R116" s="33">
        <v>77.292850368444959</v>
      </c>
      <c r="S116" s="33">
        <v>66.325855473752782</v>
      </c>
      <c r="T116" s="33">
        <v>56.252445554680811</v>
      </c>
      <c r="U116" s="33">
        <v>47.220152357971799</v>
      </c>
      <c r="V116" s="33">
        <v>39.225536607060739</v>
      </c>
      <c r="W116" s="33">
        <v>32.244604785334907</v>
      </c>
      <c r="X116" s="33">
        <v>26.215901868589317</v>
      </c>
      <c r="Y116" s="33">
        <v>21.073796319412182</v>
      </c>
      <c r="Z116" s="33">
        <v>16.883192052489758</v>
      </c>
      <c r="AA116" s="33">
        <v>13.44525554580213</v>
      </c>
      <c r="AB116" s="33">
        <v>10.61788839531644</v>
      </c>
      <c r="AC116" s="33">
        <v>8.2875152013079649</v>
      </c>
      <c r="AD116" s="33">
        <v>6.467808637331717</v>
      </c>
      <c r="AE116" s="33">
        <v>5.0533577547649866</v>
      </c>
      <c r="AF116" s="33">
        <v>3.9772950256466935</v>
      </c>
      <c r="AG116" s="33">
        <v>3.1510340347473735</v>
      </c>
      <c r="AH116" s="33">
        <v>2.5214575784516864</v>
      </c>
      <c r="AI116" s="33">
        <v>2.0132434588388337</v>
      </c>
      <c r="AJ116" s="33">
        <v>1.6718038343327826</v>
      </c>
      <c r="AK116" s="33">
        <v>1.385720902729165</v>
      </c>
      <c r="AL116" s="33">
        <v>1.1613437804458238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151.72939467784812</v>
      </c>
      <c r="M117" s="33">
        <v>135.82586955451831</v>
      </c>
      <c r="N117" s="33">
        <v>120.98163668969659</v>
      </c>
      <c r="O117" s="33">
        <v>107.10907378211041</v>
      </c>
      <c r="P117" s="33">
        <v>93.961551947202267</v>
      </c>
      <c r="Q117" s="33">
        <v>81.690558049912909</v>
      </c>
      <c r="R117" s="33">
        <v>70.323876794192614</v>
      </c>
      <c r="S117" s="33">
        <v>59.925322171987716</v>
      </c>
      <c r="T117" s="33">
        <v>50.455630237989617</v>
      </c>
      <c r="U117" s="33">
        <v>42.01959478764671</v>
      </c>
      <c r="V117" s="33">
        <v>34.577501201064557</v>
      </c>
      <c r="W117" s="33">
        <v>28.127536981090767</v>
      </c>
      <c r="X117" s="33">
        <v>22.604135733790461</v>
      </c>
      <c r="Y117" s="33">
        <v>17.959759000317156</v>
      </c>
      <c r="Z117" s="33">
        <v>14.125918886411684</v>
      </c>
      <c r="AA117" s="33">
        <v>10.996156106150753</v>
      </c>
      <c r="AB117" s="33">
        <v>8.5044030881151098</v>
      </c>
      <c r="AC117" s="33">
        <v>6.5122825227609642</v>
      </c>
      <c r="AD117" s="33">
        <v>4.9484648596547736</v>
      </c>
      <c r="AE117" s="33">
        <v>3.7433891413577611</v>
      </c>
      <c r="AF117" s="33">
        <v>2.8339692510802079</v>
      </c>
      <c r="AG117" s="33">
        <v>2.1393127121355602</v>
      </c>
      <c r="AH117" s="33">
        <v>1.6178354248214246</v>
      </c>
      <c r="AI117" s="33">
        <v>1.2360107636286846</v>
      </c>
      <c r="AJ117" s="33">
        <v>0.97336245315392589</v>
      </c>
      <c r="AK117" s="33">
        <v>0.76978064763843213</v>
      </c>
      <c r="AL117" s="33">
        <v>0.61510376700022473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6.9536248373883165</v>
      </c>
      <c r="M119" s="33">
        <v>6.5362622781916091</v>
      </c>
      <c r="N119" s="33">
        <v>6.1701478972501693</v>
      </c>
      <c r="O119" s="33">
        <v>5.8393160389216829</v>
      </c>
      <c r="P119" s="33">
        <v>5.4782955401674398</v>
      </c>
      <c r="Q119" s="33">
        <v>5.1172526161905143</v>
      </c>
      <c r="R119" s="33">
        <v>4.7467132876040994</v>
      </c>
      <c r="S119" s="33">
        <v>4.3585860757845794</v>
      </c>
      <c r="T119" s="33">
        <v>3.9342950449000016</v>
      </c>
      <c r="U119" s="33">
        <v>3.5088885727669097</v>
      </c>
      <c r="V119" s="33">
        <v>3.0740071899702288</v>
      </c>
      <c r="W119" s="33">
        <v>2.6521158877242224</v>
      </c>
      <c r="X119" s="33">
        <v>2.2404985959834334</v>
      </c>
      <c r="Y119" s="33">
        <v>1.8640361201026416</v>
      </c>
      <c r="Z119" s="33">
        <v>1.5341908214757773</v>
      </c>
      <c r="AA119" s="33">
        <v>1.2393079640969766</v>
      </c>
      <c r="AB119" s="33">
        <v>0.99200460279018898</v>
      </c>
      <c r="AC119" s="33">
        <v>0.78093117043588611</v>
      </c>
      <c r="AD119" s="33">
        <v>0.61479253609024576</v>
      </c>
      <c r="AE119" s="33">
        <v>0.48405530401945107</v>
      </c>
      <c r="AF119" s="33">
        <v>0.37913295596901497</v>
      </c>
      <c r="AG119" s="33">
        <v>0.28799393935228351</v>
      </c>
      <c r="AH119" s="33">
        <v>0.21309392557249462</v>
      </c>
      <c r="AI119" s="33">
        <v>0.15609438562389835</v>
      </c>
      <c r="AJ119" s="33">
        <v>0.12041241825239089</v>
      </c>
      <c r="AK119" s="33">
        <v>9.4097473451523791E-2</v>
      </c>
      <c r="AL119" s="33">
        <v>7.9830888469283059E-2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8.6216281463504689</v>
      </c>
      <c r="M120" s="33">
        <v>8.1311117772636496</v>
      </c>
      <c r="N120" s="33">
        <v>7.6872380377414293</v>
      </c>
      <c r="O120" s="33">
        <v>7.2410278568110442</v>
      </c>
      <c r="P120" s="33">
        <v>6.7849814516006681</v>
      </c>
      <c r="Q120" s="33">
        <v>6.3232937249112293</v>
      </c>
      <c r="R120" s="33">
        <v>5.8384147853409329</v>
      </c>
      <c r="S120" s="33">
        <v>5.3177461893031577</v>
      </c>
      <c r="T120" s="33">
        <v>4.7752301811322289</v>
      </c>
      <c r="U120" s="33">
        <v>4.2247650325832131</v>
      </c>
      <c r="V120" s="33">
        <v>3.673315320683685</v>
      </c>
      <c r="W120" s="33">
        <v>3.1356462605639681</v>
      </c>
      <c r="X120" s="33">
        <v>2.6303603980331136</v>
      </c>
      <c r="Y120" s="33">
        <v>2.177279601734412</v>
      </c>
      <c r="Z120" s="33">
        <v>1.7757738494013129</v>
      </c>
      <c r="AA120" s="33">
        <v>1.4264448973029193</v>
      </c>
      <c r="AB120" s="33">
        <v>1.1308714386793453</v>
      </c>
      <c r="AC120" s="33">
        <v>0.89102592108289513</v>
      </c>
      <c r="AD120" s="33">
        <v>0.70382580314366328</v>
      </c>
      <c r="AE120" s="33">
        <v>0.55410612798294501</v>
      </c>
      <c r="AF120" s="33">
        <v>0.42657348353780589</v>
      </c>
      <c r="AG120" s="33">
        <v>0.31824600259668023</v>
      </c>
      <c r="AH120" s="33">
        <v>0.23370050490483482</v>
      </c>
      <c r="AI120" s="33">
        <v>0.17521949843579621</v>
      </c>
      <c r="AJ120" s="33">
        <v>0.1361046938941424</v>
      </c>
      <c r="AK120" s="33">
        <v>0.11046650892266136</v>
      </c>
      <c r="AL120" s="33">
        <v>9.3575826322564448E-2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5.6412183130363385</v>
      </c>
      <c r="M121" s="33">
        <v>5.2366657932665737</v>
      </c>
      <c r="N121" s="33">
        <v>4.8931753646219125</v>
      </c>
      <c r="O121" s="33">
        <v>4.5941766688871972</v>
      </c>
      <c r="P121" s="33">
        <v>4.2811512561229232</v>
      </c>
      <c r="Q121" s="33">
        <v>3.9791573702822061</v>
      </c>
      <c r="R121" s="33">
        <v>3.6767872044476895</v>
      </c>
      <c r="S121" s="33">
        <v>3.366419609479236</v>
      </c>
      <c r="T121" s="33">
        <v>3.0307093354369763</v>
      </c>
      <c r="U121" s="33">
        <v>2.6957989146369226</v>
      </c>
      <c r="V121" s="33">
        <v>2.3559058213860626</v>
      </c>
      <c r="W121" s="33">
        <v>2.0271137210609265</v>
      </c>
      <c r="X121" s="33">
        <v>1.7085235379096215</v>
      </c>
      <c r="Y121" s="33">
        <v>1.4166594989420651</v>
      </c>
      <c r="Z121" s="33">
        <v>1.1604289020442207</v>
      </c>
      <c r="AA121" s="33">
        <v>0.93194491916750655</v>
      </c>
      <c r="AB121" s="33">
        <v>0.74158061859080138</v>
      </c>
      <c r="AC121" s="33">
        <v>0.58010802157633312</v>
      </c>
      <c r="AD121" s="33">
        <v>0.45286185296592185</v>
      </c>
      <c r="AE121" s="33">
        <v>0.35171038210571537</v>
      </c>
      <c r="AF121" s="33">
        <v>0.27025261646051513</v>
      </c>
      <c r="AG121" s="33">
        <v>0.19947783721346077</v>
      </c>
      <c r="AH121" s="33">
        <v>0.14177110783389532</v>
      </c>
      <c r="AI121" s="33">
        <v>9.8190105789820278E-2</v>
      </c>
      <c r="AJ121" s="33">
        <v>7.164451145105713E-2</v>
      </c>
      <c r="AK121" s="33">
        <v>5.3410871749184907E-2</v>
      </c>
      <c r="AL121" s="33">
        <v>4.357663009191988E-2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1.0178567393934146</v>
      </c>
      <c r="M122" s="33">
        <v>0.9494138020816798</v>
      </c>
      <c r="N122" s="33">
        <v>0.88809203462547215</v>
      </c>
      <c r="O122" s="33">
        <v>0.83204215366972256</v>
      </c>
      <c r="P122" s="33">
        <v>0.77646108419688908</v>
      </c>
      <c r="Q122" s="33">
        <v>0.7206321212020288</v>
      </c>
      <c r="R122" s="33">
        <v>0.66310289243893428</v>
      </c>
      <c r="S122" s="33">
        <v>0.60334815462422731</v>
      </c>
      <c r="T122" s="33">
        <v>0.54089696118298991</v>
      </c>
      <c r="U122" s="33">
        <v>0.47742781892517816</v>
      </c>
      <c r="V122" s="33">
        <v>0.41356856498222166</v>
      </c>
      <c r="W122" s="33">
        <v>0.35257134923302685</v>
      </c>
      <c r="X122" s="33">
        <v>0.29524619523561474</v>
      </c>
      <c r="Y122" s="33">
        <v>0.24346495486491329</v>
      </c>
      <c r="Z122" s="33">
        <v>0.19746204894878472</v>
      </c>
      <c r="AA122" s="33">
        <v>0.15717141197592366</v>
      </c>
      <c r="AB122" s="33">
        <v>0.12406235977928284</v>
      </c>
      <c r="AC122" s="33">
        <v>9.7448768438512787E-2</v>
      </c>
      <c r="AD122" s="33">
        <v>7.6381037293382775E-2</v>
      </c>
      <c r="AE122" s="33">
        <v>5.888522280531884E-2</v>
      </c>
      <c r="AF122" s="33">
        <v>4.4084712487337328E-2</v>
      </c>
      <c r="AG122" s="33">
        <v>3.1844087232765689E-2</v>
      </c>
      <c r="AH122" s="33">
        <v>2.2375034060650806E-2</v>
      </c>
      <c r="AI122" s="33">
        <v>1.5654224546406092E-2</v>
      </c>
      <c r="AJ122" s="33">
        <v>1.1476237802375231E-2</v>
      </c>
      <c r="AK122" s="33">
        <v>9.0408485672868882E-3</v>
      </c>
      <c r="AL122" s="33">
        <v>7.8113120784031086E-3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181.27191167253696</v>
      </c>
      <c r="M128" s="36">
        <v>162.43137162687543</v>
      </c>
      <c r="N128" s="36">
        <v>145.23575317242941</v>
      </c>
      <c r="O128" s="36">
        <v>129.37294272582568</v>
      </c>
      <c r="P128" s="36">
        <v>114.49964949937372</v>
      </c>
      <c r="Q128" s="36">
        <v>100.69471843787265</v>
      </c>
      <c r="R128" s="36">
        <v>87.877978441389985</v>
      </c>
      <c r="S128" s="36">
        <v>76.002187738840519</v>
      </c>
      <c r="T128" s="36">
        <v>64.961970780713045</v>
      </c>
      <c r="U128" s="36">
        <v>54.953805963321919</v>
      </c>
      <c r="V128" s="36">
        <v>45.972859117714655</v>
      </c>
      <c r="W128" s="36">
        <v>38.032366933623095</v>
      </c>
      <c r="X128" s="36">
        <v>31.086760862605864</v>
      </c>
      <c r="Y128" s="36">
        <v>25.115112041249237</v>
      </c>
      <c r="Z128" s="36">
        <v>20.193156723366847</v>
      </c>
      <c r="AA128" s="36">
        <v>16.111008407202025</v>
      </c>
      <c r="AB128" s="36">
        <v>12.740764436785973</v>
      </c>
      <c r="AC128" s="36">
        <v>9.9594722928267458</v>
      </c>
      <c r="AD128" s="36">
        <v>7.7864269765656253</v>
      </c>
      <c r="AE128" s="36">
        <v>6.0915191867673828</v>
      </c>
      <c r="AF128" s="36">
        <v>4.7830014651535144</v>
      </c>
      <c r="AG128" s="36">
        <v>3.7572739766963377</v>
      </c>
      <c r="AH128" s="36">
        <v>2.9682520089290159</v>
      </c>
      <c r="AI128" s="36">
        <v>2.3445573428985282</v>
      </c>
      <c r="AJ128" s="36">
        <v>1.9283209464793158</v>
      </c>
      <c r="AK128" s="36">
        <v>1.5902848851033502</v>
      </c>
      <c r="AL128" s="36">
        <v>1.3347504952376714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158.38846973027788</v>
      </c>
      <c r="M129" s="34">
        <v>142.01194914986658</v>
      </c>
      <c r="N129" s="34">
        <v>126.76290408894397</v>
      </c>
      <c r="O129" s="34">
        <v>112.53529260466733</v>
      </c>
      <c r="P129" s="34">
        <v>99.019164287522088</v>
      </c>
      <c r="Q129" s="34">
        <v>86.390347541397148</v>
      </c>
      <c r="R129" s="34">
        <v>74.663766891079234</v>
      </c>
      <c r="S129" s="34">
        <v>63.895089936091182</v>
      </c>
      <c r="T129" s="34">
        <v>54.027236534609578</v>
      </c>
      <c r="U129" s="34">
        <v>45.192821521208813</v>
      </c>
      <c r="V129" s="34">
        <v>37.346975587432837</v>
      </c>
      <c r="W129" s="34">
        <v>30.507222051384719</v>
      </c>
      <c r="X129" s="34">
        <v>24.607905466935694</v>
      </c>
      <c r="Y129" s="34">
        <v>19.619883454124132</v>
      </c>
      <c r="Z129" s="34">
        <v>15.483809837404689</v>
      </c>
      <c r="AA129" s="34">
        <v>12.085272437294183</v>
      </c>
      <c r="AB129" s="34">
        <v>9.3700460664851928</v>
      </c>
      <c r="AC129" s="34">
        <v>7.1898393127758098</v>
      </c>
      <c r="AD129" s="34">
        <v>5.4777077499140789</v>
      </c>
      <c r="AE129" s="34">
        <v>4.1539847462687955</v>
      </c>
      <c r="AF129" s="34">
        <v>3.1483065800280605</v>
      </c>
      <c r="AG129" s="34">
        <v>2.3706346365817867</v>
      </c>
      <c r="AH129" s="34">
        <v>1.7819815667159706</v>
      </c>
      <c r="AI129" s="34">
        <v>1.349855093964911</v>
      </c>
      <c r="AJ129" s="34">
        <v>1.0564832024073583</v>
      </c>
      <c r="AK129" s="34">
        <v>0.83223236795490396</v>
      </c>
      <c r="AL129" s="34">
        <v>0.66649170917054779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339.66038140281489</v>
      </c>
      <c r="M130" s="33">
        <v>304.44332077674198</v>
      </c>
      <c r="N130" s="33">
        <v>271.99865726137341</v>
      </c>
      <c r="O130" s="33">
        <v>241.908235330493</v>
      </c>
      <c r="P130" s="33">
        <v>213.51881378689578</v>
      </c>
      <c r="Q130" s="33">
        <v>187.08506597926976</v>
      </c>
      <c r="R130" s="33">
        <v>162.54174533246925</v>
      </c>
      <c r="S130" s="33">
        <v>139.8972776749317</v>
      </c>
      <c r="T130" s="33">
        <v>118.98920731532263</v>
      </c>
      <c r="U130" s="33">
        <v>100.14662748453073</v>
      </c>
      <c r="V130" s="33">
        <v>83.3198347051475</v>
      </c>
      <c r="W130" s="33">
        <v>68.539588985007825</v>
      </c>
      <c r="X130" s="33">
        <v>55.694666329541555</v>
      </c>
      <c r="Y130" s="33">
        <v>44.734995495373369</v>
      </c>
      <c r="Z130" s="33">
        <v>35.67696656077154</v>
      </c>
      <c r="AA130" s="33">
        <v>28.196280844496208</v>
      </c>
      <c r="AB130" s="33">
        <v>22.110810503271171</v>
      </c>
      <c r="AC130" s="33">
        <v>17.149311605602556</v>
      </c>
      <c r="AD130" s="33">
        <v>13.264134726479705</v>
      </c>
      <c r="AE130" s="33">
        <v>10.245503933036177</v>
      </c>
      <c r="AF130" s="33">
        <v>7.9313080451815745</v>
      </c>
      <c r="AG130" s="33">
        <v>6.127908613278124</v>
      </c>
      <c r="AH130" s="33">
        <v>4.7502335756449865</v>
      </c>
      <c r="AI130" s="33">
        <v>3.6944124368634395</v>
      </c>
      <c r="AJ130" s="33">
        <v>2.9848041488866741</v>
      </c>
      <c r="AK130" s="33">
        <v>2.4225172530582539</v>
      </c>
      <c r="AL130" s="33">
        <v>2.0012422044082188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18640.874102489794</v>
      </c>
      <c r="M136" s="33">
        <v>16623.449726784769</v>
      </c>
      <c r="N136" s="33">
        <v>14780.066314211756</v>
      </c>
      <c r="O136" s="33">
        <v>13082.917368385457</v>
      </c>
      <c r="P136" s="33">
        <v>11501.591907105631</v>
      </c>
      <c r="Q136" s="33">
        <v>10041.094360886727</v>
      </c>
      <c r="R136" s="33">
        <v>8695.4456664500576</v>
      </c>
      <c r="S136" s="33">
        <v>7461.6587407971883</v>
      </c>
      <c r="T136" s="33">
        <v>6328.400124901591</v>
      </c>
      <c r="U136" s="33">
        <v>5312.267140271827</v>
      </c>
      <c r="V136" s="33">
        <v>4412.8728682943329</v>
      </c>
      <c r="W136" s="33">
        <v>3627.518038350177</v>
      </c>
      <c r="X136" s="33">
        <v>2949.2889602162982</v>
      </c>
      <c r="Y136" s="33">
        <v>2370.8020859338703</v>
      </c>
      <c r="Z136" s="33">
        <v>1899.3591059050977</v>
      </c>
      <c r="AA136" s="33">
        <v>1512.5912489027396</v>
      </c>
      <c r="AB136" s="33">
        <v>1194.5124444730995</v>
      </c>
      <c r="AC136" s="33">
        <v>932.3454601471459</v>
      </c>
      <c r="AD136" s="33">
        <v>727.62847169981819</v>
      </c>
      <c r="AE136" s="33">
        <v>568.50274741106091</v>
      </c>
      <c r="AF136" s="33">
        <v>447.44569038525299</v>
      </c>
      <c r="AG136" s="33">
        <v>354.49132890907947</v>
      </c>
      <c r="AH136" s="33">
        <v>283.66397757581473</v>
      </c>
      <c r="AI136" s="33">
        <v>226.48988911936877</v>
      </c>
      <c r="AJ136" s="33">
        <v>188.07793136243802</v>
      </c>
      <c r="AK136" s="33">
        <v>155.89360155703108</v>
      </c>
      <c r="AL136" s="33">
        <v>130.65117530015516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15172.939467784812</v>
      </c>
      <c r="M137" s="33">
        <v>13582.586955451832</v>
      </c>
      <c r="N137" s="33">
        <v>12098.163668969659</v>
      </c>
      <c r="O137" s="33">
        <v>10710.907378211041</v>
      </c>
      <c r="P137" s="33">
        <v>9396.1551947202279</v>
      </c>
      <c r="Q137" s="33">
        <v>8169.0558049912916</v>
      </c>
      <c r="R137" s="33">
        <v>7032.387679419262</v>
      </c>
      <c r="S137" s="33">
        <v>5992.5322171987718</v>
      </c>
      <c r="T137" s="33">
        <v>5045.5630237989617</v>
      </c>
      <c r="U137" s="33">
        <v>4201.9594787646711</v>
      </c>
      <c r="V137" s="33">
        <v>3457.7501201064561</v>
      </c>
      <c r="W137" s="33">
        <v>2812.753698109077</v>
      </c>
      <c r="X137" s="33">
        <v>2260.4135733790458</v>
      </c>
      <c r="Y137" s="33">
        <v>1795.9759000317158</v>
      </c>
      <c r="Z137" s="33">
        <v>1412.5918886411685</v>
      </c>
      <c r="AA137" s="33">
        <v>1099.6156106150752</v>
      </c>
      <c r="AB137" s="33">
        <v>850.44030881151104</v>
      </c>
      <c r="AC137" s="33">
        <v>651.22825227609644</v>
      </c>
      <c r="AD137" s="33">
        <v>494.84648596547731</v>
      </c>
      <c r="AE137" s="33">
        <v>374.33891413577612</v>
      </c>
      <c r="AF137" s="33">
        <v>283.39692510802081</v>
      </c>
      <c r="AG137" s="33">
        <v>213.93127121355602</v>
      </c>
      <c r="AH137" s="33">
        <v>161.78354248214245</v>
      </c>
      <c r="AI137" s="33">
        <v>123.60107636286845</v>
      </c>
      <c r="AJ137" s="33">
        <v>97.336245315392588</v>
      </c>
      <c r="AK137" s="33">
        <v>76.978064763843207</v>
      </c>
      <c r="AL137" s="33">
        <v>61.510376700022469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782.2827942061856</v>
      </c>
      <c r="M139" s="33">
        <v>735.32950629655602</v>
      </c>
      <c r="N139" s="33">
        <v>694.14163844064399</v>
      </c>
      <c r="O139" s="33">
        <v>656.92305437868924</v>
      </c>
      <c r="P139" s="33">
        <v>616.30824826883691</v>
      </c>
      <c r="Q139" s="33">
        <v>575.69091932143283</v>
      </c>
      <c r="R139" s="33">
        <v>534.00524485546123</v>
      </c>
      <c r="S139" s="33">
        <v>490.34093352576514</v>
      </c>
      <c r="T139" s="33">
        <v>442.60819255125017</v>
      </c>
      <c r="U139" s="33">
        <v>394.74996443627737</v>
      </c>
      <c r="V139" s="33">
        <v>345.82580887165074</v>
      </c>
      <c r="W139" s="33">
        <v>298.36303736897503</v>
      </c>
      <c r="X139" s="33">
        <v>252.05609204813626</v>
      </c>
      <c r="Y139" s="33">
        <v>209.70406351154719</v>
      </c>
      <c r="Z139" s="33">
        <v>172.59646741602495</v>
      </c>
      <c r="AA139" s="33">
        <v>139.42214596090986</v>
      </c>
      <c r="AB139" s="33">
        <v>111.60051781389626</v>
      </c>
      <c r="AC139" s="33">
        <v>87.854756674037176</v>
      </c>
      <c r="AD139" s="33">
        <v>69.164160310152653</v>
      </c>
      <c r="AE139" s="33">
        <v>54.456221702188245</v>
      </c>
      <c r="AF139" s="33">
        <v>42.652457546514185</v>
      </c>
      <c r="AG139" s="33">
        <v>32.399318177131896</v>
      </c>
      <c r="AH139" s="33">
        <v>23.973066626905641</v>
      </c>
      <c r="AI139" s="33">
        <v>17.560618382688563</v>
      </c>
      <c r="AJ139" s="33">
        <v>13.546397053393974</v>
      </c>
      <c r="AK139" s="33">
        <v>10.585965763296427</v>
      </c>
      <c r="AL139" s="33">
        <v>8.9809749527943428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969.9331664644277</v>
      </c>
      <c r="M140" s="33">
        <v>914.75007494216061</v>
      </c>
      <c r="N140" s="33">
        <v>864.81427924591071</v>
      </c>
      <c r="O140" s="33">
        <v>814.6156338912424</v>
      </c>
      <c r="P140" s="33">
        <v>763.31041330507514</v>
      </c>
      <c r="Q140" s="33">
        <v>711.37054405251331</v>
      </c>
      <c r="R140" s="33">
        <v>656.82166335085492</v>
      </c>
      <c r="S140" s="33">
        <v>598.2464462966052</v>
      </c>
      <c r="T140" s="33">
        <v>537.21339537737572</v>
      </c>
      <c r="U140" s="33">
        <v>475.28606616561143</v>
      </c>
      <c r="V140" s="33">
        <v>413.24797357691455</v>
      </c>
      <c r="W140" s="33">
        <v>352.76020431344642</v>
      </c>
      <c r="X140" s="33">
        <v>295.91554477872529</v>
      </c>
      <c r="Y140" s="33">
        <v>244.94395519512136</v>
      </c>
      <c r="Z140" s="33">
        <v>199.77455805764768</v>
      </c>
      <c r="AA140" s="33">
        <v>160.47505094657842</v>
      </c>
      <c r="AB140" s="33">
        <v>127.22303685142633</v>
      </c>
      <c r="AC140" s="33">
        <v>100.2404161218257</v>
      </c>
      <c r="AD140" s="33">
        <v>79.180402853662116</v>
      </c>
      <c r="AE140" s="33">
        <v>62.336939398081313</v>
      </c>
      <c r="AF140" s="33">
        <v>47.98951689800316</v>
      </c>
      <c r="AG140" s="33">
        <v>35.802675292126523</v>
      </c>
      <c r="AH140" s="33">
        <v>26.291306801793915</v>
      </c>
      <c r="AI140" s="33">
        <v>19.712193574027072</v>
      </c>
      <c r="AJ140" s="33">
        <v>15.311778063091019</v>
      </c>
      <c r="AK140" s="33">
        <v>12.427482253799402</v>
      </c>
      <c r="AL140" s="33">
        <v>10.5272804612885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564.12183130363383</v>
      </c>
      <c r="M141" s="33">
        <v>523.66657932665737</v>
      </c>
      <c r="N141" s="33">
        <v>489.31753646219124</v>
      </c>
      <c r="O141" s="33">
        <v>459.41766688871974</v>
      </c>
      <c r="P141" s="33">
        <v>428.11512561229227</v>
      </c>
      <c r="Q141" s="33">
        <v>397.91573702822063</v>
      </c>
      <c r="R141" s="33">
        <v>367.67872044476894</v>
      </c>
      <c r="S141" s="33">
        <v>336.64196094792362</v>
      </c>
      <c r="T141" s="33">
        <v>303.07093354369761</v>
      </c>
      <c r="U141" s="33">
        <v>269.57989146369226</v>
      </c>
      <c r="V141" s="33">
        <v>235.59058213860627</v>
      </c>
      <c r="W141" s="33">
        <v>202.71137210609265</v>
      </c>
      <c r="X141" s="33">
        <v>170.85235379096216</v>
      </c>
      <c r="Y141" s="33">
        <v>141.66594989420651</v>
      </c>
      <c r="Z141" s="33">
        <v>116.04289020442206</v>
      </c>
      <c r="AA141" s="33">
        <v>93.19449191675065</v>
      </c>
      <c r="AB141" s="33">
        <v>74.158061859080135</v>
      </c>
      <c r="AC141" s="33">
        <v>58.010802157633314</v>
      </c>
      <c r="AD141" s="33">
        <v>45.286185296592187</v>
      </c>
      <c r="AE141" s="33">
        <v>35.171038210571538</v>
      </c>
      <c r="AF141" s="33">
        <v>27.025261646051511</v>
      </c>
      <c r="AG141" s="33">
        <v>19.947783721346077</v>
      </c>
      <c r="AH141" s="33">
        <v>14.177110783389532</v>
      </c>
      <c r="AI141" s="33">
        <v>9.8190105789820272</v>
      </c>
      <c r="AJ141" s="33">
        <v>7.1644511451057129</v>
      </c>
      <c r="AK141" s="33">
        <v>5.3410871749184903</v>
      </c>
      <c r="AL141" s="33">
        <v>4.3576630091919881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101.78567393934146</v>
      </c>
      <c r="M142" s="33">
        <v>94.941380208167985</v>
      </c>
      <c r="N142" s="33">
        <v>88.809203462547217</v>
      </c>
      <c r="O142" s="33">
        <v>83.20421536697225</v>
      </c>
      <c r="P142" s="33">
        <v>77.6461084196889</v>
      </c>
      <c r="Q142" s="33">
        <v>72.063212120202877</v>
      </c>
      <c r="R142" s="33">
        <v>66.310289243893436</v>
      </c>
      <c r="S142" s="33">
        <v>60.334815462422725</v>
      </c>
      <c r="T142" s="33">
        <v>54.089696118298988</v>
      </c>
      <c r="U142" s="33">
        <v>47.742781892517812</v>
      </c>
      <c r="V142" s="33">
        <v>41.356856498222172</v>
      </c>
      <c r="W142" s="33">
        <v>35.257134923302687</v>
      </c>
      <c r="X142" s="33">
        <v>29.524619523561473</v>
      </c>
      <c r="Y142" s="33">
        <v>24.346495486491328</v>
      </c>
      <c r="Z142" s="33">
        <v>19.746204894878471</v>
      </c>
      <c r="AA142" s="33">
        <v>15.717141197592365</v>
      </c>
      <c r="AB142" s="33">
        <v>12.406235977928285</v>
      </c>
      <c r="AC142" s="33">
        <v>9.7448768438512783</v>
      </c>
      <c r="AD142" s="33">
        <v>7.6381037293382779</v>
      </c>
      <c r="AE142" s="33">
        <v>5.888522280531884</v>
      </c>
      <c r="AF142" s="33">
        <v>4.4084712487337328</v>
      </c>
      <c r="AG142" s="33">
        <v>3.1844087232765692</v>
      </c>
      <c r="AH142" s="33">
        <v>2.2375034060650805</v>
      </c>
      <c r="AI142" s="33">
        <v>1.565422454640609</v>
      </c>
      <c r="AJ142" s="33">
        <v>1.1476237802375231</v>
      </c>
      <c r="AK142" s="33">
        <v>0.90408485672868877</v>
      </c>
      <c r="AL142" s="33">
        <v>0.78113120784031087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20393.090063160405</v>
      </c>
      <c r="M146" s="33">
        <v>18273.529308023484</v>
      </c>
      <c r="N146" s="33">
        <v>16339.022231898311</v>
      </c>
      <c r="O146" s="33">
        <v>14554.456056655388</v>
      </c>
      <c r="P146" s="33">
        <v>12881.210568679542</v>
      </c>
      <c r="Q146" s="33">
        <v>11328.155824260673</v>
      </c>
      <c r="R146" s="33">
        <v>9886.2725746563738</v>
      </c>
      <c r="S146" s="33">
        <v>8550.2461206195585</v>
      </c>
      <c r="T146" s="33">
        <v>7308.2217128302163</v>
      </c>
      <c r="U146" s="33">
        <v>6182.3031708737153</v>
      </c>
      <c r="V146" s="33">
        <v>5171.9466507428988</v>
      </c>
      <c r="W146" s="33">
        <v>4278.6412800325988</v>
      </c>
      <c r="X146" s="33">
        <v>3497.2605970431596</v>
      </c>
      <c r="Y146" s="33">
        <v>2825.4501046405389</v>
      </c>
      <c r="Z146" s="33">
        <v>2271.7301313787702</v>
      </c>
      <c r="AA146" s="33">
        <v>1812.4884458102279</v>
      </c>
      <c r="AB146" s="33">
        <v>1433.335999138422</v>
      </c>
      <c r="AC146" s="33">
        <v>1120.4406329430087</v>
      </c>
      <c r="AD146" s="33">
        <v>875.97303486363296</v>
      </c>
      <c r="AE146" s="33">
        <v>685.29590851133048</v>
      </c>
      <c r="AF146" s="33">
        <v>538.08766482977035</v>
      </c>
      <c r="AG146" s="33">
        <v>422.69332237833788</v>
      </c>
      <c r="AH146" s="33">
        <v>333.92835100451424</v>
      </c>
      <c r="AI146" s="33">
        <v>263.7627010760844</v>
      </c>
      <c r="AJ146" s="33">
        <v>216.93610647892302</v>
      </c>
      <c r="AK146" s="33">
        <v>178.90704957412692</v>
      </c>
      <c r="AL146" s="33">
        <v>150.15943071423803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15838.846973027787</v>
      </c>
      <c r="M147" s="34">
        <v>14201.194914986656</v>
      </c>
      <c r="N147" s="34">
        <v>12676.290408894398</v>
      </c>
      <c r="O147" s="34">
        <v>11253.529260466732</v>
      </c>
      <c r="P147" s="34">
        <v>9901.916428752209</v>
      </c>
      <c r="Q147" s="34">
        <v>8639.034754139715</v>
      </c>
      <c r="R147" s="34">
        <v>7466.3766891079249</v>
      </c>
      <c r="S147" s="34">
        <v>6389.5089936091181</v>
      </c>
      <c r="T147" s="34">
        <v>5402.7236534609583</v>
      </c>
      <c r="U147" s="34">
        <v>4519.2821521208816</v>
      </c>
      <c r="V147" s="34">
        <v>3734.6975587432844</v>
      </c>
      <c r="W147" s="34">
        <v>3050.7222051384724</v>
      </c>
      <c r="X147" s="34">
        <v>2460.7905466935695</v>
      </c>
      <c r="Y147" s="34">
        <v>1961.9883454124135</v>
      </c>
      <c r="Z147" s="34">
        <v>1548.380983740469</v>
      </c>
      <c r="AA147" s="34">
        <v>1208.5272437294182</v>
      </c>
      <c r="AB147" s="34">
        <v>937.00460664851948</v>
      </c>
      <c r="AC147" s="34">
        <v>718.98393127758106</v>
      </c>
      <c r="AD147" s="34">
        <v>547.77077499140773</v>
      </c>
      <c r="AE147" s="34">
        <v>415.39847462687953</v>
      </c>
      <c r="AF147" s="34">
        <v>314.83065800280605</v>
      </c>
      <c r="AG147" s="34">
        <v>237.06346365817865</v>
      </c>
      <c r="AH147" s="34">
        <v>178.19815667159708</v>
      </c>
      <c r="AI147" s="34">
        <v>134.9855093964911</v>
      </c>
      <c r="AJ147" s="34">
        <v>105.64832024073583</v>
      </c>
      <c r="AK147" s="34">
        <v>83.223236795490379</v>
      </c>
      <c r="AL147" s="34">
        <v>66.649170917054775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36231.937036188196</v>
      </c>
      <c r="M148" s="33">
        <v>32474.724223010144</v>
      </c>
      <c r="N148" s="33">
        <v>29015.312640792712</v>
      </c>
      <c r="O148" s="33">
        <v>25807.985317122118</v>
      </c>
      <c r="P148" s="33">
        <v>22783.126997431755</v>
      </c>
      <c r="Q148" s="33">
        <v>19967.190578400387</v>
      </c>
      <c r="R148" s="33">
        <v>17352.649263764299</v>
      </c>
      <c r="S148" s="33">
        <v>14939.755114228677</v>
      </c>
      <c r="T148" s="33">
        <v>12710.945366291175</v>
      </c>
      <c r="U148" s="33">
        <v>10701.585322994597</v>
      </c>
      <c r="V148" s="33">
        <v>8906.6442094861814</v>
      </c>
      <c r="W148" s="33">
        <v>7329.3634851710704</v>
      </c>
      <c r="X148" s="33">
        <v>5958.0511437367295</v>
      </c>
      <c r="Y148" s="33">
        <v>4787.4384500529513</v>
      </c>
      <c r="Z148" s="33">
        <v>3820.111115119239</v>
      </c>
      <c r="AA148" s="33">
        <v>3021.0156895396462</v>
      </c>
      <c r="AB148" s="33">
        <v>2370.3406057869415</v>
      </c>
      <c r="AC148" s="33">
        <v>1839.4245642205899</v>
      </c>
      <c r="AD148" s="33">
        <v>1423.743809855041</v>
      </c>
      <c r="AE148" s="33">
        <v>1100.69438313821</v>
      </c>
      <c r="AF148" s="33">
        <v>852.91832283257622</v>
      </c>
      <c r="AG148" s="33">
        <v>659.75678603651659</v>
      </c>
      <c r="AH148" s="33">
        <v>512.12650767611126</v>
      </c>
      <c r="AI148" s="33">
        <v>398.74821047257552</v>
      </c>
      <c r="AJ148" s="33">
        <v>322.58442671965884</v>
      </c>
      <c r="AK148" s="33">
        <v>262.13028636961729</v>
      </c>
      <c r="AL148" s="33">
        <v>216.80860163129279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44.178871622900814</v>
      </c>
      <c r="M160" s="33">
        <v>39.39757585247991</v>
      </c>
      <c r="N160" s="33">
        <v>35.028757164681863</v>
      </c>
      <c r="O160" s="33">
        <v>31.006514163073536</v>
      </c>
      <c r="P160" s="33">
        <v>27.258772819840349</v>
      </c>
      <c r="Q160" s="33">
        <v>23.797393635301546</v>
      </c>
      <c r="R160" s="33">
        <v>20.608206229486633</v>
      </c>
      <c r="S160" s="33">
        <v>17.684131215689334</v>
      </c>
      <c r="T160" s="33">
        <v>14.998308296016777</v>
      </c>
      <c r="U160" s="33">
        <v>12.590073122444229</v>
      </c>
      <c r="V160" s="33">
        <v>10.458508697857571</v>
      </c>
      <c r="W160" s="33">
        <v>8.5972177508899179</v>
      </c>
      <c r="X160" s="33">
        <v>6.9898148357126253</v>
      </c>
      <c r="Y160" s="33">
        <v>5.6188009436632722</v>
      </c>
      <c r="Z160" s="33">
        <v>4.5014810809950809</v>
      </c>
      <c r="AA160" s="33">
        <v>3.5848412598994925</v>
      </c>
      <c r="AB160" s="33">
        <v>2.8309944934012456</v>
      </c>
      <c r="AC160" s="33">
        <v>2.2096587405487362</v>
      </c>
      <c r="AD160" s="33">
        <v>1.7244794779285693</v>
      </c>
      <c r="AE160" s="33">
        <v>1.3473515113642143</v>
      </c>
      <c r="AF160" s="33">
        <v>1.0604462862130495</v>
      </c>
      <c r="AG160" s="33">
        <v>0.84014444951451872</v>
      </c>
      <c r="AH160" s="33">
        <v>0.67228362685468079</v>
      </c>
      <c r="AI160" s="33">
        <v>0.53678103721290404</v>
      </c>
      <c r="AJ160" s="33">
        <v>0.44574469732897809</v>
      </c>
      <c r="AK160" s="33">
        <v>0.36946783569016367</v>
      </c>
      <c r="AL160" s="33">
        <v>0.30964328546136777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40.208289589629736</v>
      </c>
      <c r="M161" s="33">
        <v>35.99385543194736</v>
      </c>
      <c r="N161" s="33">
        <v>32.060133722769599</v>
      </c>
      <c r="O161" s="33">
        <v>28.38390455225926</v>
      </c>
      <c r="P161" s="33">
        <v>24.899811266008594</v>
      </c>
      <c r="Q161" s="33">
        <v>21.647997883226921</v>
      </c>
      <c r="R161" s="33">
        <v>18.635827350461042</v>
      </c>
      <c r="S161" s="33">
        <v>15.880210375576745</v>
      </c>
      <c r="T161" s="33">
        <v>13.370742013067247</v>
      </c>
      <c r="U161" s="33">
        <v>11.135192618726379</v>
      </c>
      <c r="V161" s="33">
        <v>9.1630378182821097</v>
      </c>
      <c r="W161" s="33">
        <v>7.4537972999890547</v>
      </c>
      <c r="X161" s="33">
        <v>5.9900959694544706</v>
      </c>
      <c r="Y161" s="33">
        <v>4.7593361350840473</v>
      </c>
      <c r="Z161" s="33">
        <v>3.7433685048990961</v>
      </c>
      <c r="AA161" s="33">
        <v>2.9139813681299493</v>
      </c>
      <c r="AB161" s="33">
        <v>2.2536668183505042</v>
      </c>
      <c r="AC161" s="33">
        <v>1.7257548685316557</v>
      </c>
      <c r="AD161" s="33">
        <v>1.3113431878085151</v>
      </c>
      <c r="AE161" s="33">
        <v>0.99199812245980679</v>
      </c>
      <c r="AF161" s="33">
        <v>0.75100185153625509</v>
      </c>
      <c r="AG161" s="33">
        <v>0.56691786871592342</v>
      </c>
      <c r="AH161" s="33">
        <v>0.42872638757767756</v>
      </c>
      <c r="AI161" s="33">
        <v>0.3275428523616013</v>
      </c>
      <c r="AJ161" s="33">
        <v>0.25794105008579038</v>
      </c>
      <c r="AK161" s="33">
        <v>0.20399187162418447</v>
      </c>
      <c r="AL161" s="33">
        <v>0.16300249825505955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1.8540102222686599</v>
      </c>
      <c r="M163" s="33">
        <v>1.7427309299228377</v>
      </c>
      <c r="N163" s="33">
        <v>1.6451156831043263</v>
      </c>
      <c r="O163" s="33">
        <v>1.5569076388774938</v>
      </c>
      <c r="P163" s="33">
        <v>1.4606505483971437</v>
      </c>
      <c r="Q163" s="33">
        <v>1.3643874787917958</v>
      </c>
      <c r="R163" s="33">
        <v>1.2655924303074431</v>
      </c>
      <c r="S163" s="33">
        <v>1.1621080124560634</v>
      </c>
      <c r="T163" s="33">
        <v>1.048981416346463</v>
      </c>
      <c r="U163" s="33">
        <v>0.93555741571397721</v>
      </c>
      <c r="V163" s="33">
        <v>0.81960716702581227</v>
      </c>
      <c r="W163" s="33">
        <v>0.70712039856447073</v>
      </c>
      <c r="X163" s="33">
        <v>0.59737293815408299</v>
      </c>
      <c r="Y163" s="33">
        <v>0.49699863052236692</v>
      </c>
      <c r="Z163" s="33">
        <v>0.40905362777597909</v>
      </c>
      <c r="AA163" s="33">
        <v>0.33043048592735641</v>
      </c>
      <c r="AB163" s="33">
        <v>0.26449322721893409</v>
      </c>
      <c r="AC163" s="33">
        <v>0.20821577331746816</v>
      </c>
      <c r="AD163" s="33">
        <v>0.16391905993506178</v>
      </c>
      <c r="AE163" s="33">
        <v>0.12906124543418612</v>
      </c>
      <c r="AF163" s="33">
        <v>0.10108632438523862</v>
      </c>
      <c r="AG163" s="33">
        <v>7.6786384079802594E-2</v>
      </c>
      <c r="AH163" s="33">
        <v>5.6816167905766379E-2</v>
      </c>
      <c r="AI163" s="33">
        <v>4.1618665566971899E-2</v>
      </c>
      <c r="AJ163" s="33">
        <v>3.2104961016543726E-2</v>
      </c>
      <c r="AK163" s="33">
        <v>2.5088738859012531E-2</v>
      </c>
      <c r="AL163" s="33">
        <v>2.1284910638122594E-2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2.2987416045206941</v>
      </c>
      <c r="M164" s="33">
        <v>2.1679576776129204</v>
      </c>
      <c r="N164" s="33">
        <v>2.0496098418128086</v>
      </c>
      <c r="O164" s="33">
        <v>1.930639052322245</v>
      </c>
      <c r="P164" s="33">
        <v>1.8090456795330285</v>
      </c>
      <c r="Q164" s="33">
        <v>1.6859481894044566</v>
      </c>
      <c r="R164" s="33">
        <v>1.5566673421415262</v>
      </c>
      <c r="S164" s="33">
        <v>1.4178440777229542</v>
      </c>
      <c r="T164" s="33">
        <v>1.2731957470443804</v>
      </c>
      <c r="U164" s="33">
        <v>1.1264279768124992</v>
      </c>
      <c r="V164" s="33">
        <v>0.97939769737728744</v>
      </c>
      <c r="W164" s="33">
        <v>0.83604168422286806</v>
      </c>
      <c r="X164" s="33">
        <v>0.70131984112557888</v>
      </c>
      <c r="Y164" s="33">
        <v>0.58051717381243773</v>
      </c>
      <c r="Z164" s="33">
        <v>0.47346570259662507</v>
      </c>
      <c r="AA164" s="33">
        <v>0.38032587074339097</v>
      </c>
      <c r="AB164" s="33">
        <v>0.30151859733788039</v>
      </c>
      <c r="AC164" s="33">
        <v>0.2375697862087269</v>
      </c>
      <c r="AD164" s="33">
        <v>0.18765755476317919</v>
      </c>
      <c r="AE164" s="33">
        <v>0.14773854637345274</v>
      </c>
      <c r="AF164" s="33">
        <v>0.11373515504826748</v>
      </c>
      <c r="AG164" s="33">
        <v>8.4852340442339858E-2</v>
      </c>
      <c r="AH164" s="33">
        <v>6.2310397120251583E-2</v>
      </c>
      <c r="AI164" s="33">
        <v>4.6717898770444161E-2</v>
      </c>
      <c r="AJ164" s="33">
        <v>3.6288914009525712E-2</v>
      </c>
      <c r="AK164" s="33">
        <v>2.9453132941504583E-2</v>
      </c>
      <c r="AL164" s="33">
        <v>2.4949654693253741E-2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1.4949228529546295</v>
      </c>
      <c r="M165" s="33">
        <v>1.3877164352156421</v>
      </c>
      <c r="N165" s="33">
        <v>1.2966914716248066</v>
      </c>
      <c r="O165" s="33">
        <v>1.2174568172551075</v>
      </c>
      <c r="P165" s="33">
        <v>1.1345050828725745</v>
      </c>
      <c r="Q165" s="33">
        <v>1.0544767031247846</v>
      </c>
      <c r="R165" s="33">
        <v>0.97434860917863753</v>
      </c>
      <c r="S165" s="33">
        <v>0.8921011965119976</v>
      </c>
      <c r="T165" s="33">
        <v>0.80313797389079888</v>
      </c>
      <c r="U165" s="33">
        <v>0.71438671237878437</v>
      </c>
      <c r="V165" s="33">
        <v>0.62431504266730664</v>
      </c>
      <c r="W165" s="33">
        <v>0.53718513608114549</v>
      </c>
      <c r="X165" s="33">
        <v>0.45275873754604978</v>
      </c>
      <c r="Y165" s="33">
        <v>0.37541476721964728</v>
      </c>
      <c r="Z165" s="33">
        <v>0.30751365904171846</v>
      </c>
      <c r="AA165" s="33">
        <v>0.24696540357938926</v>
      </c>
      <c r="AB165" s="33">
        <v>0.19651886392656237</v>
      </c>
      <c r="AC165" s="33">
        <v>0.15372862571772827</v>
      </c>
      <c r="AD165" s="33">
        <v>0.12000839103596928</v>
      </c>
      <c r="AE165" s="33">
        <v>9.3203251258014569E-2</v>
      </c>
      <c r="AF165" s="33">
        <v>7.1616943362036514E-2</v>
      </c>
      <c r="AG165" s="33">
        <v>5.2861626861567104E-2</v>
      </c>
      <c r="AH165" s="33">
        <v>3.7569343575982267E-2</v>
      </c>
      <c r="AI165" s="33">
        <v>2.6020378034302377E-2</v>
      </c>
      <c r="AJ165" s="33">
        <v>1.8985795534530135E-2</v>
      </c>
      <c r="AK165" s="33">
        <v>1.4153881013534E-2</v>
      </c>
      <c r="AL165" s="33">
        <v>1.1547806974358768E-2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0.26973203593925488</v>
      </c>
      <c r="M166" s="33">
        <v>0.25159465755164512</v>
      </c>
      <c r="N166" s="33">
        <v>0.23534438917575012</v>
      </c>
      <c r="O166" s="33">
        <v>0.22049117072247648</v>
      </c>
      <c r="P166" s="33">
        <v>0.2057621873121756</v>
      </c>
      <c r="Q166" s="33">
        <v>0.19096751211853763</v>
      </c>
      <c r="R166" s="33">
        <v>0.17572226649631761</v>
      </c>
      <c r="S166" s="33">
        <v>0.15988726097542022</v>
      </c>
      <c r="T166" s="33">
        <v>0.14333769471349231</v>
      </c>
      <c r="U166" s="33">
        <v>0.12651837201517219</v>
      </c>
      <c r="V166" s="33">
        <v>0.10959566972028875</v>
      </c>
      <c r="W166" s="33">
        <v>9.3431407546752124E-2</v>
      </c>
      <c r="X166" s="33">
        <v>7.8240241737437904E-2</v>
      </c>
      <c r="Y166" s="33">
        <v>6.4518213039202021E-2</v>
      </c>
      <c r="Z166" s="33">
        <v>5.232744297142794E-2</v>
      </c>
      <c r="AA166" s="33">
        <v>4.1650424173619777E-2</v>
      </c>
      <c r="AB166" s="33">
        <v>3.2876525341509956E-2</v>
      </c>
      <c r="AC166" s="33">
        <v>2.5823923636205882E-2</v>
      </c>
      <c r="AD166" s="33">
        <v>2.0240974882746433E-2</v>
      </c>
      <c r="AE166" s="33">
        <v>1.5604584043409492E-2</v>
      </c>
      <c r="AF166" s="33">
        <v>1.1682448809144392E-2</v>
      </c>
      <c r="AG166" s="33">
        <v>8.4386831166829088E-3</v>
      </c>
      <c r="AH166" s="33">
        <v>5.929384026072463E-3</v>
      </c>
      <c r="AI166" s="33">
        <v>4.1483695047976141E-3</v>
      </c>
      <c r="AJ166" s="33">
        <v>3.0412030176294358E-3</v>
      </c>
      <c r="AK166" s="33">
        <v>2.3958248703310251E-3</v>
      </c>
      <c r="AL166" s="33">
        <v>2.0699977007768234E-3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48.33162344969017</v>
      </c>
      <c r="M172" s="33">
        <v>43.308264460015664</v>
      </c>
      <c r="N172" s="33">
        <v>38.723482689599003</v>
      </c>
      <c r="O172" s="33">
        <v>34.494060854273272</v>
      </c>
      <c r="P172" s="33">
        <v>30.528469047770521</v>
      </c>
      <c r="Q172" s="33">
        <v>26.847729303497797</v>
      </c>
      <c r="R172" s="33">
        <v>23.430466001935603</v>
      </c>
      <c r="S172" s="33">
        <v>20.26408330586835</v>
      </c>
      <c r="T172" s="33">
        <v>17.320485459407621</v>
      </c>
      <c r="U172" s="33">
        <v>14.652058514970706</v>
      </c>
      <c r="V172" s="33">
        <v>12.257513562260669</v>
      </c>
      <c r="W172" s="33">
        <v>10.140379833677256</v>
      </c>
      <c r="X172" s="33">
        <v>8.2885076149922874</v>
      </c>
      <c r="Y172" s="33">
        <v>6.6963167479980772</v>
      </c>
      <c r="Z172" s="33">
        <v>5.3840004113676851</v>
      </c>
      <c r="AA172" s="33">
        <v>4.2955976165702401</v>
      </c>
      <c r="AB172" s="33">
        <v>3.3970063179580601</v>
      </c>
      <c r="AC172" s="33">
        <v>2.6554443000749313</v>
      </c>
      <c r="AD172" s="33">
        <v>2.0760560926268101</v>
      </c>
      <c r="AE172" s="33">
        <v>1.6241513031718533</v>
      </c>
      <c r="AF172" s="33">
        <v>1.2752677656465556</v>
      </c>
      <c r="AG172" s="33">
        <v>1.0017831740366612</v>
      </c>
      <c r="AH172" s="33">
        <v>0.79141019188069872</v>
      </c>
      <c r="AI172" s="33">
        <v>0.62511760155032015</v>
      </c>
      <c r="AJ172" s="33">
        <v>0.51413857235504756</v>
      </c>
      <c r="AK172" s="33">
        <v>0.42400970749068079</v>
      </c>
      <c r="AL172" s="33">
        <v>0.35587785079274409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41.972944478523623</v>
      </c>
      <c r="M173" s="34">
        <v>37.633166524714646</v>
      </c>
      <c r="N173" s="34">
        <v>33.592169583570154</v>
      </c>
      <c r="O173" s="34">
        <v>29.821852540236844</v>
      </c>
      <c r="P173" s="34">
        <v>26.240078536193344</v>
      </c>
      <c r="Q173" s="34">
        <v>22.893442098470242</v>
      </c>
      <c r="R173" s="34">
        <v>19.785898226135998</v>
      </c>
      <c r="S173" s="34">
        <v>16.932198833064163</v>
      </c>
      <c r="T173" s="34">
        <v>14.317217681671538</v>
      </c>
      <c r="U173" s="34">
        <v>11.976097703120335</v>
      </c>
      <c r="V173" s="34">
        <v>9.8969485306697056</v>
      </c>
      <c r="W173" s="34">
        <v>8.0844138436169519</v>
      </c>
      <c r="X173" s="34">
        <v>6.521094948737959</v>
      </c>
      <c r="Y173" s="34">
        <v>5.1992691153428963</v>
      </c>
      <c r="Z173" s="34">
        <v>4.1032096069122419</v>
      </c>
      <c r="AA173" s="34">
        <v>3.2025971958829587</v>
      </c>
      <c r="AB173" s="34">
        <v>2.4830622076185764</v>
      </c>
      <c r="AC173" s="34">
        <v>1.90530741788559</v>
      </c>
      <c r="AD173" s="34">
        <v>1.4515925537272307</v>
      </c>
      <c r="AE173" s="34">
        <v>1.100805957761231</v>
      </c>
      <c r="AF173" s="34">
        <v>0.83430124370743597</v>
      </c>
      <c r="AG173" s="34">
        <v>0.62821817869417351</v>
      </c>
      <c r="AH173" s="34">
        <v>0.47222511517973231</v>
      </c>
      <c r="AI173" s="34">
        <v>0.35771159990070128</v>
      </c>
      <c r="AJ173" s="34">
        <v>0.27996804863794994</v>
      </c>
      <c r="AK173" s="34">
        <v>0.22054157750804948</v>
      </c>
      <c r="AL173" s="34">
        <v>0.17662030293019515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90.304567928213785</v>
      </c>
      <c r="M174" s="33">
        <v>80.941430984730317</v>
      </c>
      <c r="N174" s="33">
        <v>72.315652273169164</v>
      </c>
      <c r="O174" s="33">
        <v>64.315913394510119</v>
      </c>
      <c r="P174" s="33">
        <v>56.768547583963858</v>
      </c>
      <c r="Q174" s="33">
        <v>49.741171401968046</v>
      </c>
      <c r="R174" s="33">
        <v>43.216364228071598</v>
      </c>
      <c r="S174" s="33">
        <v>37.19628213893251</v>
      </c>
      <c r="T174" s="33">
        <v>31.637703141079157</v>
      </c>
      <c r="U174" s="33">
        <v>26.628156218091043</v>
      </c>
      <c r="V174" s="33">
        <v>22.154462092930373</v>
      </c>
      <c r="W174" s="33">
        <v>18.224793677294208</v>
      </c>
      <c r="X174" s="33">
        <v>14.809602563730246</v>
      </c>
      <c r="Y174" s="33">
        <v>11.895585863340973</v>
      </c>
      <c r="Z174" s="33">
        <v>9.4872100182799279</v>
      </c>
      <c r="AA174" s="33">
        <v>7.4981948124531987</v>
      </c>
      <c r="AB174" s="33">
        <v>5.880068525576637</v>
      </c>
      <c r="AC174" s="33">
        <v>4.560751717960521</v>
      </c>
      <c r="AD174" s="33">
        <v>3.5276486463540411</v>
      </c>
      <c r="AE174" s="33">
        <v>2.7249572609330839</v>
      </c>
      <c r="AF174" s="33">
        <v>2.1095690093539918</v>
      </c>
      <c r="AG174" s="33">
        <v>1.6300013527308348</v>
      </c>
      <c r="AH174" s="33">
        <v>1.2636353070604314</v>
      </c>
      <c r="AI174" s="33">
        <v>0.98282920145102137</v>
      </c>
      <c r="AJ174" s="33">
        <v>0.79410662099299745</v>
      </c>
      <c r="AK174" s="33">
        <v>0.64455128499873027</v>
      </c>
      <c r="AL174" s="33">
        <v>0.53249815372293929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2.3700000000000006</v>
      </c>
      <c r="N175" s="30">
        <v>2.37</v>
      </c>
      <c r="O175" s="30">
        <v>2.37</v>
      </c>
      <c r="P175" s="30">
        <v>2.3700000000000006</v>
      </c>
      <c r="Q175" s="30">
        <v>2.37</v>
      </c>
      <c r="R175" s="30">
        <v>2.3699999999999997</v>
      </c>
      <c r="S175" s="30">
        <v>2.3699999999999997</v>
      </c>
      <c r="T175" s="30">
        <v>2.370000000000001</v>
      </c>
      <c r="U175" s="30">
        <v>2.3699999999999997</v>
      </c>
      <c r="V175" s="30">
        <v>2.3700000000000006</v>
      </c>
      <c r="W175" s="30">
        <v>2.3699999999999997</v>
      </c>
      <c r="X175" s="30">
        <v>2.3699999999999997</v>
      </c>
      <c r="Y175" s="30">
        <v>2.3699999999999997</v>
      </c>
      <c r="Z175" s="30">
        <v>2.3699999999999997</v>
      </c>
      <c r="AA175" s="30">
        <v>2.3699999999999997</v>
      </c>
      <c r="AB175" s="30">
        <v>2.3699999999999997</v>
      </c>
      <c r="AC175" s="30">
        <v>2.3700000000000006</v>
      </c>
      <c r="AD175" s="30">
        <v>2.37</v>
      </c>
      <c r="AE175" s="30">
        <v>2.3699999999999997</v>
      </c>
      <c r="AF175" s="30">
        <v>2.3699999999999997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76459.949944565597</v>
      </c>
      <c r="M182" s="33">
        <v>124910.65191976864</v>
      </c>
      <c r="N182" s="33">
        <v>169752.00660224818</v>
      </c>
      <c r="O182" s="33">
        <v>211702.36802525533</v>
      </c>
      <c r="P182" s="33">
        <v>251759.10206779442</v>
      </c>
      <c r="Q182" s="33">
        <v>289345.29634488968</v>
      </c>
      <c r="R182" s="33">
        <v>324620.78044064448</v>
      </c>
      <c r="S182" s="33">
        <v>357711.77318182308</v>
      </c>
      <c r="T182" s="33">
        <v>388722.41713822936</v>
      </c>
      <c r="U182" s="33">
        <v>417073.9535941293</v>
      </c>
      <c r="V182" s="33">
        <v>442862.53314242489</v>
      </c>
      <c r="W182" s="33">
        <v>465866.69939843647</v>
      </c>
      <c r="X182" s="33">
        <v>486189.84498102649</v>
      </c>
      <c r="Y182" s="33">
        <v>503627.26340127341</v>
      </c>
      <c r="Z182" s="33">
        <v>518288.91312885308</v>
      </c>
      <c r="AA182" s="33">
        <v>530581.41839650169</v>
      </c>
      <c r="AB182" s="33">
        <v>540611.76025022322</v>
      </c>
      <c r="AC182" s="33">
        <v>548777.17981098825</v>
      </c>
      <c r="AD182" s="33">
        <v>555176.54177717667</v>
      </c>
      <c r="AE182" s="33">
        <v>560170.94901649433</v>
      </c>
      <c r="AF182" s="33">
        <v>564094.27014854481</v>
      </c>
      <c r="AG182" s="33">
        <v>567257.90275086125</v>
      </c>
      <c r="AH182" s="33">
        <v>569716.80957493582</v>
      </c>
      <c r="AI182" s="33">
        <v>571536.16241502238</v>
      </c>
      <c r="AJ182" s="33">
        <v>572787.47497719235</v>
      </c>
      <c r="AK182" s="33">
        <v>573719.98239851231</v>
      </c>
      <c r="AL182" s="33">
        <v>574376.50091981399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1420.7524695080103</v>
      </c>
      <c r="M184" s="33">
        <v>1339.9037023271708</v>
      </c>
      <c r="N184" s="33">
        <v>1267.1217705676679</v>
      </c>
      <c r="O184" s="33">
        <v>1193.9350833938579</v>
      </c>
      <c r="P184" s="33">
        <v>1119.0469850066086</v>
      </c>
      <c r="Q184" s="33">
        <v>1043.3063834087068</v>
      </c>
      <c r="R184" s="33">
        <v>963.8492636669024</v>
      </c>
      <c r="S184" s="33">
        <v>878.35441504748405</v>
      </c>
      <c r="T184" s="33">
        <v>789.17913512714654</v>
      </c>
      <c r="U184" s="33">
        <v>698.59808414588167</v>
      </c>
      <c r="V184" s="33">
        <v>607.79664786936087</v>
      </c>
      <c r="W184" s="33">
        <v>519.1191932316641</v>
      </c>
      <c r="X184" s="33">
        <v>435.64411237317893</v>
      </c>
      <c r="Y184" s="33">
        <v>360.7791040352937</v>
      </c>
      <c r="Z184" s="33">
        <v>294.36883001007283</v>
      </c>
      <c r="AA184" s="33">
        <v>236.56323531358686</v>
      </c>
      <c r="AB184" s="33">
        <v>187.57945754622997</v>
      </c>
      <c r="AC184" s="33">
        <v>147.78403170207895</v>
      </c>
      <c r="AD184" s="33">
        <v>116.73457965562841</v>
      </c>
      <c r="AE184" s="33">
        <v>91.954446122812314</v>
      </c>
      <c r="AF184" s="33">
        <v>70.85428385716358</v>
      </c>
      <c r="AG184" s="33">
        <v>52.891029096936784</v>
      </c>
      <c r="AH184" s="33">
        <v>38.814118335868372</v>
      </c>
      <c r="AI184" s="33">
        <v>29.073055955569387</v>
      </c>
      <c r="AJ184" s="33">
        <v>22.547725509603833</v>
      </c>
      <c r="AK184" s="33">
        <v>18.291553530920662</v>
      </c>
      <c r="AL184" s="33">
        <v>15.476507859660149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163.97681528623511</v>
      </c>
      <c r="M186" s="33">
        <v>152.92139197030781</v>
      </c>
      <c r="N186" s="33">
        <v>143.05061035926096</v>
      </c>
      <c r="O186" s="33">
        <v>134.02843567966909</v>
      </c>
      <c r="P186" s="33">
        <v>125.07405355500947</v>
      </c>
      <c r="Q186" s="33">
        <v>116.09265501055523</v>
      </c>
      <c r="R186" s="33">
        <v>106.85194324337411</v>
      </c>
      <c r="S186" s="33">
        <v>97.246354566270156</v>
      </c>
      <c r="T186" s="33">
        <v>87.203406186495428</v>
      </c>
      <c r="U186" s="33">
        <v>76.996537476563631</v>
      </c>
      <c r="V186" s="33">
        <v>66.725757129811271</v>
      </c>
      <c r="W186" s="33">
        <v>56.905441799572976</v>
      </c>
      <c r="X186" s="33">
        <v>47.665020957932825</v>
      </c>
      <c r="Y186" s="33">
        <v>39.318405490382922</v>
      </c>
      <c r="Z186" s="33">
        <v>31.900761447845518</v>
      </c>
      <c r="AA186" s="33">
        <v>25.402272590764792</v>
      </c>
      <c r="AB186" s="33">
        <v>20.054747069339612</v>
      </c>
      <c r="AC186" s="33">
        <v>15.75016442443326</v>
      </c>
      <c r="AD186" s="33">
        <v>12.344127238133158</v>
      </c>
      <c r="AE186" s="33">
        <v>9.5220387570722025</v>
      </c>
      <c r="AF186" s="33">
        <v>7.1363320988597074</v>
      </c>
      <c r="AG186" s="33">
        <v>5.1593353339788335</v>
      </c>
      <c r="AH186" s="33">
        <v>3.6252751567861479</v>
      </c>
      <c r="AI186" s="33">
        <v>2.535854653126564</v>
      </c>
      <c r="AJ186" s="33">
        <v>1.8570222580909923</v>
      </c>
      <c r="AK186" s="33">
        <v>1.460041974321282</v>
      </c>
      <c r="AL186" s="33">
        <v>1.2588240860074511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1584.7292847942454</v>
      </c>
      <c r="M192" s="33">
        <v>1492.8250942974787</v>
      </c>
      <c r="N192" s="33">
        <v>1410.1723809269288</v>
      </c>
      <c r="O192" s="33">
        <v>1327.9635190735271</v>
      </c>
      <c r="P192" s="33">
        <v>1244.121038561618</v>
      </c>
      <c r="Q192" s="33">
        <v>1159.3990384192621</v>
      </c>
      <c r="R192" s="33">
        <v>1070.7012069102766</v>
      </c>
      <c r="S192" s="33">
        <v>975.60076961375421</v>
      </c>
      <c r="T192" s="33">
        <v>876.38254131364192</v>
      </c>
      <c r="U192" s="33">
        <v>775.59462162244529</v>
      </c>
      <c r="V192" s="33">
        <v>674.52240499917218</v>
      </c>
      <c r="W192" s="33">
        <v>576.02463503123704</v>
      </c>
      <c r="X192" s="33">
        <v>483.30913333111175</v>
      </c>
      <c r="Y192" s="33">
        <v>400.09750952567663</v>
      </c>
      <c r="Z192" s="33">
        <v>326.26959145791835</v>
      </c>
      <c r="AA192" s="33">
        <v>261.96550790435163</v>
      </c>
      <c r="AB192" s="33">
        <v>207.63420461556959</v>
      </c>
      <c r="AC192" s="33">
        <v>163.5341961265122</v>
      </c>
      <c r="AD192" s="33">
        <v>129.07870689376156</v>
      </c>
      <c r="AE192" s="33">
        <v>101.47648487988451</v>
      </c>
      <c r="AF192" s="33">
        <v>77.990615956023291</v>
      </c>
      <c r="AG192" s="33">
        <v>58.050364430915614</v>
      </c>
      <c r="AH192" s="33">
        <v>42.439393492654517</v>
      </c>
      <c r="AI192" s="33">
        <v>31.60891060869595</v>
      </c>
      <c r="AJ192" s="33">
        <v>24.404747767694825</v>
      </c>
      <c r="AK192" s="33">
        <v>19.751595505241944</v>
      </c>
      <c r="AL192" s="33">
        <v>16.7353319456676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76459.949944565597</v>
      </c>
      <c r="M193" s="34">
        <v>124910.65191976864</v>
      </c>
      <c r="N193" s="34">
        <v>169752.00660224818</v>
      </c>
      <c r="O193" s="34">
        <v>211702.36802525533</v>
      </c>
      <c r="P193" s="34">
        <v>251759.10206779442</v>
      </c>
      <c r="Q193" s="34">
        <v>289345.29634488968</v>
      </c>
      <c r="R193" s="34">
        <v>324620.78044064448</v>
      </c>
      <c r="S193" s="34">
        <v>357711.77318182308</v>
      </c>
      <c r="T193" s="34">
        <v>388722.41713822936</v>
      </c>
      <c r="U193" s="34">
        <v>417073.9535941293</v>
      </c>
      <c r="V193" s="34">
        <v>442862.53314242489</v>
      </c>
      <c r="W193" s="34">
        <v>465866.69939843647</v>
      </c>
      <c r="X193" s="34">
        <v>486189.84498102649</v>
      </c>
      <c r="Y193" s="34">
        <v>503627.26340127341</v>
      </c>
      <c r="Z193" s="34">
        <v>518288.91312885308</v>
      </c>
      <c r="AA193" s="34">
        <v>530581.41839650169</v>
      </c>
      <c r="AB193" s="34">
        <v>540611.76025022322</v>
      </c>
      <c r="AC193" s="34">
        <v>548777.17981098825</v>
      </c>
      <c r="AD193" s="34">
        <v>555176.54177717667</v>
      </c>
      <c r="AE193" s="34">
        <v>560170.94901649433</v>
      </c>
      <c r="AF193" s="34">
        <v>564094.27014854481</v>
      </c>
      <c r="AG193" s="34">
        <v>567257.90275086125</v>
      </c>
      <c r="AH193" s="34">
        <v>569716.80957493582</v>
      </c>
      <c r="AI193" s="34">
        <v>571536.16241502238</v>
      </c>
      <c r="AJ193" s="34">
        <v>572787.47497719235</v>
      </c>
      <c r="AK193" s="34">
        <v>573719.98239851231</v>
      </c>
      <c r="AL193" s="34">
        <v>574376.50091981399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78044.679229359841</v>
      </c>
      <c r="M194" s="33">
        <v>126403.47701406611</v>
      </c>
      <c r="N194" s="33">
        <v>171162.17898317511</v>
      </c>
      <c r="O194" s="33">
        <v>213030.33154432886</v>
      </c>
      <c r="P194" s="33">
        <v>253003.22310635602</v>
      </c>
      <c r="Q194" s="33">
        <v>290504.69538330898</v>
      </c>
      <c r="R194" s="33">
        <v>325691.48164755473</v>
      </c>
      <c r="S194" s="33">
        <v>358687.37395143684</v>
      </c>
      <c r="T194" s="33">
        <v>389598.79967954301</v>
      </c>
      <c r="U194" s="33">
        <v>417849.54821575171</v>
      </c>
      <c r="V194" s="33">
        <v>443537.05554742407</v>
      </c>
      <c r="W194" s="33">
        <v>466442.7240334677</v>
      </c>
      <c r="X194" s="33">
        <v>486673.1541143576</v>
      </c>
      <c r="Y194" s="33">
        <v>504027.36091079906</v>
      </c>
      <c r="Z194" s="33">
        <v>518615.18272031099</v>
      </c>
      <c r="AA194" s="33">
        <v>530843.3839044061</v>
      </c>
      <c r="AB194" s="33">
        <v>540819.39445483882</v>
      </c>
      <c r="AC194" s="33">
        <v>548940.71400711476</v>
      </c>
      <c r="AD194" s="33">
        <v>555305.62048407039</v>
      </c>
      <c r="AE194" s="33">
        <v>560272.42550137429</v>
      </c>
      <c r="AF194" s="33">
        <v>564172.26076450082</v>
      </c>
      <c r="AG194" s="33">
        <v>567315.95311529213</v>
      </c>
      <c r="AH194" s="33">
        <v>569759.24896842847</v>
      </c>
      <c r="AI194" s="33">
        <v>571567.77132563107</v>
      </c>
      <c r="AJ194" s="33">
        <v>572811.87972496008</v>
      </c>
      <c r="AK194" s="33">
        <v>573739.73399401759</v>
      </c>
      <c r="AL194" s="33">
        <v>574393.23625175969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12.883618130058588</v>
      </c>
      <c r="M202" s="33">
        <v>20.981249660756649</v>
      </c>
      <c r="N202" s="33">
        <v>28.454607589754609</v>
      </c>
      <c r="O202" s="33">
        <v>35.426041276644732</v>
      </c>
      <c r="P202" s="33">
        <v>42.063757621665076</v>
      </c>
      <c r="Q202" s="33">
        <v>48.271515182197227</v>
      </c>
      <c r="R202" s="33">
        <v>54.076717065625473</v>
      </c>
      <c r="S202" s="33">
        <v>59.501782525333809</v>
      </c>
      <c r="T202" s="33">
        <v>64.564840472840942</v>
      </c>
      <c r="U202" s="33">
        <v>69.169813297464827</v>
      </c>
      <c r="V202" s="33">
        <v>73.333730253849737</v>
      </c>
      <c r="W202" s="33">
        <v>77.020814705242643</v>
      </c>
      <c r="X202" s="33">
        <v>80.194306284500001</v>
      </c>
      <c r="Y202" s="33">
        <v>82.877973516729298</v>
      </c>
      <c r="Z202" s="33">
        <v>85.092799630747962</v>
      </c>
      <c r="AA202" s="33">
        <v>86.907120397711509</v>
      </c>
      <c r="AB202" s="33">
        <v>88.338824767751888</v>
      </c>
      <c r="AC202" s="33">
        <v>89.456120765640776</v>
      </c>
      <c r="AD202" s="33">
        <v>90.276038189390079</v>
      </c>
      <c r="AE202" s="33">
        <v>90.859459686053768</v>
      </c>
      <c r="AF202" s="33">
        <v>91.26280588902469</v>
      </c>
      <c r="AG202" s="33">
        <v>91.539520575126843</v>
      </c>
      <c r="AH202" s="33">
        <v>91.699118258029799</v>
      </c>
      <c r="AI202" s="33">
        <v>91.753042570284848</v>
      </c>
      <c r="AJ202" s="33">
        <v>91.713528044791303</v>
      </c>
      <c r="AK202" s="33">
        <v>91.622849931234924</v>
      </c>
      <c r="AL202" s="33">
        <v>91.488338681183706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0.24389279936081454</v>
      </c>
      <c r="M204" s="33">
        <v>0.23006089809325386</v>
      </c>
      <c r="N204" s="33">
        <v>0.2175560489911674</v>
      </c>
      <c r="O204" s="33">
        <v>0.20498716207796364</v>
      </c>
      <c r="P204" s="33">
        <v>0.19212945771638348</v>
      </c>
      <c r="Q204" s="33">
        <v>0.17910813797121033</v>
      </c>
      <c r="R204" s="33">
        <v>0.1654234581823327</v>
      </c>
      <c r="S204" s="33">
        <v>0.15071440414707665</v>
      </c>
      <c r="T204" s="33">
        <v>0.13537316994609469</v>
      </c>
      <c r="U204" s="33">
        <v>0.11979575711971191</v>
      </c>
      <c r="V204" s="33">
        <v>0.1041812961865673</v>
      </c>
      <c r="W204" s="33">
        <v>8.8949085869378844E-2</v>
      </c>
      <c r="X204" s="33">
        <v>7.4627507111189526E-2</v>
      </c>
      <c r="Y204" s="33">
        <v>6.1781279644234785E-2</v>
      </c>
      <c r="Z204" s="33">
        <v>5.0394390624513147E-2</v>
      </c>
      <c r="AA204" s="33">
        <v>4.0484145177122649E-2</v>
      </c>
      <c r="AB204" s="33">
        <v>3.209788073508317E-2</v>
      </c>
      <c r="AC204" s="33">
        <v>2.5290554969301788E-2</v>
      </c>
      <c r="AD204" s="33">
        <v>1.9977613438020549E-2</v>
      </c>
      <c r="AE204" s="33">
        <v>1.5728481941048689E-2</v>
      </c>
      <c r="AF204" s="33">
        <v>1.2109751313001954E-2</v>
      </c>
      <c r="AG204" s="33">
        <v>9.0344326396561408E-3</v>
      </c>
      <c r="AH204" s="33">
        <v>6.6331087874040764E-3</v>
      </c>
      <c r="AI204" s="33">
        <v>4.9714638528725952E-3</v>
      </c>
      <c r="AJ204" s="33">
        <v>3.8607913127300182E-3</v>
      </c>
      <c r="AK204" s="33">
        <v>3.133430636021116E-3</v>
      </c>
      <c r="AL204" s="33">
        <v>2.654700506215898E-3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2.8214895410016694E-2</v>
      </c>
      <c r="M206" s="33">
        <v>2.6317663468559231E-2</v>
      </c>
      <c r="N206" s="33">
        <v>2.4617829702006429E-2</v>
      </c>
      <c r="O206" s="33">
        <v>2.306413214545951E-2</v>
      </c>
      <c r="P206" s="33">
        <v>2.1523430000197456E-2</v>
      </c>
      <c r="Q206" s="33">
        <v>1.9975856269253349E-2</v>
      </c>
      <c r="R206" s="33">
        <v>1.8381151327242592E-2</v>
      </c>
      <c r="S206" s="33">
        <v>1.6724755478550096E-2</v>
      </c>
      <c r="T206" s="33">
        <v>1.4993614127336645E-2</v>
      </c>
      <c r="U206" s="33">
        <v>1.3234255328342171E-2</v>
      </c>
      <c r="V206" s="33">
        <v>1.1464082669234986E-2</v>
      </c>
      <c r="W206" s="33">
        <v>9.7732454462173424E-3</v>
      </c>
      <c r="X206" s="33">
        <v>8.1841974379839068E-3</v>
      </c>
      <c r="Y206" s="33">
        <v>6.7488262067328863E-3</v>
      </c>
      <c r="Z206" s="33">
        <v>5.4736298763004513E-3</v>
      </c>
      <c r="AA206" s="33">
        <v>4.356777116775872E-3</v>
      </c>
      <c r="AB206" s="33">
        <v>3.4389972282134443E-3</v>
      </c>
      <c r="AC206" s="33">
        <v>2.701270918504823E-3</v>
      </c>
      <c r="AD206" s="33">
        <v>2.1172753444907064E-3</v>
      </c>
      <c r="AE206" s="33">
        <v>1.6322929724252998E-3</v>
      </c>
      <c r="AF206" s="33">
        <v>1.2220241846137815E-3</v>
      </c>
      <c r="AG206" s="33">
        <v>8.8271517584623336E-4</v>
      </c>
      <c r="AH206" s="33">
        <v>6.2023389086468908E-4</v>
      </c>
      <c r="AI206" s="33">
        <v>4.3393366788039499E-4</v>
      </c>
      <c r="AJ206" s="33">
        <v>3.1812025873843896E-4</v>
      </c>
      <c r="AK206" s="33">
        <v>2.5061149263089422E-4</v>
      </c>
      <c r="AL206" s="33">
        <v>2.1652885399028459E-4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0.27210769477083124</v>
      </c>
      <c r="M212" s="33">
        <v>0.2563785615618131</v>
      </c>
      <c r="N212" s="33">
        <v>0.24217387869317383</v>
      </c>
      <c r="O212" s="33">
        <v>0.22805129422342316</v>
      </c>
      <c r="P212" s="33">
        <v>0.21365288771658095</v>
      </c>
      <c r="Q212" s="33">
        <v>0.19908399424046369</v>
      </c>
      <c r="R212" s="33">
        <v>0.18380460950957528</v>
      </c>
      <c r="S212" s="33">
        <v>0.16743915962562675</v>
      </c>
      <c r="T212" s="33">
        <v>0.15036678407343135</v>
      </c>
      <c r="U212" s="33">
        <v>0.13303001244805407</v>
      </c>
      <c r="V212" s="33">
        <v>0.11564537885580228</v>
      </c>
      <c r="W212" s="33">
        <v>9.8722331315596185E-2</v>
      </c>
      <c r="X212" s="33">
        <v>8.2811704549173429E-2</v>
      </c>
      <c r="Y212" s="33">
        <v>6.8530105850967665E-2</v>
      </c>
      <c r="Z212" s="33">
        <v>5.5868020500813596E-2</v>
      </c>
      <c r="AA212" s="33">
        <v>4.4840922293898522E-2</v>
      </c>
      <c r="AB212" s="33">
        <v>3.5536877963296618E-2</v>
      </c>
      <c r="AC212" s="33">
        <v>2.7991825887806611E-2</v>
      </c>
      <c r="AD212" s="33">
        <v>2.2094888782511254E-2</v>
      </c>
      <c r="AE212" s="33">
        <v>1.736077491347399E-2</v>
      </c>
      <c r="AF212" s="33">
        <v>1.3331775497615736E-2</v>
      </c>
      <c r="AG212" s="33">
        <v>9.9171478155023734E-3</v>
      </c>
      <c r="AH212" s="33">
        <v>7.2533426782687652E-3</v>
      </c>
      <c r="AI212" s="33">
        <v>5.4053975207529904E-3</v>
      </c>
      <c r="AJ212" s="33">
        <v>4.1789115714684572E-3</v>
      </c>
      <c r="AK212" s="33">
        <v>3.3840421286520104E-3</v>
      </c>
      <c r="AL212" s="33">
        <v>2.8712293602061825E-3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12.883618130058588</v>
      </c>
      <c r="M213" s="34">
        <v>20.981249660756649</v>
      </c>
      <c r="N213" s="34">
        <v>28.454607589754609</v>
      </c>
      <c r="O213" s="34">
        <v>35.426041276644732</v>
      </c>
      <c r="P213" s="34">
        <v>42.063757621665076</v>
      </c>
      <c r="Q213" s="34">
        <v>48.271515182197227</v>
      </c>
      <c r="R213" s="34">
        <v>54.076717065625473</v>
      </c>
      <c r="S213" s="34">
        <v>59.501782525333809</v>
      </c>
      <c r="T213" s="34">
        <v>64.564840472840942</v>
      </c>
      <c r="U213" s="34">
        <v>69.169813297464827</v>
      </c>
      <c r="V213" s="34">
        <v>73.333730253849737</v>
      </c>
      <c r="W213" s="34">
        <v>77.020814705242643</v>
      </c>
      <c r="X213" s="34">
        <v>80.194306284500001</v>
      </c>
      <c r="Y213" s="34">
        <v>82.877973516729298</v>
      </c>
      <c r="Z213" s="34">
        <v>85.092799630747962</v>
      </c>
      <c r="AA213" s="34">
        <v>86.907120397711509</v>
      </c>
      <c r="AB213" s="34">
        <v>88.338824767751888</v>
      </c>
      <c r="AC213" s="34">
        <v>89.456120765640776</v>
      </c>
      <c r="AD213" s="34">
        <v>90.276038189390079</v>
      </c>
      <c r="AE213" s="34">
        <v>90.859459686053768</v>
      </c>
      <c r="AF213" s="34">
        <v>91.26280588902469</v>
      </c>
      <c r="AG213" s="34">
        <v>91.539520575126843</v>
      </c>
      <c r="AH213" s="34">
        <v>91.699118258029799</v>
      </c>
      <c r="AI213" s="34">
        <v>91.753042570284848</v>
      </c>
      <c r="AJ213" s="34">
        <v>91.713528044791303</v>
      </c>
      <c r="AK213" s="34">
        <v>91.622849931234924</v>
      </c>
      <c r="AL213" s="34">
        <v>91.488338681183706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13.155725824829419</v>
      </c>
      <c r="M214" s="33">
        <v>21.237628222318463</v>
      </c>
      <c r="N214" s="33">
        <v>28.696781468447782</v>
      </c>
      <c r="O214" s="33">
        <v>35.654092570868151</v>
      </c>
      <c r="P214" s="33">
        <v>42.27741050938166</v>
      </c>
      <c r="Q214" s="33">
        <v>48.470599176437695</v>
      </c>
      <c r="R214" s="33">
        <v>54.260521675135045</v>
      </c>
      <c r="S214" s="33">
        <v>59.669221684959432</v>
      </c>
      <c r="T214" s="33">
        <v>64.715207256914368</v>
      </c>
      <c r="U214" s="33">
        <v>69.302843309912888</v>
      </c>
      <c r="V214" s="33">
        <v>73.449375632705539</v>
      </c>
      <c r="W214" s="33">
        <v>77.119537036558228</v>
      </c>
      <c r="X214" s="33">
        <v>80.277117989049174</v>
      </c>
      <c r="Y214" s="33">
        <v>82.946503622580266</v>
      </c>
      <c r="Z214" s="33">
        <v>85.148667651248786</v>
      </c>
      <c r="AA214" s="33">
        <v>86.95196132000541</v>
      </c>
      <c r="AB214" s="33">
        <v>88.374361645715183</v>
      </c>
      <c r="AC214" s="33">
        <v>89.484112591528586</v>
      </c>
      <c r="AD214" s="33">
        <v>90.298133078172583</v>
      </c>
      <c r="AE214" s="33">
        <v>90.876820460967252</v>
      </c>
      <c r="AF214" s="33">
        <v>91.276137664522309</v>
      </c>
      <c r="AG214" s="33">
        <v>91.549437722942343</v>
      </c>
      <c r="AH214" s="33">
        <v>91.706371600708067</v>
      </c>
      <c r="AI214" s="33">
        <v>91.758447967805594</v>
      </c>
      <c r="AJ214" s="33">
        <v>91.717706956362775</v>
      </c>
      <c r="AK214" s="33">
        <v>91.626233973363583</v>
      </c>
      <c r="AL214" s="33">
        <v>91.491209910543915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2.0482348384860575E-2</v>
      </c>
      <c r="C222" s="33">
        <v>2.6668615120709362E-2</v>
      </c>
      <c r="D222" s="33">
        <v>3.4433562312254487E-2</v>
      </c>
      <c r="E222" s="33">
        <v>5.4225745366633736E-2</v>
      </c>
      <c r="F222" s="33">
        <v>8.2180012946230382E-2</v>
      </c>
      <c r="G222" s="33">
        <v>0.13268519649571187</v>
      </c>
      <c r="H222" s="33">
        <v>0.29876597449706299</v>
      </c>
      <c r="I222" s="33">
        <v>0.60565141583883375</v>
      </c>
      <c r="J222" s="33">
        <v>0.96372196579899283</v>
      </c>
      <c r="K222" s="33">
        <v>1.3382847227785803</v>
      </c>
      <c r="L222" s="33">
        <v>3.8651495427504132</v>
      </c>
      <c r="M222" s="33">
        <v>6.0846169584377829</v>
      </c>
      <c r="N222" s="33">
        <v>7.9673355958329433</v>
      </c>
      <c r="O222" s="33">
        <v>9.5650663248574421</v>
      </c>
      <c r="P222" s="33">
        <v>10.936603928690737</v>
      </c>
      <c r="Q222" s="33">
        <v>12.067898387397278</v>
      </c>
      <c r="R222" s="33">
        <v>12.978426542523229</v>
      </c>
      <c r="S222" s="33">
        <v>13.68542202258568</v>
      </c>
      <c r="T222" s="33">
        <v>14.204275482521314</v>
      </c>
      <c r="U222" s="33">
        <v>14.525668832166598</v>
      </c>
      <c r="V222" s="33">
        <v>14.666751288236529</v>
      </c>
      <c r="W222" s="33">
        <v>14.633958491880023</v>
      </c>
      <c r="X222" s="33">
        <v>14.434978610436216</v>
      </c>
      <c r="Y222" s="33">
        <v>14.089258786277647</v>
      </c>
      <c r="Z222" s="33">
        <v>13.614851038269281</v>
      </c>
      <c r="AA222" s="33">
        <v>13.036070965630328</v>
      </c>
      <c r="AB222" s="33">
        <v>12.367438181790474</v>
      </c>
      <c r="AC222" s="33">
        <v>11.629298221877296</v>
      </c>
      <c r="AD222" s="33">
        <v>10.833126912816322</v>
      </c>
      <c r="AE222" s="33">
        <v>9.9945427030072462</v>
      </c>
      <c r="AF222" s="33">
        <v>9.1262825336014686</v>
      </c>
      <c r="AG222" s="33">
        <v>8.2385586033234919</v>
      </c>
      <c r="AH222" s="33">
        <v>7.3359310187725022</v>
      </c>
      <c r="AI222" s="33">
        <v>6.4227143443226273</v>
      </c>
      <c r="AJ222" s="33">
        <v>5.502812853066815</v>
      </c>
      <c r="AK222" s="33">
        <v>4.581143472621366</v>
      </c>
      <c r="AL222" s="33">
        <v>3.6595343286904454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7.8975736670751501E-3</v>
      </c>
      <c r="C224" s="33">
        <v>8.589172298913433E-3</v>
      </c>
      <c r="D224" s="33">
        <v>1.0261682445611082E-2</v>
      </c>
      <c r="E224" s="33">
        <v>1.3716293546049984E-2</v>
      </c>
      <c r="F224" s="33">
        <v>1.8566986008559383E-2</v>
      </c>
      <c r="G224" s="33">
        <v>2.5976830825657361E-2</v>
      </c>
      <c r="H224" s="33">
        <v>3.9128113011436295E-2</v>
      </c>
      <c r="I224" s="33">
        <v>5.743176691527814E-2</v>
      </c>
      <c r="J224" s="33">
        <v>7.5786458314124644E-2</v>
      </c>
      <c r="K224" s="33">
        <v>8.0241700923071271E-2</v>
      </c>
      <c r="L224" s="33">
        <v>7.3168247784787394E-2</v>
      </c>
      <c r="M224" s="33">
        <v>6.6717979677719211E-2</v>
      </c>
      <c r="N224" s="33">
        <v>6.0915929933783711E-2</v>
      </c>
      <c r="O224" s="33">
        <v>5.5346673911676379E-2</v>
      </c>
      <c r="P224" s="33">
        <v>4.9953770051570458E-2</v>
      </c>
      <c r="Q224" s="33">
        <v>4.4777138698756033E-2</v>
      </c>
      <c r="R224" s="33">
        <v>3.97017182044637E-2</v>
      </c>
      <c r="S224" s="33">
        <v>3.4664388770632902E-2</v>
      </c>
      <c r="T224" s="33">
        <v>2.9782157541874521E-2</v>
      </c>
      <c r="U224" s="33">
        <v>2.5157156844301011E-2</v>
      </c>
      <c r="V224" s="33">
        <v>2.0836294761652226E-2</v>
      </c>
      <c r="W224" s="33">
        <v>1.6900358104366811E-2</v>
      </c>
      <c r="X224" s="33">
        <v>1.3432981378642956E-2</v>
      </c>
      <c r="Y224" s="33">
        <v>1.0502845987722668E-2</v>
      </c>
      <c r="Z224" s="33">
        <v>8.0631292951639233E-3</v>
      </c>
      <c r="AA224" s="33">
        <v>6.0726469163106221E-3</v>
      </c>
      <c r="AB224" s="33">
        <v>4.4937267846117948E-3</v>
      </c>
      <c r="AC224" s="33">
        <v>3.287793967121005E-3</v>
      </c>
      <c r="AD224" s="33">
        <v>2.397333770535727E-3</v>
      </c>
      <c r="AE224" s="33">
        <v>1.7301515057961392E-3</v>
      </c>
      <c r="AF224" s="33">
        <v>1.210991955330695E-3</v>
      </c>
      <c r="AG224" s="33">
        <v>8.1311409078761721E-4</v>
      </c>
      <c r="AH224" s="33">
        <v>5.3066218283345551E-4</v>
      </c>
      <c r="AI224" s="33">
        <v>3.4801427359542117E-4</v>
      </c>
      <c r="AJ224" s="33">
        <v>2.3165760413813602E-4</v>
      </c>
      <c r="AK224" s="33">
        <v>1.5667997607830643E-4</v>
      </c>
      <c r="AL224" s="33">
        <v>1.061947808478525E-4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6.5086700554189264E-5</v>
      </c>
      <c r="C226" s="33">
        <v>8.4552682515204563E-5</v>
      </c>
      <c r="D226" s="33">
        <v>1.8864412163815692E-4</v>
      </c>
      <c r="E226" s="33">
        <v>2.8287098711867039E-4</v>
      </c>
      <c r="F226" s="33">
        <v>2.6235829339642231E-4</v>
      </c>
      <c r="G226" s="33">
        <v>1.3292866955921545E-3</v>
      </c>
      <c r="H226" s="33">
        <v>4.33653733568735E-3</v>
      </c>
      <c r="I226" s="33">
        <v>7.1221419165708958E-3</v>
      </c>
      <c r="J226" s="33">
        <v>8.5700557903162951E-3</v>
      </c>
      <c r="K226" s="33">
        <v>9.3773841096657651E-3</v>
      </c>
      <c r="L226" s="33">
        <v>8.4644686230050045E-3</v>
      </c>
      <c r="M226" s="33">
        <v>7.6321224058821758E-3</v>
      </c>
      <c r="N226" s="33">
        <v>6.8929923165617973E-3</v>
      </c>
      <c r="O226" s="33">
        <v>6.2273156792740656E-3</v>
      </c>
      <c r="P226" s="33">
        <v>5.5960918000513378E-3</v>
      </c>
      <c r="Q226" s="33">
        <v>4.9939640673133346E-3</v>
      </c>
      <c r="R226" s="33">
        <v>4.4114763185382202E-3</v>
      </c>
      <c r="S226" s="33">
        <v>3.8466937600665201E-3</v>
      </c>
      <c r="T226" s="33">
        <v>3.2985951080140605E-3</v>
      </c>
      <c r="U226" s="33">
        <v>2.7791936189518539E-3</v>
      </c>
      <c r="V226" s="33">
        <v>2.2928165338469953E-3</v>
      </c>
      <c r="W226" s="33">
        <v>1.8569166347812936E-3</v>
      </c>
      <c r="X226" s="33">
        <v>1.4731555388371018E-3</v>
      </c>
      <c r="Y226" s="33">
        <v>1.1473004551445895E-3</v>
      </c>
      <c r="Z226" s="33">
        <v>8.7578078020807116E-4</v>
      </c>
      <c r="AA226" s="33">
        <v>6.5351656751637995E-4</v>
      </c>
      <c r="AB226" s="33">
        <v>4.8145961194988145E-4</v>
      </c>
      <c r="AC226" s="33">
        <v>3.5116521940562639E-4</v>
      </c>
      <c r="AD226" s="33">
        <v>2.5407304133888431E-4</v>
      </c>
      <c r="AE226" s="33">
        <v>1.7955222696678264E-4</v>
      </c>
      <c r="AF226" s="33">
        <v>1.2220241846137787E-4</v>
      </c>
      <c r="AG226" s="33">
        <v>7.9444365826160821E-5</v>
      </c>
      <c r="AH226" s="33">
        <v>4.9618711269175012E-5</v>
      </c>
      <c r="AI226" s="33">
        <v>3.0375356751627568E-5</v>
      </c>
      <c r="AJ226" s="33">
        <v>1.9087215524306276E-5</v>
      </c>
      <c r="AK226" s="33">
        <v>1.2530574631544666E-5</v>
      </c>
      <c r="AL226" s="33">
        <v>8.6611541596113431E-6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7.96266036762934E-3</v>
      </c>
      <c r="C232" s="33">
        <v>8.673724981428637E-3</v>
      </c>
      <c r="D232" s="33">
        <v>1.0450326567249238E-2</v>
      </c>
      <c r="E232" s="33">
        <v>1.3999164533168655E-2</v>
      </c>
      <c r="F232" s="33">
        <v>1.8829344301955805E-2</v>
      </c>
      <c r="G232" s="33">
        <v>2.7306117521249517E-2</v>
      </c>
      <c r="H232" s="33">
        <v>4.3464650347123643E-2</v>
      </c>
      <c r="I232" s="33">
        <v>6.4553908831849041E-2</v>
      </c>
      <c r="J232" s="33">
        <v>8.4356514104440936E-2</v>
      </c>
      <c r="K232" s="33">
        <v>8.9619085032737036E-2</v>
      </c>
      <c r="L232" s="33">
        <v>8.1632716407792405E-2</v>
      </c>
      <c r="M232" s="33">
        <v>7.4350102083601391E-2</v>
      </c>
      <c r="N232" s="33">
        <v>6.7808922250345502E-2</v>
      </c>
      <c r="O232" s="33">
        <v>6.1573989590950444E-2</v>
      </c>
      <c r="P232" s="33">
        <v>5.5549861851621793E-2</v>
      </c>
      <c r="Q232" s="33">
        <v>4.9771102766069365E-2</v>
      </c>
      <c r="R232" s="33">
        <v>4.4113194523001921E-2</v>
      </c>
      <c r="S232" s="33">
        <v>3.8511082530699424E-2</v>
      </c>
      <c r="T232" s="33">
        <v>3.3080752649888578E-2</v>
      </c>
      <c r="U232" s="33">
        <v>2.7936350463252865E-2</v>
      </c>
      <c r="V232" s="33">
        <v>2.312911129549922E-2</v>
      </c>
      <c r="W232" s="33">
        <v>1.8757274739148105E-2</v>
      </c>
      <c r="X232" s="33">
        <v>1.4906136917480058E-2</v>
      </c>
      <c r="Y232" s="33">
        <v>1.1650146442867257E-2</v>
      </c>
      <c r="Z232" s="33">
        <v>8.9389100753719947E-3</v>
      </c>
      <c r="AA232" s="33">
        <v>6.7261634838270022E-3</v>
      </c>
      <c r="AB232" s="33">
        <v>4.9751863965616762E-3</v>
      </c>
      <c r="AC232" s="33">
        <v>3.6389591865266316E-3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2.0482348384860575E-2</v>
      </c>
      <c r="C233" s="34">
        <v>2.6668615120709362E-2</v>
      </c>
      <c r="D233" s="34">
        <v>3.4433562312254487E-2</v>
      </c>
      <c r="E233" s="34">
        <v>5.4225745366633736E-2</v>
      </c>
      <c r="F233" s="34">
        <v>8.2180012946230382E-2</v>
      </c>
      <c r="G233" s="34">
        <v>0.13268519649571187</v>
      </c>
      <c r="H233" s="34">
        <v>0.29876597449706299</v>
      </c>
      <c r="I233" s="34">
        <v>0.60565141583883375</v>
      </c>
      <c r="J233" s="34">
        <v>0.96372196579899283</v>
      </c>
      <c r="K233" s="34">
        <v>1.3382847227785803</v>
      </c>
      <c r="L233" s="34">
        <v>3.8651495427504132</v>
      </c>
      <c r="M233" s="34">
        <v>6.0846169584377829</v>
      </c>
      <c r="N233" s="34">
        <v>7.9673355958329433</v>
      </c>
      <c r="O233" s="34">
        <v>9.5650663248574421</v>
      </c>
      <c r="P233" s="34">
        <v>10.936603928690737</v>
      </c>
      <c r="Q233" s="34">
        <v>12.067898387397278</v>
      </c>
      <c r="R233" s="34">
        <v>12.978426542523229</v>
      </c>
      <c r="S233" s="34">
        <v>13.68542202258568</v>
      </c>
      <c r="T233" s="34">
        <v>14.204275482521314</v>
      </c>
      <c r="U233" s="34">
        <v>14.525668832166598</v>
      </c>
      <c r="V233" s="34">
        <v>14.666751288236529</v>
      </c>
      <c r="W233" s="34">
        <v>14.633958491880023</v>
      </c>
      <c r="X233" s="34">
        <v>14.434978610436216</v>
      </c>
      <c r="Y233" s="34">
        <v>14.089258786277647</v>
      </c>
      <c r="Z233" s="34">
        <v>13.614851038269281</v>
      </c>
      <c r="AA233" s="34">
        <v>13.036070965630328</v>
      </c>
      <c r="AB233" s="34">
        <v>12.367438181790474</v>
      </c>
      <c r="AC233" s="34">
        <v>11.629298221877296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2.8445008752489915E-2</v>
      </c>
      <c r="C234" s="33">
        <v>3.5342340102137999E-2</v>
      </c>
      <c r="D234" s="33">
        <v>4.4883888879503731E-2</v>
      </c>
      <c r="E234" s="33">
        <v>6.8224909899802386E-2</v>
      </c>
      <c r="F234" s="33">
        <v>0.10100935724818619</v>
      </c>
      <c r="G234" s="33">
        <v>0.15999131401696137</v>
      </c>
      <c r="H234" s="33">
        <v>0.34223062484418665</v>
      </c>
      <c r="I234" s="33">
        <v>0.67020532467068283</v>
      </c>
      <c r="J234" s="33">
        <v>1.0480784799034337</v>
      </c>
      <c r="K234" s="33">
        <v>1.4279038078113175</v>
      </c>
      <c r="L234" s="33">
        <v>3.9467822591582054</v>
      </c>
      <c r="M234" s="33">
        <v>6.158967060521384</v>
      </c>
      <c r="N234" s="33">
        <v>8.035144518083289</v>
      </c>
      <c r="O234" s="33">
        <v>9.6266403144483927</v>
      </c>
      <c r="P234" s="33">
        <v>10.992153790542359</v>
      </c>
      <c r="Q234" s="33">
        <v>12.117669490163347</v>
      </c>
      <c r="R234" s="33">
        <v>13.02253973704623</v>
      </c>
      <c r="S234" s="33">
        <v>13.723933105116378</v>
      </c>
      <c r="T234" s="33">
        <v>14.237356235171202</v>
      </c>
      <c r="U234" s="33">
        <v>14.553605182629852</v>
      </c>
      <c r="V234" s="33">
        <v>14.689880399532029</v>
      </c>
      <c r="W234" s="33">
        <v>14.652715766619171</v>
      </c>
      <c r="X234" s="33">
        <v>14.449884747353696</v>
      </c>
      <c r="Y234" s="33">
        <v>14.100908932720515</v>
      </c>
      <c r="Z234" s="33">
        <v>13.623789948344653</v>
      </c>
      <c r="AA234" s="33">
        <v>13.042797129114154</v>
      </c>
      <c r="AB234" s="33">
        <v>12.372413368187035</v>
      </c>
      <c r="AC234" s="33">
        <v>11.632937181063824</v>
      </c>
      <c r="AD234" s="33">
        <v>10.835778319628195</v>
      </c>
      <c r="AE234" s="33">
        <v>9.9964524067400102</v>
      </c>
      <c r="AF234" s="33">
        <v>9.127615727975261</v>
      </c>
      <c r="AG234" s="33">
        <v>8.2394511617801047</v>
      </c>
      <c r="AH234" s="33">
        <v>7.3365112996666051</v>
      </c>
      <c r="AI234" s="33">
        <v>6.4230927339529744</v>
      </c>
      <c r="AJ234" s="33">
        <v>5.5030635978864781</v>
      </c>
      <c r="AK234" s="33">
        <v>4.5813126831720759</v>
      </c>
      <c r="AL234" s="33">
        <v>3.6596491846254531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233756.94417167129</v>
      </c>
      <c r="M241" s="33">
        <v>209149.73538714409</v>
      </c>
      <c r="N241" s="33">
        <v>186553.59990291373</v>
      </c>
      <c r="O241" s="33">
        <v>165663.45612751046</v>
      </c>
      <c r="P241" s="33">
        <v>146122.42763643706</v>
      </c>
      <c r="Q241" s="33">
        <v>127917.23491459034</v>
      </c>
      <c r="R241" s="33">
        <v>110955.71304548565</v>
      </c>
      <c r="S241" s="33">
        <v>95314.743422717336</v>
      </c>
      <c r="T241" s="33">
        <v>80926.763387962172</v>
      </c>
      <c r="U241" s="33">
        <v>68023.879355165089</v>
      </c>
      <c r="V241" s="33">
        <v>56616.931119074565</v>
      </c>
      <c r="W241" s="33">
        <v>46652.676154175897</v>
      </c>
      <c r="X241" s="33">
        <v>37894.585164994896</v>
      </c>
      <c r="Y241" s="33">
        <v>30417.326954096214</v>
      </c>
      <c r="Z241" s="33">
        <v>24309.376043323246</v>
      </c>
      <c r="AA241" s="33">
        <v>19289.167211962478</v>
      </c>
      <c r="AB241" s="33">
        <v>15160.191520205957</v>
      </c>
      <c r="AC241" s="33">
        <v>11754.717482164984</v>
      </c>
      <c r="AD241" s="33">
        <v>9093.3405527063478</v>
      </c>
      <c r="AE241" s="33">
        <v>7024.6599683926652</v>
      </c>
      <c r="AF241" s="33">
        <v>5451.4975926601855</v>
      </c>
      <c r="AG241" s="33">
        <v>4239.4661755984043</v>
      </c>
      <c r="AH241" s="33">
        <v>3312.6957679502384</v>
      </c>
      <c r="AI241" s="33">
        <v>2564.5683386753562</v>
      </c>
      <c r="AJ241" s="33">
        <v>2061.9347412514576</v>
      </c>
      <c r="AK241" s="33">
        <v>1643.4385327313487</v>
      </c>
      <c r="AL241" s="33">
        <v>1314.8592018884053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220577.22310078627</v>
      </c>
      <c r="M242" s="33">
        <v>197437.85367716497</v>
      </c>
      <c r="N242" s="33">
        <v>175841.02704220536</v>
      </c>
      <c r="O242" s="33">
        <v>155641.27636840017</v>
      </c>
      <c r="P242" s="33">
        <v>136503.15872369913</v>
      </c>
      <c r="Q242" s="33">
        <v>118641.48488216981</v>
      </c>
      <c r="R242" s="33">
        <v>102106.59034542374</v>
      </c>
      <c r="S242" s="33">
        <v>86983.35162404622</v>
      </c>
      <c r="T242" s="33">
        <v>73223.407226387368</v>
      </c>
      <c r="U242" s="33">
        <v>60974.426151902881</v>
      </c>
      <c r="V242" s="33">
        <v>50176.187739232395</v>
      </c>
      <c r="W242" s="33">
        <v>40821.889375700899</v>
      </c>
      <c r="X242" s="33">
        <v>32798.367901888909</v>
      </c>
      <c r="Y242" s="33">
        <v>26054.285521278143</v>
      </c>
      <c r="Z242" s="33">
        <v>20486.72952474557</v>
      </c>
      <c r="AA242" s="33">
        <v>15940.265876500856</v>
      </c>
      <c r="AB242" s="33">
        <v>12321.037768761667</v>
      </c>
      <c r="AC242" s="33">
        <v>9430.1331778045987</v>
      </c>
      <c r="AD242" s="33">
        <v>7161.1960428614948</v>
      </c>
      <c r="AE242" s="33">
        <v>5413.2530397065048</v>
      </c>
      <c r="AF242" s="33">
        <v>4094.874826487202</v>
      </c>
      <c r="AG242" s="33">
        <v>3087.0411891305475</v>
      </c>
      <c r="AH242" s="33">
        <v>2326.68723575165</v>
      </c>
      <c r="AI242" s="33">
        <v>1768.3418520154526</v>
      </c>
      <c r="AJ242" s="33">
        <v>1384.6519693269704</v>
      </c>
      <c r="AK242" s="33">
        <v>1087.4669693869171</v>
      </c>
      <c r="AL242" s="33">
        <v>861.72758305377829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76459.949944565597</v>
      </c>
      <c r="M243" s="33">
        <v>124910.65191976864</v>
      </c>
      <c r="N243" s="33">
        <v>169752.00660224818</v>
      </c>
      <c r="O243" s="33">
        <v>211702.36802525533</v>
      </c>
      <c r="P243" s="33">
        <v>251759.10206779442</v>
      </c>
      <c r="Q243" s="33">
        <v>289345.29634488968</v>
      </c>
      <c r="R243" s="33">
        <v>324620.78044064448</v>
      </c>
      <c r="S243" s="33">
        <v>357711.77318182308</v>
      </c>
      <c r="T243" s="33">
        <v>388722.41713822936</v>
      </c>
      <c r="U243" s="33">
        <v>417073.9535941293</v>
      </c>
      <c r="V243" s="33">
        <v>442862.53314242489</v>
      </c>
      <c r="W243" s="33">
        <v>465866.69939843647</v>
      </c>
      <c r="X243" s="33">
        <v>486189.84498102649</v>
      </c>
      <c r="Y243" s="33">
        <v>503627.26340127341</v>
      </c>
      <c r="Z243" s="33">
        <v>518288.91312885308</v>
      </c>
      <c r="AA243" s="33">
        <v>530581.41839650169</v>
      </c>
      <c r="AB243" s="33">
        <v>540611.76025022322</v>
      </c>
      <c r="AC243" s="33">
        <v>548777.17981098825</v>
      </c>
      <c r="AD243" s="33">
        <v>555176.54177717667</v>
      </c>
      <c r="AE243" s="33">
        <v>560170.94901649433</v>
      </c>
      <c r="AF243" s="33">
        <v>564094.27014854481</v>
      </c>
      <c r="AG243" s="33">
        <v>567257.90275086125</v>
      </c>
      <c r="AH243" s="33">
        <v>569716.80957493582</v>
      </c>
      <c r="AI243" s="33">
        <v>571536.16241502238</v>
      </c>
      <c r="AJ243" s="33">
        <v>572787.47497719235</v>
      </c>
      <c r="AK243" s="33">
        <v>573719.98239851231</v>
      </c>
      <c r="AL243" s="33">
        <v>574376.50091981399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16899.930745833059</v>
      </c>
      <c r="M244" s="33">
        <v>15885.421590581751</v>
      </c>
      <c r="N244" s="33">
        <v>14998.525851706294</v>
      </c>
      <c r="O244" s="33">
        <v>14200.272585827515</v>
      </c>
      <c r="P244" s="33">
        <v>13327.016985958719</v>
      </c>
      <c r="Q244" s="33">
        <v>12454.827060179639</v>
      </c>
      <c r="R244" s="33">
        <v>11560.123690675675</v>
      </c>
      <c r="S244" s="33">
        <v>10622.417724146102</v>
      </c>
      <c r="T244" s="33">
        <v>9594.4121391825556</v>
      </c>
      <c r="U244" s="33">
        <v>8563.0461159587576</v>
      </c>
      <c r="V244" s="33">
        <v>7506.7776457105647</v>
      </c>
      <c r="W244" s="33">
        <v>6480.7979680059489</v>
      </c>
      <c r="X244" s="33">
        <v>5477.8101453998433</v>
      </c>
      <c r="Y244" s="33">
        <v>4559.5193496279826</v>
      </c>
      <c r="Z244" s="33">
        <v>3754.6251335674233</v>
      </c>
      <c r="AA244" s="33">
        <v>3033.9742394742316</v>
      </c>
      <c r="AB244" s="33">
        <v>2429.2505742256494</v>
      </c>
      <c r="AC244" s="33">
        <v>1912.3758768126497</v>
      </c>
      <c r="AD244" s="33">
        <v>1505.7256705559871</v>
      </c>
      <c r="AE244" s="33">
        <v>1186.0332685994488</v>
      </c>
      <c r="AF244" s="33">
        <v>929.68269860068233</v>
      </c>
      <c r="AG244" s="33">
        <v>706.4600536694129</v>
      </c>
      <c r="AH244" s="33">
        <v>522.53947119547263</v>
      </c>
      <c r="AI244" s="33">
        <v>382.24515113508238</v>
      </c>
      <c r="AJ244" s="33">
        <v>294.5668995963369</v>
      </c>
      <c r="AK244" s="33">
        <v>229.87403339905921</v>
      </c>
      <c r="AL244" s="33">
        <v>195.05869729522541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14207.524695080105</v>
      </c>
      <c r="M245" s="33">
        <v>13399.037023271709</v>
      </c>
      <c r="N245" s="33">
        <v>12671.217705676678</v>
      </c>
      <c r="O245" s="33">
        <v>11939.350833938581</v>
      </c>
      <c r="P245" s="33">
        <v>11190.469850066085</v>
      </c>
      <c r="Q245" s="33">
        <v>10433.063834087066</v>
      </c>
      <c r="R245" s="33">
        <v>9638.4926366690233</v>
      </c>
      <c r="S245" s="33">
        <v>8783.5441504748396</v>
      </c>
      <c r="T245" s="33">
        <v>7891.7913512714649</v>
      </c>
      <c r="U245" s="33">
        <v>6985.980841458816</v>
      </c>
      <c r="V245" s="33">
        <v>6077.9664786936055</v>
      </c>
      <c r="W245" s="33">
        <v>5191.1919323166412</v>
      </c>
      <c r="X245" s="33">
        <v>4356.441123731789</v>
      </c>
      <c r="Y245" s="33">
        <v>3607.7910403529368</v>
      </c>
      <c r="Z245" s="33">
        <v>2943.6883001007282</v>
      </c>
      <c r="AA245" s="33">
        <v>2365.6323531358685</v>
      </c>
      <c r="AB245" s="33">
        <v>1875.7945754622997</v>
      </c>
      <c r="AC245" s="33">
        <v>1477.8403170207894</v>
      </c>
      <c r="AD245" s="33">
        <v>1167.3457965562839</v>
      </c>
      <c r="AE245" s="33">
        <v>919.54446122812317</v>
      </c>
      <c r="AF245" s="33">
        <v>708.54283857163591</v>
      </c>
      <c r="AG245" s="33">
        <v>528.91029096936779</v>
      </c>
      <c r="AH245" s="33">
        <v>388.14118335868375</v>
      </c>
      <c r="AI245" s="33">
        <v>290.73055955569384</v>
      </c>
      <c r="AJ245" s="33">
        <v>225.47725509603833</v>
      </c>
      <c r="AK245" s="33">
        <v>182.9155353092066</v>
      </c>
      <c r="AL245" s="33">
        <v>154.76507859660148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13770.573954279647</v>
      </c>
      <c r="M246" s="33">
        <v>12780.889735666255</v>
      </c>
      <c r="N246" s="33">
        <v>11942.297632351845</v>
      </c>
      <c r="O246" s="33">
        <v>11214.127189987592</v>
      </c>
      <c r="P246" s="33">
        <v>10450.879100402739</v>
      </c>
      <c r="Q246" s="33">
        <v>9715.5890871477768</v>
      </c>
      <c r="R246" s="33">
        <v>8980.1768683927075</v>
      </c>
      <c r="S246" s="33">
        <v>8225.4590768440103</v>
      </c>
      <c r="T246" s="33">
        <v>7407.9040592329893</v>
      </c>
      <c r="U246" s="33">
        <v>6592.4408103695623</v>
      </c>
      <c r="V246" s="33">
        <v>5763.9155041229924</v>
      </c>
      <c r="W246" s="33">
        <v>4961.8833401377833</v>
      </c>
      <c r="X246" s="33">
        <v>4183.5493711262525</v>
      </c>
      <c r="Y246" s="33">
        <v>3470.1542461779618</v>
      </c>
      <c r="Z246" s="33">
        <v>2843.8289526125668</v>
      </c>
      <c r="AA246" s="33">
        <v>2284.6393417237091</v>
      </c>
      <c r="AB246" s="33">
        <v>1818.3907444952629</v>
      </c>
      <c r="AC246" s="33">
        <v>1422.3743233735318</v>
      </c>
      <c r="AD246" s="33">
        <v>1110.4899242268123</v>
      </c>
      <c r="AE246" s="33">
        <v>862.89864938936716</v>
      </c>
      <c r="AF246" s="33">
        <v>663.66183389370735</v>
      </c>
      <c r="AG246" s="33">
        <v>490.21478196148553</v>
      </c>
      <c r="AH246" s="33">
        <v>348.47083292871531</v>
      </c>
      <c r="AI246" s="33">
        <v>241.19878448550025</v>
      </c>
      <c r="AJ246" s="33">
        <v>175.80745510526594</v>
      </c>
      <c r="AK246" s="33">
        <v>130.75632583283306</v>
      </c>
      <c r="AL246" s="33">
        <v>106.58836401471733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1639.7681528623509</v>
      </c>
      <c r="M247" s="33">
        <v>1529.2139197030779</v>
      </c>
      <c r="N247" s="33">
        <v>1430.5061035926094</v>
      </c>
      <c r="O247" s="33">
        <v>1340.2843567966906</v>
      </c>
      <c r="P247" s="33">
        <v>1250.7405355500946</v>
      </c>
      <c r="Q247" s="33">
        <v>1160.9265501055522</v>
      </c>
      <c r="R247" s="33">
        <v>1068.519432433741</v>
      </c>
      <c r="S247" s="33">
        <v>972.46354566270156</v>
      </c>
      <c r="T247" s="33">
        <v>872.03406186495408</v>
      </c>
      <c r="U247" s="33">
        <v>769.96537476563628</v>
      </c>
      <c r="V247" s="33">
        <v>667.25757129811268</v>
      </c>
      <c r="W247" s="33">
        <v>569.05441799572964</v>
      </c>
      <c r="X247" s="33">
        <v>476.65020957932825</v>
      </c>
      <c r="Y247" s="33">
        <v>393.18405490382918</v>
      </c>
      <c r="Z247" s="33">
        <v>319.00761447845514</v>
      </c>
      <c r="AA247" s="33">
        <v>254.02272590764787</v>
      </c>
      <c r="AB247" s="33">
        <v>200.54747069339609</v>
      </c>
      <c r="AC247" s="33">
        <v>157.5016442443326</v>
      </c>
      <c r="AD247" s="33">
        <v>123.44127238133157</v>
      </c>
      <c r="AE247" s="33">
        <v>95.220387570722011</v>
      </c>
      <c r="AF247" s="33">
        <v>71.363320988597067</v>
      </c>
      <c r="AG247" s="33">
        <v>51.593353339788329</v>
      </c>
      <c r="AH247" s="33">
        <v>36.252751567861466</v>
      </c>
      <c r="AI247" s="33">
        <v>25.358546531265638</v>
      </c>
      <c r="AJ247" s="33">
        <v>18.57022258090992</v>
      </c>
      <c r="AK247" s="33">
        <v>14.600419743212822</v>
      </c>
      <c r="AL247" s="33">
        <v>12.58824086007451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577311.91476507834</v>
      </c>
      <c r="M253" s="33">
        <v>575092.80325330049</v>
      </c>
      <c r="N253" s="33">
        <v>573189.18084069469</v>
      </c>
      <c r="O253" s="33">
        <v>571701.1354877163</v>
      </c>
      <c r="P253" s="33">
        <v>570603.79489990824</v>
      </c>
      <c r="Q253" s="33">
        <v>569668.42267316999</v>
      </c>
      <c r="R253" s="33">
        <v>568930.39645972499</v>
      </c>
      <c r="S253" s="33">
        <v>568613.75272571424</v>
      </c>
      <c r="T253" s="33">
        <v>568638.72936413088</v>
      </c>
      <c r="U253" s="33">
        <v>568983.69224374997</v>
      </c>
      <c r="V253" s="33">
        <v>569671.56920055719</v>
      </c>
      <c r="W253" s="33">
        <v>570544.19258676935</v>
      </c>
      <c r="X253" s="33">
        <v>571377.24889774749</v>
      </c>
      <c r="Y253" s="33">
        <v>572129.52456771047</v>
      </c>
      <c r="Z253" s="33">
        <v>572946.16869768105</v>
      </c>
      <c r="AA253" s="33">
        <v>573749.12014520657</v>
      </c>
      <c r="AB253" s="33">
        <v>574416.97290406749</v>
      </c>
      <c r="AC253" s="33">
        <v>574932.1226324091</v>
      </c>
      <c r="AD253" s="33">
        <v>575338.08103646489</v>
      </c>
      <c r="AE253" s="33">
        <v>575672.55879138119</v>
      </c>
      <c r="AF253" s="33">
        <v>576013.89325974684</v>
      </c>
      <c r="AG253" s="33">
        <v>576361.58859553025</v>
      </c>
      <c r="AH253" s="33">
        <v>576651.59681768843</v>
      </c>
      <c r="AI253" s="33">
        <v>576808.60564742074</v>
      </c>
      <c r="AJ253" s="33">
        <v>576948.48352014937</v>
      </c>
      <c r="AK253" s="33">
        <v>577009.03421491489</v>
      </c>
      <c r="AL253" s="33">
        <v>577022.08808552288</v>
      </c>
    </row>
    <row r="254" spans="1:38">
      <c r="A254" s="10"/>
      <c r="AL254">
        <v>0.93533346715611509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9683.4552496261076</v>
      </c>
      <c r="M259" s="33">
        <v>9530.6431589236672</v>
      </c>
      <c r="N259" s="33">
        <v>9381.6908585026285</v>
      </c>
      <c r="O259" s="33">
        <v>9236.2545214392194</v>
      </c>
      <c r="P259" s="33">
        <v>9084.3592733800288</v>
      </c>
      <c r="Q259" s="33">
        <v>8920.2626147067112</v>
      </c>
      <c r="R259" s="33">
        <v>8737.5647149303204</v>
      </c>
      <c r="S259" s="33">
        <v>8535.1164301471472</v>
      </c>
      <c r="T259" s="33">
        <v>8308.2752507250061</v>
      </c>
      <c r="U259" s="33">
        <v>8060.4118840766405</v>
      </c>
      <c r="V259" s="33">
        <v>7787.1700202563443</v>
      </c>
      <c r="W259" s="33">
        <v>7480.8345525420145</v>
      </c>
      <c r="X259" s="33">
        <v>7104.714298114206</v>
      </c>
      <c r="Y259" s="33">
        <v>6700.1734783952652</v>
      </c>
      <c r="Z259" s="33">
        <v>6254.0538663376483</v>
      </c>
      <c r="AA259" s="33">
        <v>5770.4538249417255</v>
      </c>
      <c r="AB259" s="33">
        <v>5265.5240763414786</v>
      </c>
      <c r="AC259" s="33">
        <v>4727.9797676074659</v>
      </c>
      <c r="AD259" s="33">
        <v>4182.3230238108663</v>
      </c>
      <c r="AE259" s="33">
        <v>3650.7348172193438</v>
      </c>
      <c r="AF259" s="33">
        <v>3155.2930361614081</v>
      </c>
      <c r="AG259" s="33">
        <v>2702.8948050058334</v>
      </c>
      <c r="AH259" s="33">
        <v>2302.5810793933351</v>
      </c>
      <c r="AI259" s="33">
        <v>1935.8666168530692</v>
      </c>
      <c r="AJ259" s="33">
        <v>1664.3713499927414</v>
      </c>
      <c r="AK259" s="33">
        <v>1412.4979438996447</v>
      </c>
      <c r="AL259" s="33">
        <v>1195.4428311557626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17833.296205156981</v>
      </c>
      <c r="M260" s="33">
        <v>17427.058368760969</v>
      </c>
      <c r="N260" s="33">
        <v>17046.915198413568</v>
      </c>
      <c r="O260" s="33">
        <v>16681.020368533511</v>
      </c>
      <c r="P260" s="33">
        <v>16318.357538978349</v>
      </c>
      <c r="Q260" s="33">
        <v>15954.941153062213</v>
      </c>
      <c r="R260" s="33">
        <v>15588.38307534882</v>
      </c>
      <c r="S260" s="33">
        <v>15205.024216283786</v>
      </c>
      <c r="T260" s="33">
        <v>14797.985616669042</v>
      </c>
      <c r="U260" s="33">
        <v>14357.318499041041</v>
      </c>
      <c r="V260" s="33">
        <v>13885.251110027913</v>
      </c>
      <c r="W260" s="33">
        <v>13371.836251296634</v>
      </c>
      <c r="X260" s="33">
        <v>12797.100805941001</v>
      </c>
      <c r="Y260" s="33">
        <v>12164.49742569585</v>
      </c>
      <c r="Z260" s="33">
        <v>11473.900424218764</v>
      </c>
      <c r="AA260" s="33">
        <v>10729.424367570793</v>
      </c>
      <c r="AB260" s="33">
        <v>9932.9483850738325</v>
      </c>
      <c r="AC260" s="33">
        <v>9080.4102571603253</v>
      </c>
      <c r="AD260" s="33">
        <v>8220.0446550068991</v>
      </c>
      <c r="AE260" s="33">
        <v>7384.6524815208222</v>
      </c>
      <c r="AF260" s="33">
        <v>6583.0401979428816</v>
      </c>
      <c r="AG260" s="33">
        <v>5812.1482805355836</v>
      </c>
      <c r="AH260" s="33">
        <v>5100.9300764072741</v>
      </c>
      <c r="AI260" s="33">
        <v>4499.9067417238657</v>
      </c>
      <c r="AJ260" s="33">
        <v>4019.2623868720548</v>
      </c>
      <c r="AK260" s="33">
        <v>3574.3721055315445</v>
      </c>
      <c r="AL260" s="33">
        <v>3195.5247881786731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16459.494879721526</v>
      </c>
      <c r="M261" s="33">
        <v>16275.864484788204</v>
      </c>
      <c r="N261" s="33">
        <v>16034.763390829034</v>
      </c>
      <c r="O261" s="33">
        <v>15791.688698592574</v>
      </c>
      <c r="P261" s="33">
        <v>15557.40664396785</v>
      </c>
      <c r="Q261" s="33">
        <v>15340.112623487112</v>
      </c>
      <c r="R261" s="33">
        <v>15140.323317121312</v>
      </c>
      <c r="S261" s="33">
        <v>14957.373856843829</v>
      </c>
      <c r="T261" s="33">
        <v>14790.048295958219</v>
      </c>
      <c r="U261" s="33">
        <v>14639.984086109729</v>
      </c>
      <c r="V261" s="33">
        <v>14505.102849435099</v>
      </c>
      <c r="W261" s="33">
        <v>14384.969846325379</v>
      </c>
      <c r="X261" s="33">
        <v>14277.724964719055</v>
      </c>
      <c r="Y261" s="33">
        <v>14183.352186218161</v>
      </c>
      <c r="Z261" s="33">
        <v>14100.63523125885</v>
      </c>
      <c r="AA261" s="33">
        <v>14027.180647240422</v>
      </c>
      <c r="AB261" s="33">
        <v>13962.557663068477</v>
      </c>
      <c r="AC261" s="33">
        <v>13904.855259234559</v>
      </c>
      <c r="AD261" s="33">
        <v>13854.325784939901</v>
      </c>
      <c r="AE261" s="33">
        <v>13809.551454648516</v>
      </c>
      <c r="AF261" s="33">
        <v>13769.060130385484</v>
      </c>
      <c r="AG261" s="33">
        <v>13730.970803772389</v>
      </c>
      <c r="AH261" s="33">
        <v>13695.783942700467</v>
      </c>
      <c r="AI261" s="33">
        <v>13664.09595693441</v>
      </c>
      <c r="AJ261" s="33">
        <v>13637.073608980752</v>
      </c>
      <c r="AK261" s="33">
        <v>13611.854128771729</v>
      </c>
      <c r="AL261" s="33">
        <v>13589.054782711704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11848.035178175591</v>
      </c>
      <c r="M262" s="33">
        <v>11550.396193583249</v>
      </c>
      <c r="N262" s="33">
        <v>11291.366865243333</v>
      </c>
      <c r="O262" s="33">
        <v>11065.288300417991</v>
      </c>
      <c r="P262" s="33">
        <v>10861.924862307709</v>
      </c>
      <c r="Q262" s="33">
        <v>10680.268421193137</v>
      </c>
      <c r="R262" s="33">
        <v>10515.359620246467</v>
      </c>
      <c r="S262" s="33">
        <v>10361.969617802633</v>
      </c>
      <c r="T262" s="33">
        <v>10213.68850033486</v>
      </c>
      <c r="U262" s="33">
        <v>10068.142860285732</v>
      </c>
      <c r="V262" s="33">
        <v>9919.2740437012853</v>
      </c>
      <c r="W262" s="33">
        <v>9763.5904617940341</v>
      </c>
      <c r="X262" s="33">
        <v>9594.3205283186653</v>
      </c>
      <c r="Y262" s="33">
        <v>9407.7435327902313</v>
      </c>
      <c r="Z262" s="33">
        <v>9200.30270564282</v>
      </c>
      <c r="AA262" s="33">
        <v>8962.2284633642375</v>
      </c>
      <c r="AB262" s="33">
        <v>8691.5085822947985</v>
      </c>
      <c r="AC262" s="33">
        <v>8378.6101636953699</v>
      </c>
      <c r="AD262" s="33">
        <v>8028.0107622454116</v>
      </c>
      <c r="AE262" s="33">
        <v>7639.6533820263749</v>
      </c>
      <c r="AF262" s="33">
        <v>7217.2488906538292</v>
      </c>
      <c r="AG262" s="33">
        <v>6734.7975029735153</v>
      </c>
      <c r="AH262" s="33">
        <v>6189.245989973263</v>
      </c>
      <c r="AI262" s="33">
        <v>5593.2039498263466</v>
      </c>
      <c r="AJ262" s="33">
        <v>5067.8176274638608</v>
      </c>
      <c r="AK262" s="33">
        <v>4628.2119956321822</v>
      </c>
      <c r="AL262" s="33">
        <v>4341.3909925489743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11699.512005889565</v>
      </c>
      <c r="M263" s="33">
        <v>11421.389216301463</v>
      </c>
      <c r="N263" s="33">
        <v>11178.891574887122</v>
      </c>
      <c r="O263" s="33">
        <v>10964.416819208225</v>
      </c>
      <c r="P263" s="33">
        <v>10772.040701073583</v>
      </c>
      <c r="Q263" s="33">
        <v>10599.001806367558</v>
      </c>
      <c r="R263" s="33">
        <v>10440.183919677109</v>
      </c>
      <c r="S263" s="33">
        <v>10289.891683985103</v>
      </c>
      <c r="T263" s="33">
        <v>10143.442963824104</v>
      </c>
      <c r="U263" s="33">
        <v>9996.9245584424098</v>
      </c>
      <c r="V263" s="33">
        <v>9844.9970984693118</v>
      </c>
      <c r="W263" s="33">
        <v>9683.2168734991483</v>
      </c>
      <c r="X263" s="33">
        <v>9506.1308416782613</v>
      </c>
      <c r="Y263" s="33">
        <v>9310.0681015004247</v>
      </c>
      <c r="Z263" s="33">
        <v>9089.3290972720733</v>
      </c>
      <c r="AA263" s="33">
        <v>8836.2512676943679</v>
      </c>
      <c r="AB263" s="33">
        <v>8545.9947673389688</v>
      </c>
      <c r="AC263" s="33">
        <v>8215.4270872707675</v>
      </c>
      <c r="AD263" s="33">
        <v>7847.9138703311955</v>
      </c>
      <c r="AE263" s="33">
        <v>7441.7271840807598</v>
      </c>
      <c r="AF263" s="33">
        <v>6992.4980861514077</v>
      </c>
      <c r="AG263" s="33">
        <v>6481.0289425108485</v>
      </c>
      <c r="AH263" s="33">
        <v>5912.1899644892501</v>
      </c>
      <c r="AI263" s="33">
        <v>5324.8330474128443</v>
      </c>
      <c r="AJ263" s="33">
        <v>4818.3018868287536</v>
      </c>
      <c r="AK263" s="33">
        <v>4465.7113112599272</v>
      </c>
      <c r="AL263" s="33">
        <v>4335.1562632101259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22171.267033134194</v>
      </c>
      <c r="M264" s="33">
        <v>21245.536313817371</v>
      </c>
      <c r="N264" s="33">
        <v>20441.9640919743</v>
      </c>
      <c r="O264" s="33">
        <v>19745.30220672923</v>
      </c>
      <c r="P264" s="33">
        <v>19130.888386427436</v>
      </c>
      <c r="Q264" s="33">
        <v>18594.322113265909</v>
      </c>
      <c r="R264" s="33">
        <v>18122.36770405971</v>
      </c>
      <c r="S264" s="33">
        <v>17701.150406929446</v>
      </c>
      <c r="T264" s="33">
        <v>17314.943118536881</v>
      </c>
      <c r="U264" s="33">
        <v>16956.476854540961</v>
      </c>
      <c r="V264" s="33">
        <v>16610.755374289241</v>
      </c>
      <c r="W264" s="33">
        <v>16267.029935506638</v>
      </c>
      <c r="X264" s="33">
        <v>15910.117061202944</v>
      </c>
      <c r="Y264" s="33">
        <v>15531.420619519316</v>
      </c>
      <c r="Z264" s="33">
        <v>15121.601968545638</v>
      </c>
      <c r="AA264" s="33">
        <v>14659.87783682109</v>
      </c>
      <c r="AB264" s="33">
        <v>14133.522552000364</v>
      </c>
      <c r="AC264" s="33">
        <v>13520.411431090015</v>
      </c>
      <c r="AD264" s="33">
        <v>12826.02331027376</v>
      </c>
      <c r="AE264" s="33">
        <v>12062.776433435391</v>
      </c>
      <c r="AF264" s="33">
        <v>11213.15571070367</v>
      </c>
      <c r="AG264" s="33">
        <v>10215.574675672276</v>
      </c>
      <c r="AH264" s="33">
        <v>9040.15443299648</v>
      </c>
      <c r="AI264" s="33">
        <v>7773.0836121656539</v>
      </c>
      <c r="AJ264" s="33">
        <v>6622.7474988799049</v>
      </c>
      <c r="AK264" s="33">
        <v>5685.5520407354143</v>
      </c>
      <c r="AL264" s="33">
        <v>5107.2527079404563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21764.618904213523</v>
      </c>
      <c r="M265" s="33">
        <v>20890.615151474402</v>
      </c>
      <c r="N265" s="33">
        <v>20132.094454973674</v>
      </c>
      <c r="O265" s="33">
        <v>19470.971988039379</v>
      </c>
      <c r="P265" s="33">
        <v>18889.36683405465</v>
      </c>
      <c r="Q265" s="33">
        <v>18381.597449301775</v>
      </c>
      <c r="R265" s="33">
        <v>17932.390703080269</v>
      </c>
      <c r="S265" s="33">
        <v>17528.182149652155</v>
      </c>
      <c r="T265" s="33">
        <v>17154.880921152679</v>
      </c>
      <c r="U265" s="33">
        <v>16804.133015400181</v>
      </c>
      <c r="V265" s="33">
        <v>16461.269798892627</v>
      </c>
      <c r="W265" s="33">
        <v>16114.130882815021</v>
      </c>
      <c r="X265" s="33">
        <v>15749.22218996624</v>
      </c>
      <c r="Y265" s="33">
        <v>15356.352714569175</v>
      </c>
      <c r="Z265" s="33">
        <v>14927.12622144285</v>
      </c>
      <c r="AA265" s="33">
        <v>14442.13576142179</v>
      </c>
      <c r="AB265" s="33">
        <v>13883.521681785815</v>
      </c>
      <c r="AC265" s="33">
        <v>13232.096466801024</v>
      </c>
      <c r="AD265" s="33">
        <v>12497.850803010184</v>
      </c>
      <c r="AE265" s="33">
        <v>11687.785389802628</v>
      </c>
      <c r="AF265" s="33">
        <v>10784.845245367547</v>
      </c>
      <c r="AG265" s="33">
        <v>9730.9229233852002</v>
      </c>
      <c r="AH265" s="33">
        <v>8470.269057911557</v>
      </c>
      <c r="AI265" s="33">
        <v>7111.2020558793156</v>
      </c>
      <c r="AJ265" s="33">
        <v>6082.6146678381656</v>
      </c>
      <c r="AK265" s="33">
        <v>5415.5859581649929</v>
      </c>
      <c r="AL265" s="33">
        <v>5113.0141592504106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12900.065897018358</v>
      </c>
      <c r="M271" s="33">
        <v>12951.616790155993</v>
      </c>
      <c r="N271" s="33">
        <v>12995.266406191784</v>
      </c>
      <c r="O271" s="33">
        <v>13034.217122807873</v>
      </c>
      <c r="P271" s="33">
        <v>13066.394012267632</v>
      </c>
      <c r="Q271" s="33">
        <v>13091.60790318177</v>
      </c>
      <c r="R271" s="33">
        <v>13111.988106311201</v>
      </c>
      <c r="S271" s="33">
        <v>13129.006798165388</v>
      </c>
      <c r="T271" s="33">
        <v>13144.415745875853</v>
      </c>
      <c r="U271" s="33">
        <v>13158.778610265261</v>
      </c>
      <c r="V271" s="33">
        <v>13172.401634350872</v>
      </c>
      <c r="W271" s="33">
        <v>13184.080747031632</v>
      </c>
      <c r="X271" s="33">
        <v>13188.848117089952</v>
      </c>
      <c r="Y271" s="33">
        <v>13196.492496740961</v>
      </c>
      <c r="Z271" s="33">
        <v>13199.327270925083</v>
      </c>
      <c r="AA271" s="33">
        <v>13200.38066264026</v>
      </c>
      <c r="AB271" s="33">
        <v>13202.963124989901</v>
      </c>
      <c r="AC271" s="33">
        <v>13205.010251568585</v>
      </c>
      <c r="AD271" s="33">
        <v>13204.92804390661</v>
      </c>
      <c r="AE271" s="33">
        <v>13204.526039889506</v>
      </c>
      <c r="AF271" s="33">
        <v>13202.610167789595</v>
      </c>
      <c r="AG271" s="33">
        <v>13199.676751157334</v>
      </c>
      <c r="AH271" s="33">
        <v>13196.526104910237</v>
      </c>
      <c r="AI271" s="33">
        <v>13195.282245631062</v>
      </c>
      <c r="AJ271" s="33">
        <v>13193.497296272655</v>
      </c>
      <c r="AK271" s="33">
        <v>13191.29949834559</v>
      </c>
      <c r="AL271" s="33">
        <v>13189.197790451026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165.69665868879818</v>
      </c>
      <c r="M276" s="33">
        <v>147.76399757142019</v>
      </c>
      <c r="N276" s="33">
        <v>131.37836723743783</v>
      </c>
      <c r="O276" s="33">
        <v>116.29259883009296</v>
      </c>
      <c r="P276" s="33">
        <v>102.23637250760561</v>
      </c>
      <c r="Q276" s="33">
        <v>89.254172096770915</v>
      </c>
      <c r="R276" s="33">
        <v>77.292850368444959</v>
      </c>
      <c r="S276" s="33">
        <v>66.325855473752782</v>
      </c>
      <c r="T276" s="33">
        <v>56.252445554680811</v>
      </c>
      <c r="U276" s="33">
        <v>47.220152357971799</v>
      </c>
      <c r="V276" s="33">
        <v>39.225536607060739</v>
      </c>
      <c r="W276" s="33">
        <v>32.244604785334907</v>
      </c>
      <c r="X276" s="33">
        <v>26.215901868589317</v>
      </c>
      <c r="Y276" s="33">
        <v>21.073796319412182</v>
      </c>
      <c r="Z276" s="33">
        <v>16.883192052489758</v>
      </c>
      <c r="AA276" s="33">
        <v>13.44525554580213</v>
      </c>
      <c r="AB276" s="33">
        <v>10.61788839531644</v>
      </c>
      <c r="AC276" s="33">
        <v>8.2875152013079649</v>
      </c>
      <c r="AD276" s="33">
        <v>6.467808637331717</v>
      </c>
      <c r="AE276" s="33">
        <v>5.0533577547649866</v>
      </c>
      <c r="AF276" s="33">
        <v>3.9772950256466935</v>
      </c>
      <c r="AG276" s="33">
        <v>3.1510340347473735</v>
      </c>
      <c r="AH276" s="33">
        <v>2.5214575784516864</v>
      </c>
      <c r="AI276" s="33">
        <v>2.0132434588388337</v>
      </c>
      <c r="AJ276" s="33">
        <v>1.6718038343327826</v>
      </c>
      <c r="AK276" s="33">
        <v>1.385720902729165</v>
      </c>
      <c r="AL276" s="33">
        <v>1.1613437804458238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151.72939467784812</v>
      </c>
      <c r="M277" s="33">
        <v>135.82586955451831</v>
      </c>
      <c r="N277" s="33">
        <v>120.98163668969659</v>
      </c>
      <c r="O277" s="33">
        <v>107.10907378211041</v>
      </c>
      <c r="P277" s="33">
        <v>93.961551947202267</v>
      </c>
      <c r="Q277" s="33">
        <v>81.690558049912909</v>
      </c>
      <c r="R277" s="33">
        <v>70.323876794192614</v>
      </c>
      <c r="S277" s="33">
        <v>59.925322171987716</v>
      </c>
      <c r="T277" s="33">
        <v>50.455630237989617</v>
      </c>
      <c r="U277" s="33">
        <v>42.01959478764671</v>
      </c>
      <c r="V277" s="33">
        <v>34.577501201064557</v>
      </c>
      <c r="W277" s="33">
        <v>28.127536981090767</v>
      </c>
      <c r="X277" s="33">
        <v>22.604135733790461</v>
      </c>
      <c r="Y277" s="33">
        <v>17.959759000317156</v>
      </c>
      <c r="Z277" s="33">
        <v>14.125918886411684</v>
      </c>
      <c r="AA277" s="33">
        <v>10.996156106150753</v>
      </c>
      <c r="AB277" s="33">
        <v>8.5044030881151098</v>
      </c>
      <c r="AC277" s="33">
        <v>6.5122825227609642</v>
      </c>
      <c r="AD277" s="33">
        <v>4.9484648596547736</v>
      </c>
      <c r="AE277" s="33">
        <v>3.7433891413577611</v>
      </c>
      <c r="AF277" s="33">
        <v>2.8339692510802079</v>
      </c>
      <c r="AG277" s="33">
        <v>2.1393127121355602</v>
      </c>
      <c r="AH277" s="33">
        <v>1.6178354248214246</v>
      </c>
      <c r="AI277" s="33">
        <v>1.2360107636286846</v>
      </c>
      <c r="AJ277" s="33">
        <v>0.97336245315392589</v>
      </c>
      <c r="AK277" s="33">
        <v>0.76978064763843213</v>
      </c>
      <c r="AL277" s="33">
        <v>0.61510376700022473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12.883618130058588</v>
      </c>
      <c r="M278" s="33">
        <v>20.981249660756649</v>
      </c>
      <c r="N278" s="33">
        <v>28.454607589754609</v>
      </c>
      <c r="O278" s="33">
        <v>35.426041276644732</v>
      </c>
      <c r="P278" s="33">
        <v>42.063757621665076</v>
      </c>
      <c r="Q278" s="33">
        <v>48.271515182197227</v>
      </c>
      <c r="R278" s="33">
        <v>54.076717065625473</v>
      </c>
      <c r="S278" s="33">
        <v>59.501782525333809</v>
      </c>
      <c r="T278" s="33">
        <v>64.564840472840942</v>
      </c>
      <c r="U278" s="33">
        <v>69.169813297464827</v>
      </c>
      <c r="V278" s="33">
        <v>73.333730253849737</v>
      </c>
      <c r="W278" s="33">
        <v>77.020814705242643</v>
      </c>
      <c r="X278" s="33">
        <v>80.194306284500001</v>
      </c>
      <c r="Y278" s="33">
        <v>82.877973516729298</v>
      </c>
      <c r="Z278" s="33">
        <v>85.092799630747962</v>
      </c>
      <c r="AA278" s="33">
        <v>86.907120397711509</v>
      </c>
      <c r="AB278" s="33">
        <v>88.338824767751888</v>
      </c>
      <c r="AC278" s="33">
        <v>89.456120765640776</v>
      </c>
      <c r="AD278" s="33">
        <v>90.276038189390079</v>
      </c>
      <c r="AE278" s="33">
        <v>90.859459686053768</v>
      </c>
      <c r="AF278" s="33">
        <v>91.26280588902469</v>
      </c>
      <c r="AG278" s="33">
        <v>91.539520575126843</v>
      </c>
      <c r="AH278" s="33">
        <v>91.699118258029799</v>
      </c>
      <c r="AI278" s="33">
        <v>91.753042570284848</v>
      </c>
      <c r="AJ278" s="33">
        <v>91.713528044791303</v>
      </c>
      <c r="AK278" s="33">
        <v>91.622849931234924</v>
      </c>
      <c r="AL278" s="33">
        <v>91.488338681183706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6.9536248373883165</v>
      </c>
      <c r="M279" s="33">
        <v>6.5362622781916091</v>
      </c>
      <c r="N279" s="33">
        <v>6.1701478972501693</v>
      </c>
      <c r="O279" s="33">
        <v>5.8393160389216829</v>
      </c>
      <c r="P279" s="33">
        <v>5.4782955401674398</v>
      </c>
      <c r="Q279" s="33">
        <v>5.1172526161905143</v>
      </c>
      <c r="R279" s="33">
        <v>4.7467132876040994</v>
      </c>
      <c r="S279" s="33">
        <v>4.3585860757845794</v>
      </c>
      <c r="T279" s="33">
        <v>3.9342950449000016</v>
      </c>
      <c r="U279" s="33">
        <v>3.5088885727669097</v>
      </c>
      <c r="V279" s="33">
        <v>3.0740071899702288</v>
      </c>
      <c r="W279" s="33">
        <v>2.6521158877242224</v>
      </c>
      <c r="X279" s="33">
        <v>2.2404985959834334</v>
      </c>
      <c r="Y279" s="33">
        <v>1.8640361201026416</v>
      </c>
      <c r="Z279" s="33">
        <v>1.5341908214757773</v>
      </c>
      <c r="AA279" s="33">
        <v>1.2393079640969766</v>
      </c>
      <c r="AB279" s="33">
        <v>0.99200460279018898</v>
      </c>
      <c r="AC279" s="33">
        <v>0.78093117043588611</v>
      </c>
      <c r="AD279" s="33">
        <v>0.61479253609024576</v>
      </c>
      <c r="AE279" s="33">
        <v>0.48405530401945107</v>
      </c>
      <c r="AF279" s="33">
        <v>0.37913295596901497</v>
      </c>
      <c r="AG279" s="33">
        <v>0.28799393935228351</v>
      </c>
      <c r="AH279" s="33">
        <v>0.21309392557249462</v>
      </c>
      <c r="AI279" s="33">
        <v>0.15609438562389835</v>
      </c>
      <c r="AJ279" s="33">
        <v>0.12041241825239089</v>
      </c>
      <c r="AK279" s="33">
        <v>9.4097473451523791E-2</v>
      </c>
      <c r="AL279" s="33">
        <v>7.9830888469283059E-2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8.8655209457112836</v>
      </c>
      <c r="M280" s="33">
        <v>8.3611726753569027</v>
      </c>
      <c r="N280" s="33">
        <v>7.904794086732597</v>
      </c>
      <c r="O280" s="33">
        <v>7.4460150188890077</v>
      </c>
      <c r="P280" s="33">
        <v>6.9771109093170516</v>
      </c>
      <c r="Q280" s="33">
        <v>6.50240186288244</v>
      </c>
      <c r="R280" s="33">
        <v>6.0038382435232656</v>
      </c>
      <c r="S280" s="33">
        <v>5.4684605934502342</v>
      </c>
      <c r="T280" s="33">
        <v>4.9106033510783238</v>
      </c>
      <c r="U280" s="33">
        <v>4.3445607897029248</v>
      </c>
      <c r="V280" s="33">
        <v>3.7774966168702524</v>
      </c>
      <c r="W280" s="33">
        <v>3.2245953464333468</v>
      </c>
      <c r="X280" s="33">
        <v>2.7049879051443031</v>
      </c>
      <c r="Y280" s="33">
        <v>2.2390608813786468</v>
      </c>
      <c r="Z280" s="33">
        <v>1.8261682400258261</v>
      </c>
      <c r="AA280" s="33">
        <v>1.4669290424800421</v>
      </c>
      <c r="AB280" s="33">
        <v>1.1629693194144284</v>
      </c>
      <c r="AC280" s="33">
        <v>0.9163164760521969</v>
      </c>
      <c r="AD280" s="33">
        <v>0.72380341658168379</v>
      </c>
      <c r="AE280" s="33">
        <v>0.56983460992399371</v>
      </c>
      <c r="AF280" s="33">
        <v>0.43868323485080785</v>
      </c>
      <c r="AG280" s="33">
        <v>0.32728043523633638</v>
      </c>
      <c r="AH280" s="33">
        <v>0.24033361369223891</v>
      </c>
      <c r="AI280" s="33">
        <v>0.18019096228866879</v>
      </c>
      <c r="AJ280" s="33">
        <v>0.13996548520687241</v>
      </c>
      <c r="AK280" s="33">
        <v>0.11359993955868247</v>
      </c>
      <c r="AL280" s="33">
        <v>9.6230526828780347E-2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5.6412183130363385</v>
      </c>
      <c r="M281" s="33">
        <v>5.2366657932665737</v>
      </c>
      <c r="N281" s="33">
        <v>4.8931753646219125</v>
      </c>
      <c r="O281" s="33">
        <v>4.5941766688871972</v>
      </c>
      <c r="P281" s="33">
        <v>4.2811512561229232</v>
      </c>
      <c r="Q281" s="33">
        <v>3.9791573702822061</v>
      </c>
      <c r="R281" s="33">
        <v>3.6767872044476895</v>
      </c>
      <c r="S281" s="33">
        <v>3.366419609479236</v>
      </c>
      <c r="T281" s="33">
        <v>3.0307093354369763</v>
      </c>
      <c r="U281" s="33">
        <v>2.6957989146369226</v>
      </c>
      <c r="V281" s="33">
        <v>2.3559058213860626</v>
      </c>
      <c r="W281" s="33">
        <v>2.0271137210609265</v>
      </c>
      <c r="X281" s="33">
        <v>1.7085235379096215</v>
      </c>
      <c r="Y281" s="33">
        <v>1.4166594989420651</v>
      </c>
      <c r="Z281" s="33">
        <v>1.1604289020442207</v>
      </c>
      <c r="AA281" s="33">
        <v>0.93194491916750655</v>
      </c>
      <c r="AB281" s="33">
        <v>0.74158061859080138</v>
      </c>
      <c r="AC281" s="33">
        <v>0.58010802157633312</v>
      </c>
      <c r="AD281" s="33">
        <v>0.45286185296592185</v>
      </c>
      <c r="AE281" s="33">
        <v>0.35171038210571537</v>
      </c>
      <c r="AF281" s="33">
        <v>0.27025261646051513</v>
      </c>
      <c r="AG281" s="33">
        <v>0.19947783721346077</v>
      </c>
      <c r="AH281" s="33">
        <v>0.14177110783389532</v>
      </c>
      <c r="AI281" s="33">
        <v>9.8190105789820278E-2</v>
      </c>
      <c r="AJ281" s="33">
        <v>7.164451145105713E-2</v>
      </c>
      <c r="AK281" s="33">
        <v>5.3410871749184907E-2</v>
      </c>
      <c r="AL281" s="33">
        <v>4.357663009191988E-2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1.0460716348034313</v>
      </c>
      <c r="M282" s="33">
        <v>0.97573146555023904</v>
      </c>
      <c r="N282" s="33">
        <v>0.91270986432747858</v>
      </c>
      <c r="O282" s="33">
        <v>0.85510628581518211</v>
      </c>
      <c r="P282" s="33">
        <v>0.79798451419708649</v>
      </c>
      <c r="Q282" s="33">
        <v>0.74060797747128215</v>
      </c>
      <c r="R282" s="33">
        <v>0.68148404376617688</v>
      </c>
      <c r="S282" s="33">
        <v>0.62007291010277743</v>
      </c>
      <c r="T282" s="33">
        <v>0.5558905753103266</v>
      </c>
      <c r="U282" s="33">
        <v>0.49066207425352032</v>
      </c>
      <c r="V282" s="33">
        <v>0.42503264765145665</v>
      </c>
      <c r="W282" s="33">
        <v>0.36234459467924418</v>
      </c>
      <c r="X282" s="33">
        <v>0.30343039267359867</v>
      </c>
      <c r="Y282" s="33">
        <v>0.25021378107164616</v>
      </c>
      <c r="Z282" s="33">
        <v>0.20293567882508518</v>
      </c>
      <c r="AA282" s="33">
        <v>0.16152818909269953</v>
      </c>
      <c r="AB282" s="33">
        <v>0.12750135700749629</v>
      </c>
      <c r="AC282" s="33">
        <v>0.10015003935701761</v>
      </c>
      <c r="AD282" s="33">
        <v>7.8498312637873477E-2</v>
      </c>
      <c r="AE282" s="33">
        <v>6.0517515777744141E-2</v>
      </c>
      <c r="AF282" s="33">
        <v>4.5306736671951113E-2</v>
      </c>
      <c r="AG282" s="33">
        <v>3.2726802408611921E-2</v>
      </c>
      <c r="AH282" s="33">
        <v>2.2995267951515495E-2</v>
      </c>
      <c r="AI282" s="33">
        <v>1.6088158214286486E-2</v>
      </c>
      <c r="AJ282" s="33">
        <v>1.1794358061113669E-2</v>
      </c>
      <c r="AK282" s="33">
        <v>9.2914600599177822E-3</v>
      </c>
      <c r="AL282" s="33">
        <v>8.027840932393393E-3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352.8161072276443</v>
      </c>
      <c r="M288" s="33">
        <v>325.68094899906043</v>
      </c>
      <c r="N288" s="33">
        <v>300.69543872982121</v>
      </c>
      <c r="O288" s="33">
        <v>277.56232790136113</v>
      </c>
      <c r="P288" s="33">
        <v>255.79622429627744</v>
      </c>
      <c r="Q288" s="33">
        <v>235.55566515570746</v>
      </c>
      <c r="R288" s="33">
        <v>216.80226700760429</v>
      </c>
      <c r="S288" s="33">
        <v>199.56649935989114</v>
      </c>
      <c r="T288" s="33">
        <v>183.704414572237</v>
      </c>
      <c r="U288" s="33">
        <v>169.44947079444361</v>
      </c>
      <c r="V288" s="33">
        <v>156.76921033785305</v>
      </c>
      <c r="W288" s="33">
        <v>145.65912602156607</v>
      </c>
      <c r="X288" s="33">
        <v>135.97178431859072</v>
      </c>
      <c r="Y288" s="33">
        <v>127.68149911795363</v>
      </c>
      <c r="Z288" s="33">
        <v>120.82563421202033</v>
      </c>
      <c r="AA288" s="33">
        <v>115.14824216450162</v>
      </c>
      <c r="AB288" s="33">
        <v>110.48517214898635</v>
      </c>
      <c r="AC288" s="33">
        <v>106.63342419713115</v>
      </c>
      <c r="AD288" s="33">
        <v>103.56226780465229</v>
      </c>
      <c r="AE288" s="33">
        <v>101.12232439400343</v>
      </c>
      <c r="AF288" s="33">
        <v>99.20744570970389</v>
      </c>
      <c r="AG288" s="33">
        <v>97.677346336220467</v>
      </c>
      <c r="AH288" s="33">
        <v>96.456605176353051</v>
      </c>
      <c r="AI288" s="33">
        <v>95.452860404669039</v>
      </c>
      <c r="AJ288" s="33">
        <v>94.702511105249442</v>
      </c>
      <c r="AK288" s="33">
        <v>94.048751226421842</v>
      </c>
      <c r="AL288" s="33">
        <v>93.49245211495213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18640.874102489794</v>
      </c>
      <c r="M294" s="33">
        <v>16623.449726784769</v>
      </c>
      <c r="N294" s="33">
        <v>14780.066314211756</v>
      </c>
      <c r="O294" s="33">
        <v>13082.917368385457</v>
      </c>
      <c r="P294" s="33">
        <v>11501.591907105631</v>
      </c>
      <c r="Q294" s="33">
        <v>10041.094360886727</v>
      </c>
      <c r="R294" s="33">
        <v>8695.4456664500576</v>
      </c>
      <c r="S294" s="33">
        <v>7461.6587407971883</v>
      </c>
      <c r="T294" s="33">
        <v>6328.400124901591</v>
      </c>
      <c r="U294" s="33">
        <v>5312.267140271827</v>
      </c>
      <c r="V294" s="33">
        <v>4412.8728682943329</v>
      </c>
      <c r="W294" s="33">
        <v>3627.518038350177</v>
      </c>
      <c r="X294" s="33">
        <v>2949.2889602162982</v>
      </c>
      <c r="Y294" s="33">
        <v>2370.8020859338703</v>
      </c>
      <c r="Z294" s="33">
        <v>1899.3591059050977</v>
      </c>
      <c r="AA294" s="33">
        <v>1512.5912489027396</v>
      </c>
      <c r="AB294" s="33">
        <v>1194.5124444730995</v>
      </c>
      <c r="AC294" s="33">
        <v>932.3454601471459</v>
      </c>
      <c r="AD294" s="33">
        <v>727.62847169981819</v>
      </c>
      <c r="AE294" s="33">
        <v>568.50274741106091</v>
      </c>
      <c r="AF294" s="33">
        <v>447.44569038525299</v>
      </c>
      <c r="AG294" s="33">
        <v>354.49132890907947</v>
      </c>
      <c r="AH294" s="33">
        <v>283.66397757581473</v>
      </c>
      <c r="AI294" s="33">
        <v>226.48988911936877</v>
      </c>
      <c r="AJ294" s="33">
        <v>188.07793136243802</v>
      </c>
      <c r="AK294" s="33">
        <v>155.89360155703108</v>
      </c>
      <c r="AL294" s="33">
        <v>130.65117530015516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15172.939467784812</v>
      </c>
      <c r="M295" s="33">
        <v>13582.586955451832</v>
      </c>
      <c r="N295" s="33">
        <v>12098.163668969659</v>
      </c>
      <c r="O295" s="33">
        <v>10710.907378211041</v>
      </c>
      <c r="P295" s="33">
        <v>9396.1551947202279</v>
      </c>
      <c r="Q295" s="33">
        <v>8169.0558049912916</v>
      </c>
      <c r="R295" s="33">
        <v>7032.387679419262</v>
      </c>
      <c r="S295" s="33">
        <v>5992.5322171987718</v>
      </c>
      <c r="T295" s="33">
        <v>5045.5630237989617</v>
      </c>
      <c r="U295" s="33">
        <v>4201.9594787646711</v>
      </c>
      <c r="V295" s="33">
        <v>3457.7501201064561</v>
      </c>
      <c r="W295" s="33">
        <v>2812.753698109077</v>
      </c>
      <c r="X295" s="33">
        <v>2260.4135733790458</v>
      </c>
      <c r="Y295" s="33">
        <v>1795.9759000317158</v>
      </c>
      <c r="Z295" s="33">
        <v>1412.5918886411685</v>
      </c>
      <c r="AA295" s="33">
        <v>1099.6156106150752</v>
      </c>
      <c r="AB295" s="33">
        <v>850.44030881151104</v>
      </c>
      <c r="AC295" s="33">
        <v>651.22825227609644</v>
      </c>
      <c r="AD295" s="33">
        <v>494.84648596547731</v>
      </c>
      <c r="AE295" s="33">
        <v>374.33891413577612</v>
      </c>
      <c r="AF295" s="33">
        <v>283.39692510802081</v>
      </c>
      <c r="AG295" s="33">
        <v>213.93127121355602</v>
      </c>
      <c r="AH295" s="33">
        <v>161.78354248214245</v>
      </c>
      <c r="AI295" s="33">
        <v>123.60107636286845</v>
      </c>
      <c r="AJ295" s="33">
        <v>97.336245315392588</v>
      </c>
      <c r="AK295" s="33">
        <v>76.978064763843207</v>
      </c>
      <c r="AL295" s="33">
        <v>61.510376700022469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782.2827942061856</v>
      </c>
      <c r="M297" s="33">
        <v>735.32950629655602</v>
      </c>
      <c r="N297" s="33">
        <v>694.14163844064399</v>
      </c>
      <c r="O297" s="33">
        <v>656.92305437868924</v>
      </c>
      <c r="P297" s="33">
        <v>616.30824826883691</v>
      </c>
      <c r="Q297" s="33">
        <v>575.69091932143283</v>
      </c>
      <c r="R297" s="33">
        <v>534.00524485546123</v>
      </c>
      <c r="S297" s="33">
        <v>490.34093352576514</v>
      </c>
      <c r="T297" s="33">
        <v>442.60819255125017</v>
      </c>
      <c r="U297" s="33">
        <v>394.74996443627737</v>
      </c>
      <c r="V297" s="33">
        <v>345.82580887165074</v>
      </c>
      <c r="W297" s="33">
        <v>298.36303736897503</v>
      </c>
      <c r="X297" s="33">
        <v>252.05609204813626</v>
      </c>
      <c r="Y297" s="33">
        <v>209.70406351154719</v>
      </c>
      <c r="Z297" s="33">
        <v>172.59646741602495</v>
      </c>
      <c r="AA297" s="33">
        <v>139.42214596090986</v>
      </c>
      <c r="AB297" s="33">
        <v>111.60051781389626</v>
      </c>
      <c r="AC297" s="33">
        <v>87.854756674037176</v>
      </c>
      <c r="AD297" s="33">
        <v>69.164160310152653</v>
      </c>
      <c r="AE297" s="33">
        <v>54.456221702188245</v>
      </c>
      <c r="AF297" s="33">
        <v>42.652457546514185</v>
      </c>
      <c r="AG297" s="33">
        <v>32.399318177131896</v>
      </c>
      <c r="AH297" s="33">
        <v>23.973066626905641</v>
      </c>
      <c r="AI297" s="33">
        <v>17.560618382688563</v>
      </c>
      <c r="AJ297" s="33">
        <v>13.546397053393974</v>
      </c>
      <c r="AK297" s="33">
        <v>10.585965763296427</v>
      </c>
      <c r="AL297" s="33">
        <v>8.9809749527943428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969.9331664644277</v>
      </c>
      <c r="M298" s="33">
        <v>914.75007494216061</v>
      </c>
      <c r="N298" s="33">
        <v>864.81427924591071</v>
      </c>
      <c r="O298" s="33">
        <v>814.6156338912424</v>
      </c>
      <c r="P298" s="33">
        <v>763.31041330507514</v>
      </c>
      <c r="Q298" s="33">
        <v>711.37054405251331</v>
      </c>
      <c r="R298" s="33">
        <v>656.82166335085492</v>
      </c>
      <c r="S298" s="33">
        <v>598.2464462966052</v>
      </c>
      <c r="T298" s="33">
        <v>537.21339537737572</v>
      </c>
      <c r="U298" s="33">
        <v>475.28606616561143</v>
      </c>
      <c r="V298" s="33">
        <v>413.24797357691455</v>
      </c>
      <c r="W298" s="33">
        <v>352.76020431344642</v>
      </c>
      <c r="X298" s="33">
        <v>295.91554477872529</v>
      </c>
      <c r="Y298" s="33">
        <v>244.94395519512136</v>
      </c>
      <c r="Z298" s="33">
        <v>199.77455805764768</v>
      </c>
      <c r="AA298" s="33">
        <v>160.47505094657842</v>
      </c>
      <c r="AB298" s="33">
        <v>127.22303685142633</v>
      </c>
      <c r="AC298" s="33">
        <v>100.2404161218257</v>
      </c>
      <c r="AD298" s="33">
        <v>79.180402853662116</v>
      </c>
      <c r="AE298" s="33">
        <v>62.336939398081313</v>
      </c>
      <c r="AF298" s="33">
        <v>47.98951689800316</v>
      </c>
      <c r="AG298" s="33">
        <v>35.802675292126523</v>
      </c>
      <c r="AH298" s="33">
        <v>26.291306801793915</v>
      </c>
      <c r="AI298" s="33">
        <v>19.712193574027072</v>
      </c>
      <c r="AJ298" s="33">
        <v>15.311778063091019</v>
      </c>
      <c r="AK298" s="33">
        <v>12.427482253799402</v>
      </c>
      <c r="AL298" s="33">
        <v>10.5272804612885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564.12183130363383</v>
      </c>
      <c r="M299" s="33">
        <v>523.66657932665737</v>
      </c>
      <c r="N299" s="33">
        <v>489.31753646219124</v>
      </c>
      <c r="O299" s="33">
        <v>459.41766688871974</v>
      </c>
      <c r="P299" s="33">
        <v>428.11512561229227</v>
      </c>
      <c r="Q299" s="33">
        <v>397.91573702822063</v>
      </c>
      <c r="R299" s="33">
        <v>367.67872044476894</v>
      </c>
      <c r="S299" s="33">
        <v>336.64196094792362</v>
      </c>
      <c r="T299" s="33">
        <v>303.07093354369761</v>
      </c>
      <c r="U299" s="33">
        <v>269.57989146369226</v>
      </c>
      <c r="V299" s="33">
        <v>235.59058213860627</v>
      </c>
      <c r="W299" s="33">
        <v>202.71137210609265</v>
      </c>
      <c r="X299" s="33">
        <v>170.85235379096216</v>
      </c>
      <c r="Y299" s="33">
        <v>141.66594989420651</v>
      </c>
      <c r="Z299" s="33">
        <v>116.04289020442206</v>
      </c>
      <c r="AA299" s="33">
        <v>93.19449191675065</v>
      </c>
      <c r="AB299" s="33">
        <v>74.158061859080135</v>
      </c>
      <c r="AC299" s="33">
        <v>58.010802157633314</v>
      </c>
      <c r="AD299" s="33">
        <v>45.286185296592187</v>
      </c>
      <c r="AE299" s="33">
        <v>35.171038210571538</v>
      </c>
      <c r="AF299" s="33">
        <v>27.025261646051511</v>
      </c>
      <c r="AG299" s="33">
        <v>19.947783721346077</v>
      </c>
      <c r="AH299" s="33">
        <v>14.177110783389532</v>
      </c>
      <c r="AI299" s="33">
        <v>9.8190105789820272</v>
      </c>
      <c r="AJ299" s="33">
        <v>7.1644511451057129</v>
      </c>
      <c r="AK299" s="33">
        <v>5.3410871749184903</v>
      </c>
      <c r="AL299" s="33">
        <v>4.3576630091919881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101.78567393934146</v>
      </c>
      <c r="M300" s="33">
        <v>94.941380208167985</v>
      </c>
      <c r="N300" s="33">
        <v>88.809203462547217</v>
      </c>
      <c r="O300" s="33">
        <v>83.20421536697225</v>
      </c>
      <c r="P300" s="33">
        <v>77.6461084196889</v>
      </c>
      <c r="Q300" s="33">
        <v>72.063212120202877</v>
      </c>
      <c r="R300" s="33">
        <v>66.310289243893436</v>
      </c>
      <c r="S300" s="33">
        <v>60.334815462422725</v>
      </c>
      <c r="T300" s="33">
        <v>54.089696118298988</v>
      </c>
      <c r="U300" s="33">
        <v>47.742781892517812</v>
      </c>
      <c r="V300" s="33">
        <v>41.356856498222172</v>
      </c>
      <c r="W300" s="33">
        <v>35.257134923302687</v>
      </c>
      <c r="X300" s="33">
        <v>29.524619523561473</v>
      </c>
      <c r="Y300" s="33">
        <v>24.346495486491328</v>
      </c>
      <c r="Z300" s="33">
        <v>19.746204894878471</v>
      </c>
      <c r="AA300" s="33">
        <v>15.717141197592365</v>
      </c>
      <c r="AB300" s="33">
        <v>12.406235977928285</v>
      </c>
      <c r="AC300" s="33">
        <v>9.7448768438512783</v>
      </c>
      <c r="AD300" s="33">
        <v>7.6381037293382779</v>
      </c>
      <c r="AE300" s="33">
        <v>5.888522280531884</v>
      </c>
      <c r="AF300" s="33">
        <v>4.4084712487337328</v>
      </c>
      <c r="AG300" s="33">
        <v>3.1844087232765692</v>
      </c>
      <c r="AH300" s="33">
        <v>2.2375034060650805</v>
      </c>
      <c r="AI300" s="33">
        <v>1.565422454640609</v>
      </c>
      <c r="AJ300" s="33">
        <v>1.1476237802375231</v>
      </c>
      <c r="AK300" s="33">
        <v>0.90408485672868877</v>
      </c>
      <c r="AL300" s="33">
        <v>0.78113120784031087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20393.090063160405</v>
      </c>
      <c r="M304" s="33">
        <v>18273.529308023484</v>
      </c>
      <c r="N304" s="33">
        <v>16339.022231898311</v>
      </c>
      <c r="O304" s="33">
        <v>14554.456056655388</v>
      </c>
      <c r="P304" s="33">
        <v>12881.210568679542</v>
      </c>
      <c r="Q304" s="33">
        <v>11328.155824260673</v>
      </c>
      <c r="R304" s="33">
        <v>9886.2725746563738</v>
      </c>
      <c r="S304" s="33">
        <v>8550.2461206195585</v>
      </c>
      <c r="T304" s="33">
        <v>7308.2217128302163</v>
      </c>
      <c r="U304" s="33">
        <v>6182.3031708737153</v>
      </c>
      <c r="V304" s="33">
        <v>5171.9466507428988</v>
      </c>
      <c r="W304" s="33">
        <v>4278.6412800325988</v>
      </c>
      <c r="X304" s="33">
        <v>3497.2605970431596</v>
      </c>
      <c r="Y304" s="33">
        <v>2825.4501046405389</v>
      </c>
      <c r="Z304" s="33">
        <v>2271.7301313787702</v>
      </c>
      <c r="AA304" s="33">
        <v>1812.4884458102279</v>
      </c>
      <c r="AB304" s="33">
        <v>1433.335999138422</v>
      </c>
      <c r="AC304" s="33">
        <v>1120.4406329430087</v>
      </c>
      <c r="AD304" s="33">
        <v>875.97303486363296</v>
      </c>
      <c r="AE304" s="33">
        <v>685.29590851133048</v>
      </c>
      <c r="AF304" s="33">
        <v>538.08766482977035</v>
      </c>
      <c r="AG304" s="33">
        <v>422.69332237833788</v>
      </c>
      <c r="AH304" s="33">
        <v>333.92835100451424</v>
      </c>
      <c r="AI304" s="33">
        <v>263.7627010760844</v>
      </c>
      <c r="AJ304" s="33">
        <v>216.93610647892302</v>
      </c>
      <c r="AK304" s="33">
        <v>178.90704957412692</v>
      </c>
      <c r="AL304" s="33">
        <v>150.15943071423803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15838.846973027787</v>
      </c>
      <c r="M305" s="34">
        <v>14201.194914986656</v>
      </c>
      <c r="N305" s="34">
        <v>12676.290408894398</v>
      </c>
      <c r="O305" s="34">
        <v>11253.529260466732</v>
      </c>
      <c r="P305" s="34">
        <v>9901.916428752209</v>
      </c>
      <c r="Q305" s="34">
        <v>8639.034754139715</v>
      </c>
      <c r="R305" s="34">
        <v>7466.3766891079249</v>
      </c>
      <c r="S305" s="34">
        <v>6389.5089936091181</v>
      </c>
      <c r="T305" s="34">
        <v>5402.7236534609583</v>
      </c>
      <c r="U305" s="34">
        <v>4519.2821521208816</v>
      </c>
      <c r="V305" s="34">
        <v>3734.6975587432844</v>
      </c>
      <c r="W305" s="34">
        <v>3050.7222051384724</v>
      </c>
      <c r="X305" s="34">
        <v>2460.7905466935695</v>
      </c>
      <c r="Y305" s="34">
        <v>1961.9883454124135</v>
      </c>
      <c r="Z305" s="34">
        <v>1548.380983740469</v>
      </c>
      <c r="AA305" s="34">
        <v>1208.5272437294182</v>
      </c>
      <c r="AB305" s="34">
        <v>937.00460664851948</v>
      </c>
      <c r="AC305" s="34">
        <v>718.98393127758106</v>
      </c>
      <c r="AD305" s="34">
        <v>547.77077499140773</v>
      </c>
      <c r="AE305" s="34">
        <v>415.39847462687953</v>
      </c>
      <c r="AF305" s="34">
        <v>314.83065800280605</v>
      </c>
      <c r="AG305" s="34">
        <v>237.06346365817865</v>
      </c>
      <c r="AH305" s="34">
        <v>178.19815667159708</v>
      </c>
      <c r="AI305" s="34">
        <v>134.9855093964911</v>
      </c>
      <c r="AJ305" s="34">
        <v>105.64832024073583</v>
      </c>
      <c r="AK305" s="34">
        <v>83.223236795490379</v>
      </c>
      <c r="AL305" s="34">
        <v>66.649170917054775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36231.937036188196</v>
      </c>
      <c r="M306" s="33">
        <v>32474.724223010144</v>
      </c>
      <c r="N306" s="33">
        <v>29015.312640792712</v>
      </c>
      <c r="O306" s="33">
        <v>25807.985317122118</v>
      </c>
      <c r="P306" s="33">
        <v>22783.126997431755</v>
      </c>
      <c r="Q306" s="33">
        <v>19967.190578400387</v>
      </c>
      <c r="R306" s="33">
        <v>17352.649263764299</v>
      </c>
      <c r="S306" s="33">
        <v>14939.755114228677</v>
      </c>
      <c r="T306" s="33">
        <v>12710.945366291175</v>
      </c>
      <c r="U306" s="33">
        <v>10701.585322994597</v>
      </c>
      <c r="V306" s="33">
        <v>8906.6442094861814</v>
      </c>
      <c r="W306" s="33">
        <v>7329.3634851710704</v>
      </c>
      <c r="X306" s="33">
        <v>5958.0511437367295</v>
      </c>
      <c r="Y306" s="33">
        <v>4787.4384500529513</v>
      </c>
      <c r="Z306" s="33">
        <v>3820.111115119239</v>
      </c>
      <c r="AA306" s="33">
        <v>3021.0156895396462</v>
      </c>
      <c r="AB306" s="33">
        <v>2370.3406057869415</v>
      </c>
      <c r="AC306" s="33">
        <v>1839.4245642205899</v>
      </c>
      <c r="AD306" s="33">
        <v>1423.743809855041</v>
      </c>
      <c r="AE306" s="33">
        <v>1100.69438313821</v>
      </c>
      <c r="AF306" s="33">
        <v>852.91832283257622</v>
      </c>
      <c r="AG306" s="33">
        <v>659.75678603651659</v>
      </c>
      <c r="AH306" s="33">
        <v>512.12650767611126</v>
      </c>
      <c r="AI306" s="33">
        <v>398.74821047257552</v>
      </c>
      <c r="AJ306" s="33">
        <v>322.58442671965884</v>
      </c>
      <c r="AK306" s="33">
        <v>262.13028636961729</v>
      </c>
      <c r="AL306" s="33">
        <v>216.80860163129279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44.178871622900814</v>
      </c>
      <c r="M312" s="33">
        <v>39.39757585247991</v>
      </c>
      <c r="N312" s="33">
        <v>35.028757164681863</v>
      </c>
      <c r="O312" s="33">
        <v>31.006514163073536</v>
      </c>
      <c r="P312" s="33">
        <v>27.258772819840349</v>
      </c>
      <c r="Q312" s="33">
        <v>23.797393635301546</v>
      </c>
      <c r="R312" s="33">
        <v>20.608206229486633</v>
      </c>
      <c r="S312" s="33">
        <v>17.684131215689334</v>
      </c>
      <c r="T312" s="33">
        <v>14.998308296016777</v>
      </c>
      <c r="U312" s="33">
        <v>12.590073122444229</v>
      </c>
      <c r="V312" s="33">
        <v>10.458508697857571</v>
      </c>
      <c r="W312" s="33">
        <v>8.5972177508899179</v>
      </c>
      <c r="X312" s="33">
        <v>6.9898148357126253</v>
      </c>
      <c r="Y312" s="33">
        <v>5.6188009436632722</v>
      </c>
      <c r="Z312" s="33">
        <v>4.5014810809950809</v>
      </c>
      <c r="AA312" s="33">
        <v>3.5848412598994925</v>
      </c>
      <c r="AB312" s="33">
        <v>2.8309944934012456</v>
      </c>
      <c r="AC312" s="33">
        <v>2.2096587405487362</v>
      </c>
      <c r="AD312" s="33">
        <v>1.7244794779285693</v>
      </c>
      <c r="AE312" s="33">
        <v>1.3473515113642143</v>
      </c>
      <c r="AF312" s="33">
        <v>1.0604462862130495</v>
      </c>
      <c r="AG312" s="33">
        <v>0.84014444951451872</v>
      </c>
      <c r="AH312" s="33">
        <v>0.67228362685468079</v>
      </c>
      <c r="AI312" s="33">
        <v>0.53678103721290404</v>
      </c>
      <c r="AJ312" s="33">
        <v>0.44574469732897809</v>
      </c>
      <c r="AK312" s="33">
        <v>0.36946783569016367</v>
      </c>
      <c r="AL312" s="33">
        <v>0.30964328546136777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40.208289589629736</v>
      </c>
      <c r="M313" s="33">
        <v>35.99385543194736</v>
      </c>
      <c r="N313" s="33">
        <v>32.060133722769599</v>
      </c>
      <c r="O313" s="33">
        <v>28.38390455225926</v>
      </c>
      <c r="P313" s="33">
        <v>24.899811266008594</v>
      </c>
      <c r="Q313" s="33">
        <v>21.647997883226921</v>
      </c>
      <c r="R313" s="33">
        <v>18.635827350461042</v>
      </c>
      <c r="S313" s="33">
        <v>15.880210375576745</v>
      </c>
      <c r="T313" s="33">
        <v>13.370742013067247</v>
      </c>
      <c r="U313" s="33">
        <v>11.135192618726379</v>
      </c>
      <c r="V313" s="33">
        <v>9.1630378182821097</v>
      </c>
      <c r="W313" s="33">
        <v>7.4537972999890547</v>
      </c>
      <c r="X313" s="33">
        <v>5.9900959694544706</v>
      </c>
      <c r="Y313" s="33">
        <v>4.7593361350840473</v>
      </c>
      <c r="Z313" s="33">
        <v>3.7433685048990961</v>
      </c>
      <c r="AA313" s="33">
        <v>2.9139813681299493</v>
      </c>
      <c r="AB313" s="33">
        <v>2.2536668183505042</v>
      </c>
      <c r="AC313" s="33">
        <v>1.7257548685316557</v>
      </c>
      <c r="AD313" s="33">
        <v>1.3113431878085151</v>
      </c>
      <c r="AE313" s="33">
        <v>0.99199812245980679</v>
      </c>
      <c r="AF313" s="33">
        <v>0.75100185153625509</v>
      </c>
      <c r="AG313" s="33">
        <v>0.56691786871592342</v>
      </c>
      <c r="AH313" s="33">
        <v>0.42872638757767756</v>
      </c>
      <c r="AI313" s="33">
        <v>0.3275428523616013</v>
      </c>
      <c r="AJ313" s="33">
        <v>0.25794105008579038</v>
      </c>
      <c r="AK313" s="33">
        <v>0.20399187162418447</v>
      </c>
      <c r="AL313" s="33">
        <v>0.16300249825505955</v>
      </c>
      <c r="AN313" s="33"/>
    </row>
    <row r="314" spans="1:40">
      <c r="A314" s="8" t="s">
        <v>31</v>
      </c>
      <c r="B314" s="33">
        <v>2.0482348384860575E-2</v>
      </c>
      <c r="C314" s="33">
        <v>2.6668615120709362E-2</v>
      </c>
      <c r="D314" s="33">
        <v>3.4433562312254487E-2</v>
      </c>
      <c r="E314" s="33">
        <v>5.4225745366633736E-2</v>
      </c>
      <c r="F314" s="33">
        <v>8.2180012946230382E-2</v>
      </c>
      <c r="G314" s="33">
        <v>0.13268519649571187</v>
      </c>
      <c r="H314" s="33">
        <v>0.29876597449706299</v>
      </c>
      <c r="I314" s="33">
        <v>0.60565141583883375</v>
      </c>
      <c r="J314" s="33">
        <v>0.96372196579899283</v>
      </c>
      <c r="K314" s="33">
        <v>1.3382847227785803</v>
      </c>
      <c r="L314" s="33">
        <v>3.8651495427504132</v>
      </c>
      <c r="M314" s="33">
        <v>6.0846169584377829</v>
      </c>
      <c r="N314" s="33">
        <v>7.9673355958329433</v>
      </c>
      <c r="O314" s="33">
        <v>9.5650663248574421</v>
      </c>
      <c r="P314" s="33">
        <v>10.936603928690737</v>
      </c>
      <c r="Q314" s="33">
        <v>12.067898387397278</v>
      </c>
      <c r="R314" s="33">
        <v>12.978426542523229</v>
      </c>
      <c r="S314" s="33">
        <v>13.68542202258568</v>
      </c>
      <c r="T314" s="33">
        <v>14.204275482521314</v>
      </c>
      <c r="U314" s="33">
        <v>14.525668832166598</v>
      </c>
      <c r="V314" s="33">
        <v>14.666751288236529</v>
      </c>
      <c r="W314" s="33">
        <v>14.633958491880023</v>
      </c>
      <c r="X314" s="33">
        <v>14.434978610436216</v>
      </c>
      <c r="Y314" s="33">
        <v>14.089258786277647</v>
      </c>
      <c r="Z314" s="33">
        <v>13.614851038269281</v>
      </c>
      <c r="AA314" s="33">
        <v>13.036070965630328</v>
      </c>
      <c r="AB314" s="33">
        <v>12.367438181790474</v>
      </c>
      <c r="AC314" s="33">
        <v>11.629298221877296</v>
      </c>
      <c r="AD314" s="33">
        <v>10.833126912816322</v>
      </c>
      <c r="AE314" s="33">
        <v>9.9945427030072462</v>
      </c>
      <c r="AF314" s="33">
        <v>9.1262825336014686</v>
      </c>
      <c r="AG314" s="33">
        <v>8.2385586033234919</v>
      </c>
      <c r="AH314" s="33">
        <v>7.3359310187725022</v>
      </c>
      <c r="AI314" s="33">
        <v>6.4227143443226273</v>
      </c>
      <c r="AJ314" s="33">
        <v>5.502812853066815</v>
      </c>
      <c r="AK314" s="33">
        <v>4.581143472621366</v>
      </c>
      <c r="AL314" s="33">
        <v>3.6595343286904454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1.8540102222686599</v>
      </c>
      <c r="M315" s="33">
        <v>1.7427309299228377</v>
      </c>
      <c r="N315" s="33">
        <v>1.6451156831043263</v>
      </c>
      <c r="O315" s="33">
        <v>1.5569076388774938</v>
      </c>
      <c r="P315" s="33">
        <v>1.4606505483971437</v>
      </c>
      <c r="Q315" s="33">
        <v>1.3643874787917958</v>
      </c>
      <c r="R315" s="33">
        <v>1.2655924303074431</v>
      </c>
      <c r="S315" s="33">
        <v>1.1621080124560634</v>
      </c>
      <c r="T315" s="33">
        <v>1.048981416346463</v>
      </c>
      <c r="U315" s="33">
        <v>0.93555741571397721</v>
      </c>
      <c r="V315" s="33">
        <v>0.81960716702581227</v>
      </c>
      <c r="W315" s="33">
        <v>0.70712039856447073</v>
      </c>
      <c r="X315" s="33">
        <v>0.59737293815408299</v>
      </c>
      <c r="Y315" s="33">
        <v>0.49699863052236692</v>
      </c>
      <c r="Z315" s="33">
        <v>0.40905362777597909</v>
      </c>
      <c r="AA315" s="33">
        <v>0.33043048592735641</v>
      </c>
      <c r="AB315" s="33">
        <v>0.26449322721893409</v>
      </c>
      <c r="AC315" s="33">
        <v>0.20821577331746816</v>
      </c>
      <c r="AD315" s="33">
        <v>0.16391905993506178</v>
      </c>
      <c r="AE315" s="33">
        <v>0.12906124543418612</v>
      </c>
      <c r="AF315" s="33">
        <v>0.10108632438523862</v>
      </c>
      <c r="AG315" s="33">
        <v>7.6786384079802594E-2</v>
      </c>
      <c r="AH315" s="33">
        <v>5.6816167905766379E-2</v>
      </c>
      <c r="AI315" s="33">
        <v>4.1618665566971899E-2</v>
      </c>
      <c r="AJ315" s="33">
        <v>3.2104961016543726E-2</v>
      </c>
      <c r="AK315" s="33">
        <v>2.5088738859012531E-2</v>
      </c>
      <c r="AL315" s="33">
        <v>2.1284910638122594E-2</v>
      </c>
      <c r="AN315" s="33"/>
    </row>
    <row r="316" spans="1:40">
      <c r="A316" s="8" t="s">
        <v>33</v>
      </c>
      <c r="B316" s="33">
        <v>0.20454779620113545</v>
      </c>
      <c r="C316" s="33">
        <v>0.2270267208989111</v>
      </c>
      <c r="D316" s="33">
        <v>0.27657337591080045</v>
      </c>
      <c r="E316" s="33">
        <v>0.37553674211734106</v>
      </c>
      <c r="F316" s="33">
        <v>0.51817802858460493</v>
      </c>
      <c r="G316" s="33">
        <v>0.73782418277394812</v>
      </c>
      <c r="H316" s="33">
        <v>1.1344549970558655</v>
      </c>
      <c r="I316" s="33">
        <v>1.7061969612930701</v>
      </c>
      <c r="J316" s="33">
        <v>2.3124430309001669</v>
      </c>
      <c r="K316" s="33">
        <v>2.5203305533565765</v>
      </c>
      <c r="L316" s="33">
        <v>2.3719098523054813</v>
      </c>
      <c r="M316" s="33">
        <v>2.2346756572906394</v>
      </c>
      <c r="N316" s="33">
        <v>2.1105257717465924</v>
      </c>
      <c r="O316" s="33">
        <v>1.9859857262339213</v>
      </c>
      <c r="P316" s="33">
        <v>1.858999449584599</v>
      </c>
      <c r="Q316" s="33">
        <v>1.7307253281032127</v>
      </c>
      <c r="R316" s="33">
        <v>1.5963690603459899</v>
      </c>
      <c r="S316" s="33">
        <v>1.452508466493587</v>
      </c>
      <c r="T316" s="33">
        <v>1.3029779045862551</v>
      </c>
      <c r="U316" s="33">
        <v>1.1515851336568002</v>
      </c>
      <c r="V316" s="33">
        <v>1.0002339921389396</v>
      </c>
      <c r="W316" s="33">
        <v>0.85294204232723492</v>
      </c>
      <c r="X316" s="33">
        <v>0.71475282250422179</v>
      </c>
      <c r="Y316" s="33">
        <v>0.59102001980016039</v>
      </c>
      <c r="Z316" s="33">
        <v>0.48152883189178897</v>
      </c>
      <c r="AA316" s="33">
        <v>0.38639851765970157</v>
      </c>
      <c r="AB316" s="33">
        <v>0.30601232412249219</v>
      </c>
      <c r="AC316" s="33">
        <v>0.24085758017584791</v>
      </c>
      <c r="AD316" s="33">
        <v>0.19005488853371491</v>
      </c>
      <c r="AE316" s="33">
        <v>0.14946869787924888</v>
      </c>
      <c r="AF316" s="33">
        <v>0.11494614700359818</v>
      </c>
      <c r="AG316" s="33">
        <v>8.5665454533127475E-2</v>
      </c>
      <c r="AH316" s="33">
        <v>6.2841059303085034E-2</v>
      </c>
      <c r="AI316" s="33">
        <v>4.7065913044039578E-2</v>
      </c>
      <c r="AJ316" s="33">
        <v>3.6520571613663851E-2</v>
      </c>
      <c r="AK316" s="33">
        <v>2.9609812917582887E-2</v>
      </c>
      <c r="AL316" s="33">
        <v>2.5055849474101593E-2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1.4949228529546295</v>
      </c>
      <c r="M317" s="33">
        <v>1.3877164352156421</v>
      </c>
      <c r="N317" s="33">
        <v>1.2966914716248066</v>
      </c>
      <c r="O317" s="33">
        <v>1.2174568172551075</v>
      </c>
      <c r="P317" s="33">
        <v>1.1345050828725745</v>
      </c>
      <c r="Q317" s="33">
        <v>1.0544767031247846</v>
      </c>
      <c r="R317" s="33">
        <v>0.97434860917863753</v>
      </c>
      <c r="S317" s="33">
        <v>0.8921011965119976</v>
      </c>
      <c r="T317" s="33">
        <v>0.80313797389079888</v>
      </c>
      <c r="U317" s="33">
        <v>0.71438671237878437</v>
      </c>
      <c r="V317" s="33">
        <v>0.62431504266730664</v>
      </c>
      <c r="W317" s="33">
        <v>0.53718513608114549</v>
      </c>
      <c r="X317" s="33">
        <v>0.45275873754604978</v>
      </c>
      <c r="Y317" s="33">
        <v>0.37541476721964728</v>
      </c>
      <c r="Z317" s="33">
        <v>0.30751365904171846</v>
      </c>
      <c r="AA317" s="33">
        <v>0.24696540357938926</v>
      </c>
      <c r="AB317" s="33">
        <v>0.19651886392656237</v>
      </c>
      <c r="AC317" s="33">
        <v>0.15372862571772827</v>
      </c>
      <c r="AD317" s="33">
        <v>0.12000839103596928</v>
      </c>
      <c r="AE317" s="33">
        <v>9.3203251258014569E-2</v>
      </c>
      <c r="AF317" s="33">
        <v>7.1616943362036514E-2</v>
      </c>
      <c r="AG317" s="33">
        <v>5.2861626861567104E-2</v>
      </c>
      <c r="AH317" s="33">
        <v>3.7569343575982267E-2</v>
      </c>
      <c r="AI317" s="33">
        <v>2.6020378034302377E-2</v>
      </c>
      <c r="AJ317" s="33">
        <v>1.8985795534530135E-2</v>
      </c>
      <c r="AK317" s="33">
        <v>1.4153881013534E-2</v>
      </c>
      <c r="AL317" s="33">
        <v>1.1547806974358768E-2</v>
      </c>
      <c r="AN317" s="33"/>
    </row>
    <row r="318" spans="1:40">
      <c r="A318" s="8" t="s">
        <v>35</v>
      </c>
      <c r="B318" s="33">
        <v>1.6206452094488814E-3</v>
      </c>
      <c r="C318" s="33">
        <v>2.157159246651128E-3</v>
      </c>
      <c r="D318" s="33">
        <v>4.9344914795486526E-3</v>
      </c>
      <c r="E318" s="33">
        <v>7.5915816210346231E-3</v>
      </c>
      <c r="F318" s="33">
        <v>7.2293674638474808E-3</v>
      </c>
      <c r="G318" s="33">
        <v>3.7637485056634924E-2</v>
      </c>
      <c r="H318" s="33">
        <v>0.1262686948719926</v>
      </c>
      <c r="I318" s="33">
        <v>0.21344662659660135</v>
      </c>
      <c r="J318" s="33">
        <v>0.2645982284588162</v>
      </c>
      <c r="K318" s="33">
        <v>0.2985612755267753</v>
      </c>
      <c r="L318" s="33">
        <v>0.27819650456225986</v>
      </c>
      <c r="M318" s="33">
        <v>0.2592267799575273</v>
      </c>
      <c r="N318" s="33">
        <v>0.24223738149231192</v>
      </c>
      <c r="O318" s="33">
        <v>0.22671848640175055</v>
      </c>
      <c r="P318" s="33">
        <v>0.21135827911222693</v>
      </c>
      <c r="Q318" s="33">
        <v>0.19596147618585097</v>
      </c>
      <c r="R318" s="33">
        <v>0.18013374281485584</v>
      </c>
      <c r="S318" s="33">
        <v>0.16373395473548674</v>
      </c>
      <c r="T318" s="33">
        <v>0.14663628982150637</v>
      </c>
      <c r="U318" s="33">
        <v>0.12929756563412403</v>
      </c>
      <c r="V318" s="33">
        <v>0.11188848625413575</v>
      </c>
      <c r="W318" s="33">
        <v>9.5288324181533421E-2</v>
      </c>
      <c r="X318" s="33">
        <v>7.9713397276275008E-2</v>
      </c>
      <c r="Y318" s="33">
        <v>6.5665513494346614E-2</v>
      </c>
      <c r="Z318" s="33">
        <v>5.3203223751636011E-2</v>
      </c>
      <c r="AA318" s="33">
        <v>4.2303940741136158E-2</v>
      </c>
      <c r="AB318" s="33">
        <v>3.3357984953459839E-2</v>
      </c>
      <c r="AC318" s="33">
        <v>2.6175088855611508E-2</v>
      </c>
      <c r="AD318" s="33">
        <v>2.0495047924085318E-2</v>
      </c>
      <c r="AE318" s="33">
        <v>1.5784136270376274E-2</v>
      </c>
      <c r="AF318" s="33">
        <v>1.180465122760577E-2</v>
      </c>
      <c r="AG318" s="33">
        <v>8.5181274825090695E-3</v>
      </c>
      <c r="AH318" s="33">
        <v>5.979002737341638E-3</v>
      </c>
      <c r="AI318" s="33">
        <v>4.1787448615492415E-3</v>
      </c>
      <c r="AJ318" s="33">
        <v>3.0602902331537422E-3</v>
      </c>
      <c r="AK318" s="33">
        <v>2.4083554449625699E-3</v>
      </c>
      <c r="AL318" s="33">
        <v>2.0786588549364347E-3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111.56372438834767</v>
      </c>
      <c r="C324" s="33">
        <v>113.11202205286726</v>
      </c>
      <c r="D324" s="33">
        <v>114.66595643659377</v>
      </c>
      <c r="E324" s="33">
        <v>115.60925764986391</v>
      </c>
      <c r="F324" s="33">
        <v>116.10180615096093</v>
      </c>
      <c r="G324" s="33">
        <v>116.68571999367211</v>
      </c>
      <c r="H324" s="33">
        <v>116.27251415078631</v>
      </c>
      <c r="I324" s="33">
        <v>110.8489894633673</v>
      </c>
      <c r="J324" s="33">
        <v>105.7321637912827</v>
      </c>
      <c r="K324" s="33">
        <v>101.7086680169878</v>
      </c>
      <c r="L324" s="33">
        <v>94.251350187371983</v>
      </c>
      <c r="M324" s="33">
        <v>87.100398045251694</v>
      </c>
      <c r="N324" s="33">
        <v>80.350796791252463</v>
      </c>
      <c r="O324" s="33">
        <v>73.942553708958513</v>
      </c>
      <c r="P324" s="33">
        <v>67.76070137450624</v>
      </c>
      <c r="Q324" s="33">
        <v>61.85884089213139</v>
      </c>
      <c r="R324" s="33">
        <v>56.238903965117835</v>
      </c>
      <c r="S324" s="33">
        <v>50.92021524404889</v>
      </c>
      <c r="T324" s="33">
        <v>45.87505937625037</v>
      </c>
      <c r="U324" s="33">
        <v>41.181761400720895</v>
      </c>
      <c r="V324" s="33">
        <v>36.84434249246241</v>
      </c>
      <c r="W324" s="33">
        <v>32.877509443913375</v>
      </c>
      <c r="X324" s="33">
        <v>29.259487311083941</v>
      </c>
      <c r="Y324" s="33">
        <v>25.996494796061487</v>
      </c>
      <c r="Z324" s="33">
        <v>23.110999966624583</v>
      </c>
      <c r="AA324" s="33">
        <v>20.540991941567349</v>
      </c>
      <c r="AB324" s="33">
        <v>18.252481893763676</v>
      </c>
      <c r="AC324" s="33">
        <v>16.193688899024345</v>
      </c>
      <c r="AD324" s="33">
        <v>14.363426965982237</v>
      </c>
      <c r="AE324" s="33">
        <v>12.721409667673093</v>
      </c>
      <c r="AF324" s="33">
        <v>11.237184737329253</v>
      </c>
      <c r="AG324" s="33">
        <v>9.8694525145109413</v>
      </c>
      <c r="AH324" s="33">
        <v>8.6001466067270353</v>
      </c>
      <c r="AI324" s="33">
        <v>7.4059219354039953</v>
      </c>
      <c r="AJ324" s="33">
        <v>6.2971702188794758</v>
      </c>
      <c r="AK324" s="33">
        <v>5.2258639681708061</v>
      </c>
      <c r="AL324" s="33">
        <v>4.1921473383483931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188.99490571050507</v>
      </c>
      <c r="M329" s="33">
        <v>188.37019219533562</v>
      </c>
      <c r="N329" s="33">
        <v>187.76778996980786</v>
      </c>
      <c r="O329" s="33">
        <v>187.165684502006</v>
      </c>
      <c r="P329" s="33">
        <v>186.54749486959048</v>
      </c>
      <c r="Q329" s="33">
        <v>186.03742999284603</v>
      </c>
      <c r="R329" s="33">
        <v>185.73361987262808</v>
      </c>
      <c r="S329" s="33">
        <v>185.5340588523737</v>
      </c>
      <c r="T329" s="33">
        <v>185.33186881718009</v>
      </c>
      <c r="U329" s="33">
        <v>185.08313906516796</v>
      </c>
      <c r="V329" s="33">
        <v>184.72404793296968</v>
      </c>
      <c r="W329" s="33">
        <v>184.28134159931525</v>
      </c>
      <c r="X329" s="33">
        <v>184.45418534808144</v>
      </c>
      <c r="Y329" s="33">
        <v>184.72369226075611</v>
      </c>
      <c r="Z329" s="33">
        <v>185.17468621871299</v>
      </c>
      <c r="AA329" s="33">
        <v>185.84738368986177</v>
      </c>
      <c r="AB329" s="33">
        <v>186.73870245161555</v>
      </c>
      <c r="AC329" s="33">
        <v>187.98059110322075</v>
      </c>
      <c r="AD329" s="33">
        <v>189.64202076599142</v>
      </c>
      <c r="AE329" s="33">
        <v>191.80309330652287</v>
      </c>
      <c r="AF329" s="33">
        <v>194.52384747281525</v>
      </c>
      <c r="AG329" s="33">
        <v>198.17222610484248</v>
      </c>
      <c r="AH329" s="33">
        <v>202.94155393287522</v>
      </c>
      <c r="AI329" s="33">
        <v>209.30658353606626</v>
      </c>
      <c r="AJ329" s="33">
        <v>216.17788788913884</v>
      </c>
      <c r="AK329" s="33">
        <v>224.81390592449998</v>
      </c>
      <c r="AL329" s="33">
        <v>235.49539373999664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182.28667957823433</v>
      </c>
      <c r="M330" s="33">
        <v>182.30473418132732</v>
      </c>
      <c r="N330" s="33">
        <v>182.32453632720498</v>
      </c>
      <c r="O330" s="33">
        <v>182.36746199044944</v>
      </c>
      <c r="P330" s="33">
        <v>182.41197858585224</v>
      </c>
      <c r="Q330" s="33">
        <v>182.46566877283175</v>
      </c>
      <c r="R330" s="33">
        <v>182.51346252398167</v>
      </c>
      <c r="S330" s="33">
        <v>182.56608970660449</v>
      </c>
      <c r="T330" s="33">
        <v>182.60201921126747</v>
      </c>
      <c r="U330" s="33">
        <v>182.62070381746221</v>
      </c>
      <c r="V330" s="33">
        <v>182.61725792925472</v>
      </c>
      <c r="W330" s="33">
        <v>182.59314828347715</v>
      </c>
      <c r="X330" s="33">
        <v>182.63396481717896</v>
      </c>
      <c r="Y330" s="33">
        <v>182.66999228196713</v>
      </c>
      <c r="Z330" s="33">
        <v>182.72162476580488</v>
      </c>
      <c r="AA330" s="33">
        <v>182.80632146956481</v>
      </c>
      <c r="AB330" s="33">
        <v>182.91209398484054</v>
      </c>
      <c r="AC330" s="33">
        <v>183.00429442433642</v>
      </c>
      <c r="AD330" s="33">
        <v>183.11790097070491</v>
      </c>
      <c r="AE330" s="33">
        <v>183.25360281210698</v>
      </c>
      <c r="AF330" s="33">
        <v>183.40044161508689</v>
      </c>
      <c r="AG330" s="33">
        <v>183.64441352840956</v>
      </c>
      <c r="AH330" s="33">
        <v>184.26472668518122</v>
      </c>
      <c r="AI330" s="33">
        <v>185.22597991349193</v>
      </c>
      <c r="AJ330" s="33">
        <v>186.28583629658669</v>
      </c>
      <c r="AK330" s="33">
        <v>187.58443002566716</v>
      </c>
      <c r="AL330" s="33">
        <v>189.15780515857873</v>
      </c>
    </row>
    <row r="331" spans="1:40">
      <c r="A331" s="8" t="s">
        <v>31</v>
      </c>
      <c r="B331" s="33">
        <v>69.249051525492007</v>
      </c>
      <c r="C331" s="33">
        <v>67.085632743353997</v>
      </c>
      <c r="D331" s="33">
        <v>65.068262877259158</v>
      </c>
      <c r="E331" s="33">
        <v>63.885914739972137</v>
      </c>
      <c r="F331" s="33">
        <v>62.434265479242079</v>
      </c>
      <c r="G331" s="33">
        <v>60.881014687981818</v>
      </c>
      <c r="H331" s="33">
        <v>59.284221030295825</v>
      </c>
      <c r="I331" s="33">
        <v>57.583693766684732</v>
      </c>
      <c r="J331" s="33">
        <v>54.984456335745939</v>
      </c>
      <c r="K331" s="33">
        <v>52.843221791141445</v>
      </c>
      <c r="L331" s="33">
        <v>50.551295750947965</v>
      </c>
      <c r="M331" s="33">
        <v>48.711754081197114</v>
      </c>
      <c r="N331" s="33">
        <v>46.935148251304533</v>
      </c>
      <c r="O331" s="33">
        <v>45.181669029400574</v>
      </c>
      <c r="P331" s="33">
        <v>43.440748870107171</v>
      </c>
      <c r="Q331" s="33">
        <v>41.707601747265862</v>
      </c>
      <c r="R331" s="33">
        <v>39.980270286166352</v>
      </c>
      <c r="S331" s="33">
        <v>38.258237633206022</v>
      </c>
      <c r="T331" s="33">
        <v>36.540921892524366</v>
      </c>
      <c r="U331" s="33">
        <v>34.827561651817</v>
      </c>
      <c r="V331" s="33">
        <v>33.118067550590681</v>
      </c>
      <c r="W331" s="33">
        <v>31.412329987905412</v>
      </c>
      <c r="X331" s="33">
        <v>29.690004345935158</v>
      </c>
      <c r="Y331" s="33">
        <v>27.975568064216962</v>
      </c>
      <c r="Z331" s="33">
        <v>26.268844834202461</v>
      </c>
      <c r="AA331" s="33">
        <v>24.569407283480324</v>
      </c>
      <c r="AB331" s="33">
        <v>22.876746477113599</v>
      </c>
      <c r="AC331" s="33">
        <v>21.191293387751109</v>
      </c>
      <c r="AD331" s="33">
        <v>19.51294065512635</v>
      </c>
      <c r="AE331" s="33">
        <v>17.841951141084529</v>
      </c>
      <c r="AF331" s="33">
        <v>16.178647819270022</v>
      </c>
      <c r="AG331" s="33">
        <v>14.523479643688374</v>
      </c>
      <c r="AH331" s="33">
        <v>12.87645176600252</v>
      </c>
      <c r="AI331" s="33">
        <v>11.23763423329766</v>
      </c>
      <c r="AJ331" s="33">
        <v>9.6070760857435467</v>
      </c>
      <c r="AK331" s="33">
        <v>7.9849815470419729</v>
      </c>
      <c r="AL331" s="33">
        <v>6.371316240880363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109.7051964384999</v>
      </c>
      <c r="M332" s="33">
        <v>109.70630650155857</v>
      </c>
      <c r="N332" s="33">
        <v>109.68515835289047</v>
      </c>
      <c r="O332" s="33">
        <v>109.63927836366712</v>
      </c>
      <c r="P332" s="33">
        <v>109.60071184242339</v>
      </c>
      <c r="Q332" s="33">
        <v>109.54688268245746</v>
      </c>
      <c r="R332" s="33">
        <v>109.47914262615218</v>
      </c>
      <c r="S332" s="33">
        <v>109.40146044289376</v>
      </c>
      <c r="T332" s="33">
        <v>109.33253659831172</v>
      </c>
      <c r="U332" s="33">
        <v>109.25521164371634</v>
      </c>
      <c r="V332" s="33">
        <v>109.18228908700162</v>
      </c>
      <c r="W332" s="33">
        <v>109.11008213114253</v>
      </c>
      <c r="X332" s="33">
        <v>109.05323884869303</v>
      </c>
      <c r="Y332" s="33">
        <v>109.00241723130701</v>
      </c>
      <c r="Z332" s="33">
        <v>108.9465960579986</v>
      </c>
      <c r="AA332" s="33">
        <v>108.91011585669163</v>
      </c>
      <c r="AB332" s="33">
        <v>108.87852822809118</v>
      </c>
      <c r="AC332" s="33">
        <v>108.87805888061119</v>
      </c>
      <c r="AD332" s="33">
        <v>108.86382768152906</v>
      </c>
      <c r="AE332" s="33">
        <v>108.81755921281254</v>
      </c>
      <c r="AF332" s="33">
        <v>108.73207013251867</v>
      </c>
      <c r="AG332" s="33">
        <v>108.69175642836089</v>
      </c>
      <c r="AH332" s="33">
        <v>108.7308634805742</v>
      </c>
      <c r="AI332" s="33">
        <v>108.87951212300453</v>
      </c>
      <c r="AJ332" s="33">
        <v>108.99038914602804</v>
      </c>
      <c r="AK332" s="33">
        <v>109.14124787404199</v>
      </c>
      <c r="AL332" s="33">
        <v>109.12054132047973</v>
      </c>
    </row>
    <row r="333" spans="1:40">
      <c r="A333" s="8" t="s">
        <v>33</v>
      </c>
      <c r="B333" s="33">
        <v>175.43554017782321</v>
      </c>
      <c r="C333" s="33">
        <v>174.60853783728598</v>
      </c>
      <c r="D333" s="33">
        <v>173.55059296782136</v>
      </c>
      <c r="E333" s="33">
        <v>173.19666931741065</v>
      </c>
      <c r="F333" s="33">
        <v>172.90255546042152</v>
      </c>
      <c r="G333" s="33">
        <v>171.93336396237015</v>
      </c>
      <c r="H333" s="33">
        <v>171.13835986678106</v>
      </c>
      <c r="I333" s="33">
        <v>170.58629160838959</v>
      </c>
      <c r="J333" s="33">
        <v>168.18652925381605</v>
      </c>
      <c r="K333" s="33">
        <v>167.12769005908382</v>
      </c>
      <c r="L333" s="33">
        <v>166.94743829140381</v>
      </c>
      <c r="M333" s="33">
        <v>166.77882547898113</v>
      </c>
      <c r="N333" s="33">
        <v>166.56061167673582</v>
      </c>
      <c r="O333" s="33">
        <v>166.33950654909935</v>
      </c>
      <c r="P333" s="33">
        <v>166.12344919312039</v>
      </c>
      <c r="Q333" s="33">
        <v>165.8885017504216</v>
      </c>
      <c r="R333" s="33">
        <v>165.62434817584514</v>
      </c>
      <c r="S333" s="33">
        <v>165.36701377143575</v>
      </c>
      <c r="T333" s="33">
        <v>165.10546802233048</v>
      </c>
      <c r="U333" s="33">
        <v>164.84229770895359</v>
      </c>
      <c r="V333" s="33">
        <v>164.56721103106995</v>
      </c>
      <c r="W333" s="33">
        <v>164.30562642414142</v>
      </c>
      <c r="X333" s="33">
        <v>164.06805514037441</v>
      </c>
      <c r="Y333" s="33">
        <v>163.81769708656495</v>
      </c>
      <c r="Z333" s="33">
        <v>163.58010183187935</v>
      </c>
      <c r="AA333" s="33">
        <v>163.33836369269045</v>
      </c>
      <c r="AB333" s="33">
        <v>163.13743952856555</v>
      </c>
      <c r="AC333" s="33">
        <v>162.97943519459395</v>
      </c>
      <c r="AD333" s="33">
        <v>162.80941696486533</v>
      </c>
      <c r="AE333" s="33">
        <v>162.54646097223164</v>
      </c>
      <c r="AF333" s="33">
        <v>162.22893062516891</v>
      </c>
      <c r="AG333" s="33">
        <v>161.96594393374895</v>
      </c>
      <c r="AH333" s="33">
        <v>161.90258080656494</v>
      </c>
      <c r="AI333" s="33">
        <v>161.88842726395052</v>
      </c>
      <c r="AJ333" s="33">
        <v>161.97009138730428</v>
      </c>
      <c r="AK333" s="33">
        <v>161.87697161714263</v>
      </c>
      <c r="AL333" s="33">
        <v>161.89601492343246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108.55922621075894</v>
      </c>
      <c r="M334" s="33">
        <v>108.5774514854855</v>
      </c>
      <c r="N334" s="33">
        <v>108.57973160140071</v>
      </c>
      <c r="O334" s="33">
        <v>108.56456295074841</v>
      </c>
      <c r="P334" s="33">
        <v>108.55594749238413</v>
      </c>
      <c r="Q334" s="33">
        <v>108.53451022539582</v>
      </c>
      <c r="R334" s="33">
        <v>108.49993529726865</v>
      </c>
      <c r="S334" s="33">
        <v>108.45609809468336</v>
      </c>
      <c r="T334" s="33">
        <v>108.41635737571301</v>
      </c>
      <c r="U334" s="33">
        <v>108.36452429805537</v>
      </c>
      <c r="V334" s="33">
        <v>108.31439881808247</v>
      </c>
      <c r="W334" s="33">
        <v>108.26234702773742</v>
      </c>
      <c r="X334" s="33">
        <v>108.22359135304352</v>
      </c>
      <c r="Y334" s="33">
        <v>108.18388480371736</v>
      </c>
      <c r="Z334" s="33">
        <v>108.13366913618769</v>
      </c>
      <c r="AA334" s="33">
        <v>108.09820135245479</v>
      </c>
      <c r="AB334" s="33">
        <v>108.07295655319166</v>
      </c>
      <c r="AC334" s="33">
        <v>108.07888134054667</v>
      </c>
      <c r="AD334" s="33">
        <v>108.06796929699844</v>
      </c>
      <c r="AE334" s="33">
        <v>108.01181729044323</v>
      </c>
      <c r="AF334" s="33">
        <v>107.91180041476777</v>
      </c>
      <c r="AG334" s="33">
        <v>107.83360438470064</v>
      </c>
      <c r="AH334" s="33">
        <v>107.81201760913979</v>
      </c>
      <c r="AI334" s="33">
        <v>107.87939122415685</v>
      </c>
      <c r="AJ334" s="33">
        <v>107.99198204173</v>
      </c>
      <c r="AK334" s="33">
        <v>108.24624295140562</v>
      </c>
      <c r="AL334" s="33">
        <v>108.34022157206849</v>
      </c>
    </row>
    <row r="335" spans="1:40">
      <c r="A335" s="8" t="s">
        <v>35</v>
      </c>
      <c r="B335" s="33">
        <v>168.9599802405252</v>
      </c>
      <c r="C335" s="33">
        <v>168.79618769697987</v>
      </c>
      <c r="D335" s="33">
        <v>168.6265418585958</v>
      </c>
      <c r="E335" s="33">
        <v>171.4113126447742</v>
      </c>
      <c r="F335" s="33">
        <v>171.43298931685311</v>
      </c>
      <c r="G335" s="33">
        <v>172.73857506131048</v>
      </c>
      <c r="H335" s="33">
        <v>172.79133980326253</v>
      </c>
      <c r="I335" s="33">
        <v>172.65985292517618</v>
      </c>
      <c r="J335" s="33">
        <v>170.89810029016513</v>
      </c>
      <c r="K335" s="33">
        <v>169.81179066323969</v>
      </c>
      <c r="L335" s="33">
        <v>169.65599928053541</v>
      </c>
      <c r="M335" s="33">
        <v>169.51636171861452</v>
      </c>
      <c r="N335" s="33">
        <v>169.33683881805942</v>
      </c>
      <c r="O335" s="33">
        <v>169.15700407308546</v>
      </c>
      <c r="P335" s="33">
        <v>168.98651087475019</v>
      </c>
      <c r="Q335" s="33">
        <v>168.79748005421536</v>
      </c>
      <c r="R335" s="33">
        <v>168.58256139017473</v>
      </c>
      <c r="S335" s="33">
        <v>168.370275128316</v>
      </c>
      <c r="T335" s="33">
        <v>168.15431441738212</v>
      </c>
      <c r="U335" s="33">
        <v>167.92646769795317</v>
      </c>
      <c r="V335" s="33">
        <v>167.68410141298642</v>
      </c>
      <c r="W335" s="33">
        <v>167.45028448623432</v>
      </c>
      <c r="X335" s="33">
        <v>167.23667728296346</v>
      </c>
      <c r="Y335" s="33">
        <v>167.00960447240939</v>
      </c>
      <c r="Z335" s="33">
        <v>166.77728473227154</v>
      </c>
      <c r="AA335" s="33">
        <v>166.53604747362689</v>
      </c>
      <c r="AB335" s="33">
        <v>166.33460815099824</v>
      </c>
      <c r="AC335" s="33">
        <v>166.18930539547924</v>
      </c>
      <c r="AD335" s="33">
        <v>166.03075720714014</v>
      </c>
      <c r="AE335" s="33">
        <v>165.76425147033865</v>
      </c>
      <c r="AF335" s="33">
        <v>165.4162259277704</v>
      </c>
      <c r="AG335" s="33">
        <v>165.10125686945736</v>
      </c>
      <c r="AH335" s="33">
        <v>164.92548782537381</v>
      </c>
      <c r="AI335" s="33">
        <v>164.78645005923696</v>
      </c>
      <c r="AJ335" s="33">
        <v>164.79556019429208</v>
      </c>
      <c r="AK335" s="33">
        <v>164.95111012696213</v>
      </c>
      <c r="AL335" s="33">
        <v>165.12703228687118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200.58667058180669</v>
      </c>
      <c r="C341" s="33">
        <v>197.16482304379684</v>
      </c>
      <c r="D341" s="33">
        <v>194.38063341942785</v>
      </c>
      <c r="E341" s="33">
        <v>192.51181398055181</v>
      </c>
      <c r="F341" s="33">
        <v>190.85088622050259</v>
      </c>
      <c r="G341" s="33">
        <v>189.1436416435983</v>
      </c>
      <c r="H341" s="33">
        <v>187.0491076950488</v>
      </c>
      <c r="I341" s="33">
        <v>183.3543933002853</v>
      </c>
      <c r="J341" s="33">
        <v>179.69616762189693</v>
      </c>
      <c r="K341" s="33">
        <v>175.4141556268948</v>
      </c>
      <c r="L341" s="33">
        <v>163.2589727958846</v>
      </c>
      <c r="M341" s="33">
        <v>151.45450882453173</v>
      </c>
      <c r="N341" s="33">
        <v>140.18198437277235</v>
      </c>
      <c r="O341" s="33">
        <v>129.33777653927234</v>
      </c>
      <c r="P341" s="33">
        <v>118.75263007388936</v>
      </c>
      <c r="Q341" s="33">
        <v>108.58744917237762</v>
      </c>
      <c r="R341" s="33">
        <v>98.850236013183434</v>
      </c>
      <c r="S341" s="33">
        <v>89.551501348599288</v>
      </c>
      <c r="T341" s="33">
        <v>80.675228413564554</v>
      </c>
      <c r="U341" s="33">
        <v>72.377753461304493</v>
      </c>
      <c r="V341" s="33">
        <v>64.676463570347266</v>
      </c>
      <c r="W341" s="33">
        <v>57.624825335354373</v>
      </c>
      <c r="X341" s="33">
        <v>51.208702074730603</v>
      </c>
      <c r="Y341" s="33">
        <v>45.438128395320817</v>
      </c>
      <c r="Z341" s="33">
        <v>40.337122803624617</v>
      </c>
      <c r="AA341" s="33">
        <v>35.801348046283294</v>
      </c>
      <c r="AB341" s="33">
        <v>31.775666031393531</v>
      </c>
      <c r="AC341" s="33">
        <v>28.166262175227263</v>
      </c>
      <c r="AD341" s="33">
        <v>24.965194273437785</v>
      </c>
      <c r="AE341" s="33">
        <v>22.098343013572791</v>
      </c>
      <c r="AF341" s="33">
        <v>19.508530729591229</v>
      </c>
      <c r="AG341" s="33">
        <v>17.123716621297895</v>
      </c>
      <c r="AH341" s="33">
        <v>14.913938770286659</v>
      </c>
      <c r="AI341" s="33">
        <v>12.839478924020993</v>
      </c>
      <c r="AJ341" s="33">
        <v>10.914614387160537</v>
      </c>
      <c r="AK341" s="33">
        <v>9.0568148127544941</v>
      </c>
      <c r="AL341" s="33">
        <v>7.2651418808894164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297.36176398127617</v>
      </c>
      <c r="M346" s="33">
        <v>270.32490761271248</v>
      </c>
      <c r="N346" s="33">
        <v>244.94775806848978</v>
      </c>
      <c r="O346" s="33">
        <v>220.94377925597439</v>
      </c>
      <c r="P346" s="33">
        <v>198.14062576989406</v>
      </c>
      <c r="Q346" s="33">
        <v>176.64541759053955</v>
      </c>
      <c r="R346" s="33">
        <v>156.42645971914266</v>
      </c>
      <c r="S346" s="33">
        <v>137.56298349347131</v>
      </c>
      <c r="T346" s="33">
        <v>119.98646218280365</v>
      </c>
      <c r="U346" s="33">
        <v>103.95732939147574</v>
      </c>
      <c r="V346" s="33">
        <v>89.56072924365607</v>
      </c>
      <c r="W346" s="33">
        <v>76.820559251047058</v>
      </c>
      <c r="X346" s="33">
        <v>65.702439024390245</v>
      </c>
      <c r="Y346" s="33">
        <v>55.922419315102239</v>
      </c>
      <c r="Z346" s="33">
        <v>47.880992855383099</v>
      </c>
      <c r="AA346" s="33">
        <v>41.1769770879527</v>
      </c>
      <c r="AB346" s="33">
        <v>35.466149297856617</v>
      </c>
      <c r="AC346" s="33">
        <v>30.625806848977582</v>
      </c>
      <c r="AD346" s="33">
        <v>26.782852919438284</v>
      </c>
      <c r="AE346" s="33">
        <v>23.702599162355259</v>
      </c>
      <c r="AF346" s="33">
        <v>21.282717418083273</v>
      </c>
      <c r="AG346" s="33">
        <v>19.321150529687117</v>
      </c>
      <c r="AH346" s="33">
        <v>17.722197585612221</v>
      </c>
      <c r="AI346" s="33">
        <v>16.318859324956886</v>
      </c>
      <c r="AJ346" s="33">
        <v>15.260741561961074</v>
      </c>
      <c r="AK346" s="33">
        <v>14.332323232323231</v>
      </c>
      <c r="AL346" s="33">
        <v>13.548817442719882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152.36316826804631</v>
      </c>
      <c r="M347" s="33">
        <v>139.55881990638088</v>
      </c>
      <c r="N347" s="33">
        <v>127.06483123922148</v>
      </c>
      <c r="O347" s="33">
        <v>114.93521803399852</v>
      </c>
      <c r="P347" s="33">
        <v>103.04269524513427</v>
      </c>
      <c r="Q347" s="33">
        <v>91.599334811529928</v>
      </c>
      <c r="R347" s="33">
        <v>80.687016506528707</v>
      </c>
      <c r="S347" s="33">
        <v>70.469302783936925</v>
      </c>
      <c r="T347" s="33">
        <v>60.953449125400347</v>
      </c>
      <c r="U347" s="33">
        <v>52.314892830746487</v>
      </c>
      <c r="V347" s="33">
        <v>44.513821138211384</v>
      </c>
      <c r="W347" s="33">
        <v>37.605641783690565</v>
      </c>
      <c r="X347" s="33">
        <v>31.571236757822124</v>
      </c>
      <c r="Y347" s="33">
        <v>26.383715200788373</v>
      </c>
      <c r="Z347" s="33">
        <v>21.994419807834444</v>
      </c>
      <c r="AA347" s="33">
        <v>18.300800689825081</v>
      </c>
      <c r="AB347" s="33">
        <v>15.279884207932989</v>
      </c>
      <c r="AC347" s="33">
        <v>12.792732200049274</v>
      </c>
      <c r="AD347" s="33">
        <v>10.731547179108155</v>
      </c>
      <c r="AE347" s="33">
        <v>9.0298226164079818</v>
      </c>
      <c r="AF347" s="33">
        <v>7.6624045331362405</v>
      </c>
      <c r="AG347" s="33">
        <v>6.5426952451342695</v>
      </c>
      <c r="AH347" s="33">
        <v>5.6187484602118749</v>
      </c>
      <c r="AI347" s="33">
        <v>4.8407612712490762</v>
      </c>
      <c r="AJ347" s="33">
        <v>4.2437053461443703</v>
      </c>
      <c r="AK347" s="33">
        <v>3.7477211135747721</v>
      </c>
      <c r="AL347" s="33">
        <v>3.321840354767184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57.222714954422273</v>
      </c>
      <c r="M348" s="33">
        <v>94.537989652623793</v>
      </c>
      <c r="N348" s="33">
        <v>130.40772357723577</v>
      </c>
      <c r="O348" s="33">
        <v>165.13840847499384</v>
      </c>
      <c r="P348" s="33">
        <v>199.34205469327421</v>
      </c>
      <c r="Q348" s="33">
        <v>232.3479428430648</v>
      </c>
      <c r="R348" s="33">
        <v>264.11442473515643</v>
      </c>
      <c r="S348" s="33">
        <v>294.59735156442474</v>
      </c>
      <c r="T348" s="33">
        <v>323.75832717418081</v>
      </c>
      <c r="U348" s="33">
        <v>350.93236018723826</v>
      </c>
      <c r="V348" s="33">
        <v>376.09631682680464</v>
      </c>
      <c r="W348" s="33">
        <v>398.93640059127864</v>
      </c>
      <c r="X348" s="33">
        <v>419.46702389751169</v>
      </c>
      <c r="Y348" s="33">
        <v>437.40253757083025</v>
      </c>
      <c r="Z348" s="33">
        <v>452.77682926829266</v>
      </c>
      <c r="AA348" s="33">
        <v>465.94279379157427</v>
      </c>
      <c r="AB348" s="33">
        <v>476.94847253017986</v>
      </c>
      <c r="AC348" s="33">
        <v>486.16145602365117</v>
      </c>
      <c r="AD348" s="33">
        <v>493.62445183542746</v>
      </c>
      <c r="AE348" s="33">
        <v>499.67999507267803</v>
      </c>
      <c r="AF348" s="33">
        <v>504.65937423010593</v>
      </c>
      <c r="AG348" s="33">
        <v>508.89743779255974</v>
      </c>
      <c r="AH348" s="33">
        <v>512.41648189209161</v>
      </c>
      <c r="AI348" s="33">
        <v>515.2449741315595</v>
      </c>
      <c r="AJ348" s="33">
        <v>517.39625523527968</v>
      </c>
      <c r="AK348" s="33">
        <v>519.19875585119485</v>
      </c>
      <c r="AL348" s="33">
        <v>520.6649790588815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17.570719389012073</v>
      </c>
      <c r="M349" s="33">
        <v>16.941537324464154</v>
      </c>
      <c r="N349" s="33">
        <v>16.362626262626261</v>
      </c>
      <c r="O349" s="33">
        <v>15.80829021926583</v>
      </c>
      <c r="P349" s="33">
        <v>15.113919684651393</v>
      </c>
      <c r="Q349" s="33">
        <v>14.365028332101502</v>
      </c>
      <c r="R349" s="33">
        <v>13.542202512934221</v>
      </c>
      <c r="S349" s="33">
        <v>12.627925597437793</v>
      </c>
      <c r="T349" s="33">
        <v>11.571421532397142</v>
      </c>
      <c r="U349" s="33">
        <v>10.476829268292683</v>
      </c>
      <c r="V349" s="33">
        <v>9.3223330869672338</v>
      </c>
      <c r="W349" s="33">
        <v>8.1765459472776545</v>
      </c>
      <c r="X349" s="33">
        <v>7.0330500123183048</v>
      </c>
      <c r="Y349" s="33">
        <v>5.9701404286770137</v>
      </c>
      <c r="Z349" s="33">
        <v>5.0270756343927072</v>
      </c>
      <c r="AA349" s="33">
        <v>4.1701034737620102</v>
      </c>
      <c r="AB349" s="33">
        <v>3.4429292929292927</v>
      </c>
      <c r="AC349" s="33">
        <v>2.8115915250061589</v>
      </c>
      <c r="AD349" s="33">
        <v>2.3104089677260409</v>
      </c>
      <c r="AE349" s="33">
        <v>1.912379896526238</v>
      </c>
      <c r="AF349" s="33">
        <v>1.5867701404286769</v>
      </c>
      <c r="AG349" s="33">
        <v>1.2921532397142153</v>
      </c>
      <c r="AH349" s="33">
        <v>1.0399975363389997</v>
      </c>
      <c r="AI349" s="33">
        <v>0.84184528208918452</v>
      </c>
      <c r="AJ349" s="33">
        <v>0.71600147819660009</v>
      </c>
      <c r="AK349" s="33">
        <v>0.61182557280118255</v>
      </c>
      <c r="AL349" s="33">
        <v>0.55346144370534611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14.958967726040896</v>
      </c>
      <c r="M350" s="33">
        <v>14.451256467110126</v>
      </c>
      <c r="N350" s="33">
        <v>13.962737127371273</v>
      </c>
      <c r="O350" s="33">
        <v>13.413624045331362</v>
      </c>
      <c r="P350" s="33">
        <v>12.79679724069968</v>
      </c>
      <c r="Q350" s="33">
        <v>12.125449618132546</v>
      </c>
      <c r="R350" s="33">
        <v>11.37239467849224</v>
      </c>
      <c r="S350" s="33">
        <v>10.515016013796501</v>
      </c>
      <c r="T350" s="33">
        <v>9.583875338753387</v>
      </c>
      <c r="U350" s="33">
        <v>8.6081916728258197</v>
      </c>
      <c r="V350" s="33">
        <v>7.6049026853904902</v>
      </c>
      <c r="W350" s="33">
        <v>6.6038679477703868</v>
      </c>
      <c r="X350" s="33">
        <v>5.6451958610495199</v>
      </c>
      <c r="Y350" s="33">
        <v>4.773527962552353</v>
      </c>
      <c r="Z350" s="33">
        <v>3.9894308943089429</v>
      </c>
      <c r="AA350" s="33">
        <v>3.2978442966247843</v>
      </c>
      <c r="AB350" s="33">
        <v>2.7037940379403795</v>
      </c>
      <c r="AC350" s="33">
        <v>2.215890613451589</v>
      </c>
      <c r="AD350" s="33">
        <v>1.8322985957132298</v>
      </c>
      <c r="AE350" s="33">
        <v>1.5221236757822123</v>
      </c>
      <c r="AF350" s="33">
        <v>1.2482015274698202</v>
      </c>
      <c r="AG350" s="33">
        <v>1.0052845528455285</v>
      </c>
      <c r="AH350" s="33">
        <v>0.80870904163587087</v>
      </c>
      <c r="AI350" s="33">
        <v>0.67256713476225671</v>
      </c>
      <c r="AJ350" s="33">
        <v>0.57644740083764479</v>
      </c>
      <c r="AK350" s="33">
        <v>0.50455777285045578</v>
      </c>
      <c r="AL350" s="33">
        <v>0.43976348854397634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7.6508992362650901</v>
      </c>
      <c r="M351" s="33">
        <v>7.4104459226410446</v>
      </c>
      <c r="N351" s="33">
        <v>7.1964153732446414</v>
      </c>
      <c r="O351" s="33">
        <v>6.9960458240946046</v>
      </c>
      <c r="P351" s="33">
        <v>6.729280610987928</v>
      </c>
      <c r="Q351" s="33">
        <v>6.4363513180586347</v>
      </c>
      <c r="R351" s="33">
        <v>6.1040896772604087</v>
      </c>
      <c r="S351" s="33">
        <v>5.7241315594974136</v>
      </c>
      <c r="T351" s="33">
        <v>5.270177383592018</v>
      </c>
      <c r="U351" s="33">
        <v>4.789184528208918</v>
      </c>
      <c r="V351" s="33">
        <v>4.2744395171224436</v>
      </c>
      <c r="W351" s="33">
        <v>3.7574156196107418</v>
      </c>
      <c r="X351" s="33">
        <v>3.2390859817689086</v>
      </c>
      <c r="Y351" s="33">
        <v>2.7522542498152256</v>
      </c>
      <c r="Z351" s="33">
        <v>2.3166297117516628</v>
      </c>
      <c r="AA351" s="33">
        <v>1.9197216063069722</v>
      </c>
      <c r="AB351" s="33">
        <v>1.584848484848485</v>
      </c>
      <c r="AC351" s="33">
        <v>1.2959103227395909</v>
      </c>
      <c r="AD351" s="33">
        <v>1.0665311653116532</v>
      </c>
      <c r="AE351" s="33">
        <v>0.88117762995811777</v>
      </c>
      <c r="AF351" s="33">
        <v>0.72907119980290713</v>
      </c>
      <c r="AG351" s="33">
        <v>0.59111850209411188</v>
      </c>
      <c r="AH351" s="33">
        <v>0.47483370288248339</v>
      </c>
      <c r="AI351" s="33">
        <v>0.38223700418822371</v>
      </c>
      <c r="AJ351" s="33">
        <v>0.32700172456270016</v>
      </c>
      <c r="AK351" s="33">
        <v>0.28329637841832966</v>
      </c>
      <c r="AL351" s="33">
        <v>0.25708302537570832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0.92807341709780733</v>
      </c>
      <c r="M352" s="33">
        <v>0.90171224439517117</v>
      </c>
      <c r="N352" s="33">
        <v>0.87528948016752894</v>
      </c>
      <c r="O352" s="33">
        <v>0.84793052475979303</v>
      </c>
      <c r="P352" s="33">
        <v>0.81564424735156438</v>
      </c>
      <c r="Q352" s="33">
        <v>0.77798718896279873</v>
      </c>
      <c r="R352" s="33">
        <v>0.73399852180339986</v>
      </c>
      <c r="S352" s="33">
        <v>0.68341956146834193</v>
      </c>
      <c r="T352" s="33">
        <v>0.62617639812761761</v>
      </c>
      <c r="U352" s="33">
        <v>0.56442473515644243</v>
      </c>
      <c r="V352" s="33">
        <v>0.49932249322493227</v>
      </c>
      <c r="W352" s="33">
        <v>0.43500862281350089</v>
      </c>
      <c r="X352" s="33">
        <v>0.37281350086228138</v>
      </c>
      <c r="Y352" s="33">
        <v>0.31539788125153978</v>
      </c>
      <c r="Z352" s="33">
        <v>0.26325449618132546</v>
      </c>
      <c r="AA352" s="33">
        <v>0.21666666666666667</v>
      </c>
      <c r="AB352" s="33">
        <v>0.1779379157427938</v>
      </c>
      <c r="AC352" s="33">
        <v>0.14662478442966248</v>
      </c>
      <c r="AD352" s="33">
        <v>0.12166789849716679</v>
      </c>
      <c r="AE352" s="33">
        <v>0.10035723084503573</v>
      </c>
      <c r="AF352" s="33">
        <v>8.1510224193151029E-2</v>
      </c>
      <c r="AG352" s="33">
        <v>6.5311653116531171E-2</v>
      </c>
      <c r="AH352" s="33">
        <v>5.2722345405272236E-2</v>
      </c>
      <c r="AI352" s="33">
        <v>4.3927075634392708E-2</v>
      </c>
      <c r="AJ352" s="33">
        <v>3.7607785168760781E-2</v>
      </c>
      <c r="AK352" s="33">
        <v>3.3210150283321013E-2</v>
      </c>
      <c r="AL352" s="33">
        <v>3.0327666913032767E-2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551.27658290219267</v>
      </c>
      <c r="M358" s="33">
        <v>546.97175412663228</v>
      </c>
      <c r="N358" s="33">
        <v>543.33008130081305</v>
      </c>
      <c r="O358" s="33">
        <v>540.30011086474508</v>
      </c>
      <c r="P358" s="33">
        <v>537.93507021433845</v>
      </c>
      <c r="Q358" s="33">
        <v>536.01890859817684</v>
      </c>
      <c r="R358" s="33">
        <v>534.49241192411921</v>
      </c>
      <c r="S358" s="33">
        <v>533.50247597930525</v>
      </c>
      <c r="T358" s="33">
        <v>532.9004680955901</v>
      </c>
      <c r="U358" s="33">
        <v>532.6417344173442</v>
      </c>
      <c r="V358" s="33">
        <v>532.73414634146332</v>
      </c>
      <c r="W358" s="33">
        <v>533.07754372998272</v>
      </c>
      <c r="X358" s="33">
        <v>533.66292190194622</v>
      </c>
      <c r="Y358" s="33">
        <v>534.0559990145357</v>
      </c>
      <c r="Z358" s="33">
        <v>534.70343680709527</v>
      </c>
      <c r="AA358" s="33">
        <v>535.41006405518613</v>
      </c>
      <c r="AB358" s="33">
        <v>535.92844296624787</v>
      </c>
      <c r="AC358" s="33">
        <v>536.32591771372267</v>
      </c>
      <c r="AD358" s="33">
        <v>536.70795762503087</v>
      </c>
      <c r="AE358" s="33">
        <v>537.03632668144871</v>
      </c>
      <c r="AF358" s="33">
        <v>537.4327297363883</v>
      </c>
      <c r="AG358" s="33">
        <v>537.87664449371778</v>
      </c>
      <c r="AH358" s="33">
        <v>538.27576989406259</v>
      </c>
      <c r="AI358" s="33">
        <v>538.47308450357241</v>
      </c>
      <c r="AJ358" s="33">
        <v>538.67653362897283</v>
      </c>
      <c r="AK358" s="33">
        <v>538.82282581916741</v>
      </c>
      <c r="AL358" s="33">
        <v>538.92087952697716</v>
      </c>
    </row>
    <row r="360" spans="1:38" ht="20.25">
      <c r="A360" s="6" t="s">
        <v>27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21" t="s">
        <v>28</v>
      </c>
      <c r="B362" s="25">
        <v>0</v>
      </c>
      <c r="C362" s="25">
        <v>1</v>
      </c>
      <c r="D362" s="25">
        <v>2</v>
      </c>
      <c r="E362" s="25">
        <v>3</v>
      </c>
      <c r="F362" s="25">
        <v>4</v>
      </c>
      <c r="G362" s="25">
        <v>5</v>
      </c>
      <c r="H362" s="25">
        <v>6</v>
      </c>
      <c r="I362" s="25">
        <v>7</v>
      </c>
      <c r="J362" s="25">
        <v>8</v>
      </c>
      <c r="K362" s="25">
        <v>9</v>
      </c>
      <c r="L362" s="25">
        <v>10</v>
      </c>
      <c r="M362" s="25">
        <v>11</v>
      </c>
      <c r="N362" s="25">
        <v>12</v>
      </c>
      <c r="O362" s="25">
        <v>13</v>
      </c>
      <c r="P362" s="25">
        <v>14</v>
      </c>
      <c r="Q362" s="25">
        <v>15</v>
      </c>
      <c r="R362" s="25">
        <v>16</v>
      </c>
      <c r="S362" s="25">
        <v>17</v>
      </c>
      <c r="T362" s="25">
        <v>18</v>
      </c>
      <c r="U362" s="25">
        <v>19</v>
      </c>
      <c r="V362" s="25">
        <v>20</v>
      </c>
      <c r="W362" s="25">
        <v>21</v>
      </c>
      <c r="X362" s="25">
        <v>22</v>
      </c>
      <c r="Y362" s="25">
        <v>23</v>
      </c>
      <c r="Z362" s="25">
        <v>24</v>
      </c>
      <c r="AA362" s="25">
        <v>25</v>
      </c>
      <c r="AB362" s="25">
        <v>26</v>
      </c>
      <c r="AC362" s="25">
        <v>27</v>
      </c>
      <c r="AD362" s="25">
        <v>28</v>
      </c>
      <c r="AE362" s="25">
        <v>29</v>
      </c>
      <c r="AF362" s="25">
        <v>30</v>
      </c>
      <c r="AG362" s="25">
        <v>31</v>
      </c>
      <c r="AH362" s="25">
        <v>32</v>
      </c>
      <c r="AI362" s="25">
        <v>33</v>
      </c>
      <c r="AJ362" s="25">
        <v>34</v>
      </c>
      <c r="AK362" s="25">
        <v>35</v>
      </c>
      <c r="AL362" s="25">
        <v>36</v>
      </c>
    </row>
    <row r="363" spans="1:38">
      <c r="A363" s="8" t="s">
        <v>29</v>
      </c>
      <c r="B363" s="33">
        <v>61.016231755333827</v>
      </c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</row>
    <row r="364" spans="1:38">
      <c r="A364" s="8" t="s">
        <v>30</v>
      </c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</row>
    <row r="365" spans="1:38">
      <c r="A365" s="8" t="s">
        <v>31</v>
      </c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</row>
    <row r="366" spans="1:38">
      <c r="A366" s="8" t="s">
        <v>32</v>
      </c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</row>
    <row r="367" spans="1:38">
      <c r="A367" s="8" t="s">
        <v>33</v>
      </c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</row>
    <row r="368" spans="1:38">
      <c r="A368" s="8" t="s">
        <v>34</v>
      </c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</row>
    <row r="369" spans="1:38">
      <c r="A369" s="8" t="s">
        <v>35</v>
      </c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</row>
    <row r="370" spans="1:38">
      <c r="A370" s="8" t="s">
        <v>36</v>
      </c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</row>
    <row r="371" spans="1:38">
      <c r="A371" s="8" t="s">
        <v>37</v>
      </c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</row>
    <row r="372" spans="1:38">
      <c r="A372" s="8" t="s">
        <v>38</v>
      </c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</row>
    <row r="373" spans="1:38">
      <c r="A373" s="8" t="s">
        <v>39</v>
      </c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</row>
    <row r="374" spans="1:38">
      <c r="A374" s="21" t="s">
        <v>40</v>
      </c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</row>
    <row r="375" spans="1:38">
      <c r="A375" s="8" t="s">
        <v>14</v>
      </c>
      <c r="B375" s="33">
        <v>61.016231755333827</v>
      </c>
      <c r="C375" s="33">
        <v>0</v>
      </c>
      <c r="D375" s="33">
        <v>0</v>
      </c>
      <c r="E375" s="33">
        <v>0</v>
      </c>
      <c r="F375" s="33">
        <v>0</v>
      </c>
      <c r="G375" s="33">
        <v>0</v>
      </c>
      <c r="H375" s="33">
        <v>0</v>
      </c>
      <c r="I375" s="33">
        <v>0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33">
        <v>0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EB8FB-01D8-4330-ABCB-CD57AF032290}">
  <sheetPr>
    <tabColor theme="8" tint="0.39997558519241921"/>
  </sheetPr>
  <dimension ref="A1:AR375"/>
  <sheetViews>
    <sheetView topLeftCell="A5" workbookViewId="0">
      <selection activeCell="D24" sqref="D24"/>
    </sheetView>
  </sheetViews>
  <sheetFormatPr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1088022.5999999999</v>
      </c>
      <c r="M6" s="9">
        <v>994763.52</v>
      </c>
      <c r="N6" s="9">
        <v>932590.79999999993</v>
      </c>
      <c r="O6" s="9">
        <v>901504.44</v>
      </c>
      <c r="P6" s="9">
        <v>777159</v>
      </c>
      <c r="Q6" s="9">
        <v>621727.20000000007</v>
      </c>
      <c r="R6" s="9">
        <v>466295.39999999997</v>
      </c>
      <c r="S6" s="9">
        <v>310863.60000000003</v>
      </c>
      <c r="T6" s="9">
        <v>155431.80000000002</v>
      </c>
      <c r="U6" s="9">
        <v>31086.36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466295.39999999997</v>
      </c>
      <c r="M7" s="9">
        <v>466295.39999999997</v>
      </c>
      <c r="N7" s="9">
        <v>373036.32</v>
      </c>
      <c r="O7" s="9">
        <v>310863.60000000003</v>
      </c>
      <c r="P7" s="9">
        <v>248690.88</v>
      </c>
      <c r="Q7" s="9">
        <v>217604.52000000002</v>
      </c>
      <c r="R7" s="9">
        <v>155431.80000000002</v>
      </c>
      <c r="S7" s="9">
        <v>124345.44</v>
      </c>
      <c r="T7" s="9">
        <v>62172.72</v>
      </c>
      <c r="U7" s="9">
        <v>31086.36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621727.20000000007</v>
      </c>
      <c r="M8" s="9">
        <v>683899.92</v>
      </c>
      <c r="N8" s="9">
        <v>777159</v>
      </c>
      <c r="O8" s="9">
        <v>994763.52</v>
      </c>
      <c r="P8" s="9">
        <v>1243454.4000000001</v>
      </c>
      <c r="Q8" s="9">
        <v>1616490.72</v>
      </c>
      <c r="R8" s="9">
        <v>1958440.68</v>
      </c>
      <c r="S8" s="9">
        <v>2362563.36</v>
      </c>
      <c r="T8" s="9">
        <v>2735599.68</v>
      </c>
      <c r="U8" s="9">
        <v>2953204.1999999997</v>
      </c>
      <c r="V8" s="9">
        <v>3046463.28</v>
      </c>
      <c r="W8" s="9">
        <v>3108636</v>
      </c>
      <c r="X8" s="9">
        <v>3108636</v>
      </c>
      <c r="Y8" s="9">
        <v>3108636</v>
      </c>
      <c r="Z8" s="9">
        <v>3108636</v>
      </c>
      <c r="AA8" s="9">
        <v>3108636</v>
      </c>
      <c r="AB8" s="9">
        <v>3108636</v>
      </c>
      <c r="AC8" s="9">
        <v>3108636</v>
      </c>
      <c r="AD8" s="9">
        <v>3108636</v>
      </c>
      <c r="AE8" s="9">
        <v>3108636</v>
      </c>
      <c r="AF8" s="9">
        <v>3108636</v>
      </c>
      <c r="AG8" s="9">
        <v>3108636</v>
      </c>
      <c r="AH8" s="9">
        <v>3108636</v>
      </c>
      <c r="AI8" s="9">
        <v>3108636</v>
      </c>
      <c r="AJ8" s="9">
        <v>3108636</v>
      </c>
      <c r="AK8" s="9">
        <v>3108636</v>
      </c>
      <c r="AL8" s="9">
        <v>3108636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435209.04000000004</v>
      </c>
      <c r="M9" s="9">
        <v>373036.32</v>
      </c>
      <c r="N9" s="9">
        <v>341949.96</v>
      </c>
      <c r="O9" s="9">
        <v>310863.60000000003</v>
      </c>
      <c r="P9" s="9">
        <v>217604.52000000002</v>
      </c>
      <c r="Q9" s="9">
        <v>124345.44</v>
      </c>
      <c r="R9" s="9">
        <v>93259.08</v>
      </c>
      <c r="S9" s="9">
        <v>31086.36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186518.16</v>
      </c>
      <c r="M10" s="9">
        <v>248690.88</v>
      </c>
      <c r="N10" s="9">
        <v>310863.60000000003</v>
      </c>
      <c r="O10" s="9">
        <v>404122.68</v>
      </c>
      <c r="P10" s="9">
        <v>435209.04000000004</v>
      </c>
      <c r="Q10" s="9">
        <v>466295.39999999997</v>
      </c>
      <c r="R10" s="9">
        <v>373036.32</v>
      </c>
      <c r="S10" s="9">
        <v>217604.52000000002</v>
      </c>
      <c r="T10" s="9">
        <v>93259.08</v>
      </c>
      <c r="U10" s="9">
        <v>62172.72</v>
      </c>
      <c r="V10" s="9">
        <v>31086.36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217604.52000000002</v>
      </c>
      <c r="M11" s="9">
        <v>279777.24</v>
      </c>
      <c r="N11" s="9">
        <v>279777.24</v>
      </c>
      <c r="O11" s="9">
        <v>62172.72</v>
      </c>
      <c r="P11" s="9">
        <v>31086.36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93259.08</v>
      </c>
      <c r="M12" s="9">
        <v>62172.72</v>
      </c>
      <c r="N12" s="9">
        <v>93259.08</v>
      </c>
      <c r="O12" s="9">
        <v>124345.44</v>
      </c>
      <c r="P12" s="9">
        <v>155431.80000000002</v>
      </c>
      <c r="Q12" s="9">
        <v>62172.72</v>
      </c>
      <c r="R12" s="9">
        <v>62172.72</v>
      </c>
      <c r="S12" s="9">
        <v>62172.72</v>
      </c>
      <c r="T12" s="9">
        <v>62172.72</v>
      </c>
      <c r="U12" s="9">
        <v>31086.36</v>
      </c>
      <c r="V12" s="9">
        <v>31086.36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3108636</v>
      </c>
      <c r="M18">
        <v>3108635.9999999995</v>
      </c>
      <c r="N18">
        <v>3108636</v>
      </c>
      <c r="O18">
        <v>3108636.0000000005</v>
      </c>
      <c r="P18">
        <v>3108636</v>
      </c>
      <c r="Q18">
        <v>3108636</v>
      </c>
      <c r="R18">
        <v>3108636</v>
      </c>
      <c r="S18">
        <v>3108636</v>
      </c>
      <c r="T18">
        <v>3108636.0000000005</v>
      </c>
      <c r="U18">
        <v>3108636</v>
      </c>
      <c r="V18">
        <v>3108635.9999999995</v>
      </c>
      <c r="W18">
        <v>3108636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25227850</v>
      </c>
      <c r="M24" s="11">
        <v>24016882</v>
      </c>
      <c r="N24" s="11">
        <v>22835887</v>
      </c>
      <c r="O24" s="11">
        <v>21706992</v>
      </c>
      <c r="P24" s="11">
        <v>20545948</v>
      </c>
      <c r="Q24" s="11">
        <v>19308297</v>
      </c>
      <c r="R24" s="11">
        <v>17997059</v>
      </c>
      <c r="S24" s="11">
        <v>16624262</v>
      </c>
      <c r="T24" s="11">
        <v>15187142</v>
      </c>
      <c r="U24" s="11">
        <v>13720207</v>
      </c>
      <c r="V24" s="11">
        <v>12329845</v>
      </c>
      <c r="W24" s="11">
        <v>11041934</v>
      </c>
      <c r="X24" s="11">
        <v>9854924</v>
      </c>
      <c r="Y24" s="11">
        <v>8738306</v>
      </c>
      <c r="Z24" s="11">
        <v>7730808</v>
      </c>
      <c r="AA24" s="11">
        <v>6816337</v>
      </c>
      <c r="AB24" s="11">
        <v>5970991</v>
      </c>
      <c r="AC24" s="11">
        <v>5200975</v>
      </c>
      <c r="AD24" s="11">
        <v>4520942</v>
      </c>
      <c r="AE24" s="11">
        <v>3924584</v>
      </c>
      <c r="AF24" s="11">
        <v>3414477</v>
      </c>
      <c r="AG24" s="11">
        <v>2982609</v>
      </c>
      <c r="AH24" s="11">
        <v>2617482</v>
      </c>
      <c r="AI24" s="11">
        <v>2300566</v>
      </c>
      <c r="AJ24" s="11">
        <v>2038097</v>
      </c>
      <c r="AK24" s="11">
        <v>1817244</v>
      </c>
      <c r="AL24" s="11">
        <v>1632403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12835138</v>
      </c>
      <c r="M25" s="11">
        <v>12257313</v>
      </c>
      <c r="N25" s="11">
        <v>11592772</v>
      </c>
      <c r="O25" s="11">
        <v>10882583</v>
      </c>
      <c r="P25" s="11">
        <v>10129157</v>
      </c>
      <c r="Q25" s="11">
        <v>9373026</v>
      </c>
      <c r="R25" s="11">
        <v>8589438</v>
      </c>
      <c r="S25" s="11">
        <v>7824312</v>
      </c>
      <c r="T25" s="11">
        <v>7049018</v>
      </c>
      <c r="U25" s="11">
        <v>6301110</v>
      </c>
      <c r="V25" s="11">
        <v>5578600</v>
      </c>
      <c r="W25" s="11">
        <v>4915520</v>
      </c>
      <c r="X25" s="11">
        <v>4311561</v>
      </c>
      <c r="Y25" s="11">
        <v>3762362</v>
      </c>
      <c r="Z25" s="11">
        <v>3265217</v>
      </c>
      <c r="AA25" s="11">
        <v>2819886</v>
      </c>
      <c r="AB25" s="11">
        <v>2426055</v>
      </c>
      <c r="AC25" s="11">
        <v>2078664</v>
      </c>
      <c r="AD25" s="11">
        <v>1769582</v>
      </c>
      <c r="AE25" s="11">
        <v>1498387</v>
      </c>
      <c r="AF25" s="11">
        <v>1267386</v>
      </c>
      <c r="AG25" s="11">
        <v>1072971</v>
      </c>
      <c r="AH25" s="11">
        <v>909058</v>
      </c>
      <c r="AI25" s="11">
        <v>768496</v>
      </c>
      <c r="AJ25" s="11">
        <v>651948</v>
      </c>
      <c r="AK25" s="11">
        <v>555107</v>
      </c>
      <c r="AL25" s="11">
        <v>473904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2158431</v>
      </c>
      <c r="M26" s="11">
        <v>2787818</v>
      </c>
      <c r="N26" s="11">
        <v>3491970</v>
      </c>
      <c r="O26" s="11">
        <v>4392446</v>
      </c>
      <c r="P26" s="11">
        <v>5515926</v>
      </c>
      <c r="Q26" s="11">
        <v>6975204</v>
      </c>
      <c r="R26" s="11">
        <v>8727421</v>
      </c>
      <c r="S26" s="11">
        <v>10821527</v>
      </c>
      <c r="T26" s="11">
        <v>13213374</v>
      </c>
      <c r="U26" s="11">
        <v>15733334</v>
      </c>
      <c r="V26" s="11">
        <v>18243993</v>
      </c>
      <c r="W26" s="11">
        <v>20709309</v>
      </c>
      <c r="X26" s="11">
        <v>23061439</v>
      </c>
      <c r="Y26" s="11">
        <v>25292117</v>
      </c>
      <c r="Z26" s="11">
        <v>27391967</v>
      </c>
      <c r="AA26" s="11">
        <v>29353893</v>
      </c>
      <c r="AB26" s="11">
        <v>31167178</v>
      </c>
      <c r="AC26" s="11">
        <v>32824364</v>
      </c>
      <c r="AD26" s="11">
        <v>34319592</v>
      </c>
      <c r="AE26" s="11">
        <v>35650201</v>
      </c>
      <c r="AF26" s="11">
        <v>36817286</v>
      </c>
      <c r="AG26" s="11">
        <v>37825958</v>
      </c>
      <c r="AH26" s="11">
        <v>38686732</v>
      </c>
      <c r="AI26" s="11">
        <v>39413731</v>
      </c>
      <c r="AJ26" s="11">
        <v>40022026</v>
      </c>
      <c r="AK26" s="11">
        <v>40527712</v>
      </c>
      <c r="AL26" s="11">
        <v>40946413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1861600</v>
      </c>
      <c r="M27" s="11">
        <v>2179208</v>
      </c>
      <c r="N27" s="11">
        <v>2453022</v>
      </c>
      <c r="O27" s="11">
        <v>2687488</v>
      </c>
      <c r="P27" s="11">
        <v>2816394</v>
      </c>
      <c r="Q27" s="11">
        <v>2838289</v>
      </c>
      <c r="R27" s="11">
        <v>2817810</v>
      </c>
      <c r="S27" s="11">
        <v>2724626</v>
      </c>
      <c r="T27" s="11">
        <v>2585080</v>
      </c>
      <c r="U27" s="11">
        <v>2431872</v>
      </c>
      <c r="V27" s="11">
        <v>2266030</v>
      </c>
      <c r="W27" s="11">
        <v>2088459</v>
      </c>
      <c r="X27" s="11">
        <v>1900507</v>
      </c>
      <c r="Y27" s="11">
        <v>1706972</v>
      </c>
      <c r="Z27" s="11">
        <v>1513840</v>
      </c>
      <c r="AA27" s="11">
        <v>1324588</v>
      </c>
      <c r="AB27" s="11">
        <v>1144631</v>
      </c>
      <c r="AC27" s="11">
        <v>977115</v>
      </c>
      <c r="AD27" s="11">
        <v>825451</v>
      </c>
      <c r="AE27" s="11">
        <v>691176</v>
      </c>
      <c r="AF27" s="11">
        <v>574903</v>
      </c>
      <c r="AG27" s="11">
        <v>475757</v>
      </c>
      <c r="AH27" s="11">
        <v>391871</v>
      </c>
      <c r="AI27" s="11">
        <v>322005</v>
      </c>
      <c r="AJ27" s="11">
        <v>264849</v>
      </c>
      <c r="AK27" s="11">
        <v>218156</v>
      </c>
      <c r="AL27" s="11">
        <v>181399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1400887</v>
      </c>
      <c r="M28" s="11">
        <v>1606497</v>
      </c>
      <c r="N28" s="11">
        <v>1867755</v>
      </c>
      <c r="O28" s="11">
        <v>2208649</v>
      </c>
      <c r="P28" s="11">
        <v>2567982</v>
      </c>
      <c r="Q28" s="11">
        <v>2941852</v>
      </c>
      <c r="R28" s="11">
        <v>3203396</v>
      </c>
      <c r="S28" s="11">
        <v>3289537</v>
      </c>
      <c r="T28" s="11">
        <v>3237261</v>
      </c>
      <c r="U28" s="11">
        <v>3143445</v>
      </c>
      <c r="V28" s="11">
        <v>3008218</v>
      </c>
      <c r="W28" s="11">
        <v>2829654</v>
      </c>
      <c r="X28" s="11">
        <v>2641162</v>
      </c>
      <c r="Y28" s="11">
        <v>2445743</v>
      </c>
      <c r="Z28" s="11">
        <v>2240958</v>
      </c>
      <c r="AA28" s="11">
        <v>2030005</v>
      </c>
      <c r="AB28" s="11">
        <v>1816401</v>
      </c>
      <c r="AC28" s="11">
        <v>1606439</v>
      </c>
      <c r="AD28" s="11">
        <v>1403391</v>
      </c>
      <c r="AE28" s="11">
        <v>1210345</v>
      </c>
      <c r="AF28" s="11">
        <v>1030501</v>
      </c>
      <c r="AG28" s="11">
        <v>867472</v>
      </c>
      <c r="AH28" s="11">
        <v>724060</v>
      </c>
      <c r="AI28" s="11">
        <v>601408</v>
      </c>
      <c r="AJ28" s="11">
        <v>497859</v>
      </c>
      <c r="AK28" s="11">
        <v>412131</v>
      </c>
      <c r="AL28" s="11">
        <v>340657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838704</v>
      </c>
      <c r="M29" s="11">
        <v>1096785</v>
      </c>
      <c r="N29" s="11">
        <v>1347686</v>
      </c>
      <c r="O29" s="11">
        <v>1373075</v>
      </c>
      <c r="P29" s="11">
        <v>1360124</v>
      </c>
      <c r="Q29" s="11">
        <v>1315827</v>
      </c>
      <c r="R29" s="11">
        <v>1268026</v>
      </c>
      <c r="S29" s="11">
        <v>1212312</v>
      </c>
      <c r="T29" s="11">
        <v>1149969</v>
      </c>
      <c r="U29" s="11">
        <v>1080457</v>
      </c>
      <c r="V29" s="11">
        <v>1002611</v>
      </c>
      <c r="W29" s="11">
        <v>916806</v>
      </c>
      <c r="X29" s="11">
        <v>826856</v>
      </c>
      <c r="Y29" s="11">
        <v>733866</v>
      </c>
      <c r="Z29" s="11">
        <v>641614</v>
      </c>
      <c r="AA29" s="11">
        <v>551572</v>
      </c>
      <c r="AB29" s="11">
        <v>468743</v>
      </c>
      <c r="AC29" s="11">
        <v>394305</v>
      </c>
      <c r="AD29" s="11">
        <v>328122</v>
      </c>
      <c r="AE29" s="11">
        <v>270797</v>
      </c>
      <c r="AF29" s="11">
        <v>221767</v>
      </c>
      <c r="AG29" s="11">
        <v>181969</v>
      </c>
      <c r="AH29" s="11">
        <v>150147</v>
      </c>
      <c r="AI29" s="11">
        <v>123978</v>
      </c>
      <c r="AJ29" s="11">
        <v>101775</v>
      </c>
      <c r="AK29" s="11">
        <v>82994</v>
      </c>
      <c r="AL29" s="11">
        <v>68432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168600</v>
      </c>
      <c r="M30" s="11">
        <v>227700</v>
      </c>
      <c r="N30" s="11">
        <v>314462</v>
      </c>
      <c r="O30" s="11">
        <v>430370</v>
      </c>
      <c r="P30" s="11">
        <v>575409</v>
      </c>
      <c r="Q30" s="11">
        <v>621779</v>
      </c>
      <c r="R30" s="11">
        <v>664216</v>
      </c>
      <c r="S30" s="11">
        <v>705807</v>
      </c>
      <c r="T30" s="11">
        <v>745613</v>
      </c>
      <c r="U30" s="11">
        <v>748371</v>
      </c>
      <c r="V30" s="11">
        <v>748060</v>
      </c>
      <c r="W30" s="11">
        <v>713308</v>
      </c>
      <c r="X30" s="11">
        <v>674997</v>
      </c>
      <c r="Y30" s="11">
        <v>631788</v>
      </c>
      <c r="Z30" s="11">
        <v>585899</v>
      </c>
      <c r="AA30" s="11">
        <v>537042</v>
      </c>
      <c r="AB30" s="11">
        <v>486336</v>
      </c>
      <c r="AC30" s="11">
        <v>434677</v>
      </c>
      <c r="AD30" s="11">
        <v>383535</v>
      </c>
      <c r="AE30" s="11">
        <v>334243</v>
      </c>
      <c r="AF30" s="11">
        <v>287638</v>
      </c>
      <c r="AG30" s="11">
        <v>244978</v>
      </c>
      <c r="AH30" s="11">
        <v>206341</v>
      </c>
      <c r="AI30" s="11">
        <v>172676</v>
      </c>
      <c r="AJ30" s="11">
        <v>143564</v>
      </c>
      <c r="AK30" s="11">
        <v>119270</v>
      </c>
      <c r="AL30" s="11">
        <v>97897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44752632</v>
      </c>
      <c r="M36" s="13">
        <v>44403167</v>
      </c>
      <c r="N36" s="13">
        <v>44107535</v>
      </c>
      <c r="O36" s="13">
        <v>43861564</v>
      </c>
      <c r="P36" s="13">
        <v>43669570</v>
      </c>
      <c r="Q36" s="13">
        <v>43514017</v>
      </c>
      <c r="R36" s="13">
        <v>43390096</v>
      </c>
      <c r="S36" s="13">
        <v>43309731</v>
      </c>
      <c r="T36" s="13">
        <v>43260861</v>
      </c>
      <c r="U36" s="13">
        <v>43239856</v>
      </c>
      <c r="V36" s="13">
        <v>43247357</v>
      </c>
      <c r="W36" s="13">
        <v>43275234</v>
      </c>
      <c r="X36" s="13">
        <v>43322758</v>
      </c>
      <c r="Y36" s="13">
        <v>43354667</v>
      </c>
      <c r="Z36" s="13">
        <v>43407224</v>
      </c>
      <c r="AA36" s="13">
        <v>43464590</v>
      </c>
      <c r="AB36" s="13">
        <v>43506672</v>
      </c>
      <c r="AC36" s="13">
        <v>43538937</v>
      </c>
      <c r="AD36" s="13">
        <v>43569952</v>
      </c>
      <c r="AE36" s="13">
        <v>43596608</v>
      </c>
      <c r="AF36" s="13">
        <v>43628788</v>
      </c>
      <c r="AG36" s="13">
        <v>43664824</v>
      </c>
      <c r="AH36" s="13">
        <v>43697225</v>
      </c>
      <c r="AI36" s="13">
        <v>43713244</v>
      </c>
      <c r="AJ36" s="13">
        <v>43729760</v>
      </c>
      <c r="AK36" s="13">
        <v>43741636</v>
      </c>
      <c r="AL36" s="13">
        <v>43749597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0.56371768257116139</v>
      </c>
      <c r="M42" s="19">
        <v>0.54088218527295584</v>
      </c>
      <c r="N42" s="19">
        <v>0.51773210631698185</v>
      </c>
      <c r="O42" s="19">
        <v>0.49489781075750056</v>
      </c>
      <c r="P42" s="19">
        <v>0.47048661115738027</v>
      </c>
      <c r="Q42" s="19">
        <v>0.44372591480120072</v>
      </c>
      <c r="R42" s="19">
        <v>0.41477343124569255</v>
      </c>
      <c r="S42" s="19">
        <v>0.38384588442722029</v>
      </c>
      <c r="T42" s="19">
        <v>0.35105963332537465</v>
      </c>
      <c r="U42" s="19">
        <v>0.31730464134755676</v>
      </c>
      <c r="V42" s="19">
        <v>0.28510054383207739</v>
      </c>
      <c r="W42" s="19">
        <v>0.25515596287705805</v>
      </c>
      <c r="X42" s="19">
        <v>0.22747683792430759</v>
      </c>
      <c r="Y42" s="19">
        <v>0.20155398725585874</v>
      </c>
      <c r="Z42" s="19">
        <v>0.17809957162890674</v>
      </c>
      <c r="AA42" s="19">
        <v>0.15682506150408873</v>
      </c>
      <c r="AB42" s="19">
        <v>0.13724311066587672</v>
      </c>
      <c r="AC42" s="19">
        <v>0.11945571845265768</v>
      </c>
      <c r="AD42" s="19">
        <v>0.10376284095975134</v>
      </c>
      <c r="AE42" s="19">
        <v>9.0020397917195766E-2</v>
      </c>
      <c r="AF42" s="19">
        <v>7.8262018188541019E-2</v>
      </c>
      <c r="AG42" s="19">
        <v>6.8306905347883681E-2</v>
      </c>
      <c r="AH42" s="19">
        <v>5.9900417017327762E-2</v>
      </c>
      <c r="AI42" s="19">
        <v>5.2628580939909193E-2</v>
      </c>
      <c r="AJ42" s="19">
        <v>4.6606635847075313E-2</v>
      </c>
      <c r="AK42" s="19">
        <v>4.154494815877486E-2</v>
      </c>
      <c r="AL42" s="19">
        <v>3.7312412272049046E-2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0.28680185782145728</v>
      </c>
      <c r="M43" s="20">
        <v>0.27604591807606876</v>
      </c>
      <c r="N43" s="20">
        <v>0.2628297409955011</v>
      </c>
      <c r="O43" s="20">
        <v>0.24811206002594891</v>
      </c>
      <c r="P43" s="20">
        <v>0.23195000546146893</v>
      </c>
      <c r="Q43" s="20">
        <v>0.2154024529613067</v>
      </c>
      <c r="R43" s="20">
        <v>0.19795849264772311</v>
      </c>
      <c r="S43" s="20">
        <v>0.18065944579521864</v>
      </c>
      <c r="T43" s="20">
        <v>0.16294215688402502</v>
      </c>
      <c r="U43" s="20">
        <v>0.14572458335661431</v>
      </c>
      <c r="V43" s="20">
        <v>0.1289928538291947</v>
      </c>
      <c r="W43" s="20">
        <v>0.11358736962577719</v>
      </c>
      <c r="X43" s="20">
        <v>9.9521849463046652E-2</v>
      </c>
      <c r="Y43" s="20">
        <v>8.6781014832843714E-2</v>
      </c>
      <c r="Z43" s="20">
        <v>7.5222893774547758E-2</v>
      </c>
      <c r="AA43" s="20">
        <v>6.4877777519585483E-2</v>
      </c>
      <c r="AB43" s="20">
        <v>5.5762826446481589E-2</v>
      </c>
      <c r="AC43" s="20">
        <v>4.7742644704440076E-2</v>
      </c>
      <c r="AD43" s="20">
        <v>4.0614733750452603E-2</v>
      </c>
      <c r="AE43" s="20">
        <v>3.4369348184152305E-2</v>
      </c>
      <c r="AF43" s="20">
        <v>2.9049305701547335E-2</v>
      </c>
      <c r="AG43" s="20">
        <v>2.4572891900354391E-2</v>
      </c>
      <c r="AH43" s="20">
        <v>2.0803563613021193E-2</v>
      </c>
      <c r="AI43" s="20">
        <v>1.7580392798118575E-2</v>
      </c>
      <c r="AJ43" s="20">
        <v>1.4908565699880355E-2</v>
      </c>
      <c r="AK43" s="20">
        <v>1.269058615000134E-2</v>
      </c>
      <c r="AL43" s="20">
        <v>1.0832191208527018E-2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4.823025827844047E-2</v>
      </c>
      <c r="M44" s="20">
        <v>6.2784215369142471E-2</v>
      </c>
      <c r="N44" s="20">
        <v>7.9169466169442482E-2</v>
      </c>
      <c r="O44" s="20">
        <v>0.10014339661941832</v>
      </c>
      <c r="P44" s="20">
        <v>0.12631051782740246</v>
      </c>
      <c r="Q44" s="20">
        <v>0.16029786447893329</v>
      </c>
      <c r="R44" s="20">
        <v>0.20113855014287133</v>
      </c>
      <c r="S44" s="20">
        <v>0.24986363919000099</v>
      </c>
      <c r="T44" s="20">
        <v>0.30543483635242491</v>
      </c>
      <c r="U44" s="20">
        <v>0.3638618500487143</v>
      </c>
      <c r="V44" s="20">
        <v>0.42185220706088467</v>
      </c>
      <c r="W44" s="20">
        <v>0.47854874684213144</v>
      </c>
      <c r="X44" s="20">
        <v>0.53231696375378501</v>
      </c>
      <c r="Y44" s="20">
        <v>0.58337703297317445</v>
      </c>
      <c r="Z44" s="20">
        <v>0.63104627469381591</v>
      </c>
      <c r="AA44" s="20">
        <v>0.6753518898947396</v>
      </c>
      <c r="AB44" s="20">
        <v>0.71637697316862115</v>
      </c>
      <c r="AC44" s="20">
        <v>0.75390825458141064</v>
      </c>
      <c r="AD44" s="20">
        <v>0.78768946084677804</v>
      </c>
      <c r="AE44" s="20">
        <v>0.81772877834899449</v>
      </c>
      <c r="AF44" s="20">
        <v>0.8438759747348471</v>
      </c>
      <c r="AG44" s="20">
        <v>0.86627986866499218</v>
      </c>
      <c r="AH44" s="20">
        <v>0.88533612832393815</v>
      </c>
      <c r="AI44" s="20">
        <v>0.90164278359208483</v>
      </c>
      <c r="AJ44" s="20">
        <v>0.91521256919772709</v>
      </c>
      <c r="AK44" s="20">
        <v>0.92652483322754553</v>
      </c>
      <c r="AL44" s="20">
        <v>0.93592663264989617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4.1597553413171319E-2</v>
      </c>
      <c r="M45" s="20">
        <v>4.907776060207597E-2</v>
      </c>
      <c r="N45" s="20">
        <v>5.5614579232323907E-2</v>
      </c>
      <c r="O45" s="20">
        <v>6.1272051311257389E-2</v>
      </c>
      <c r="P45" s="20">
        <v>6.4493284454140487E-2</v>
      </c>
      <c r="Q45" s="20">
        <v>6.5227004898214758E-2</v>
      </c>
      <c r="R45" s="20">
        <v>6.4941317484063649E-2</v>
      </c>
      <c r="S45" s="20">
        <v>6.2910249892801223E-2</v>
      </c>
      <c r="T45" s="20">
        <v>5.9755629921466429E-2</v>
      </c>
      <c r="U45" s="20">
        <v>5.6241445392417586E-2</v>
      </c>
      <c r="V45" s="20">
        <v>5.2396959194523723E-2</v>
      </c>
      <c r="W45" s="20">
        <v>4.8259912355413263E-2</v>
      </c>
      <c r="X45" s="20">
        <v>4.3868559799447669E-2</v>
      </c>
      <c r="Y45" s="20">
        <v>3.9372277960294334E-2</v>
      </c>
      <c r="Z45" s="20">
        <v>3.4875300940691349E-2</v>
      </c>
      <c r="AA45" s="20">
        <v>3.0475106287670032E-2</v>
      </c>
      <c r="AB45" s="20">
        <v>2.6309321016325955E-2</v>
      </c>
      <c r="AC45" s="20">
        <v>2.2442325590080438E-2</v>
      </c>
      <c r="AD45" s="20">
        <v>1.894541908148074E-2</v>
      </c>
      <c r="AE45" s="20">
        <v>1.5853893954318649E-2</v>
      </c>
      <c r="AF45" s="20">
        <v>1.3177148079382814E-2</v>
      </c>
      <c r="AG45" s="20">
        <v>1.0895658253426145E-2</v>
      </c>
      <c r="AH45" s="20">
        <v>8.9678692411245802E-3</v>
      </c>
      <c r="AI45" s="20">
        <v>7.3663029904621124E-3</v>
      </c>
      <c r="AJ45" s="20">
        <v>6.0564933354310653E-3</v>
      </c>
      <c r="AK45" s="20">
        <v>4.9873763294998839E-3</v>
      </c>
      <c r="AL45" s="20">
        <v>4.1463010504988193E-3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3.1302896330209135E-2</v>
      </c>
      <c r="M46" s="20">
        <v>3.617978420323037E-2</v>
      </c>
      <c r="N46" s="20">
        <v>4.2345485867664109E-2</v>
      </c>
      <c r="O46" s="20">
        <v>5.0354998741038964E-2</v>
      </c>
      <c r="P46" s="20">
        <v>5.8804838243197724E-2</v>
      </c>
      <c r="Q46" s="20">
        <v>6.7606996614447246E-2</v>
      </c>
      <c r="R46" s="20">
        <v>7.3827815453554199E-2</v>
      </c>
      <c r="S46" s="20">
        <v>7.5953761984806606E-2</v>
      </c>
      <c r="T46" s="20">
        <v>7.483117360979015E-2</v>
      </c>
      <c r="U46" s="20">
        <v>7.2697860048377583E-2</v>
      </c>
      <c r="V46" s="20">
        <v>6.9558424113640049E-2</v>
      </c>
      <c r="W46" s="20">
        <v>6.5387376068261116E-2</v>
      </c>
      <c r="X46" s="20">
        <v>6.0964770525459157E-2</v>
      </c>
      <c r="Y46" s="20">
        <v>5.6412450359727133E-2</v>
      </c>
      <c r="Z46" s="20">
        <v>5.1626383663696165E-2</v>
      </c>
      <c r="AA46" s="20">
        <v>4.6704800390386748E-2</v>
      </c>
      <c r="AB46" s="20">
        <v>4.1749941250390284E-2</v>
      </c>
      <c r="AC46" s="20">
        <v>3.6896605904733044E-2</v>
      </c>
      <c r="AD46" s="20">
        <v>3.2210065322082523E-2</v>
      </c>
      <c r="AE46" s="20">
        <v>2.7762366283175056E-2</v>
      </c>
      <c r="AF46" s="20">
        <v>2.3619748501837824E-2</v>
      </c>
      <c r="AG46" s="20">
        <v>1.9866609332949561E-2</v>
      </c>
      <c r="AH46" s="20">
        <v>1.6569930928108136E-2</v>
      </c>
      <c r="AI46" s="20">
        <v>1.3758027201092649E-2</v>
      </c>
      <c r="AJ46" s="20">
        <v>1.138490126632298E-2</v>
      </c>
      <c r="AK46" s="20">
        <v>9.4219384021210356E-3</v>
      </c>
      <c r="AL46" s="20">
        <v>7.786517439234926E-3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1.8740886569531823E-2</v>
      </c>
      <c r="M47" s="20">
        <v>2.4700602999781524E-2</v>
      </c>
      <c r="N47" s="20">
        <v>3.0554552640495551E-2</v>
      </c>
      <c r="O47" s="20">
        <v>3.1304743259953062E-2</v>
      </c>
      <c r="P47" s="20">
        <v>3.1145807023059763E-2</v>
      </c>
      <c r="Q47" s="20">
        <v>3.0239152593059843E-2</v>
      </c>
      <c r="R47" s="20">
        <v>2.9223857905269442E-2</v>
      </c>
      <c r="S47" s="20">
        <v>2.7991676974396355E-2</v>
      </c>
      <c r="T47" s="20">
        <v>2.6582203252958837E-2</v>
      </c>
      <c r="U47" s="20">
        <v>2.4987525397864415E-2</v>
      </c>
      <c r="V47" s="20">
        <v>2.3183173945173111E-2</v>
      </c>
      <c r="W47" s="20">
        <v>2.1185466033528555E-2</v>
      </c>
      <c r="X47" s="20">
        <v>1.9085950160421458E-2</v>
      </c>
      <c r="Y47" s="20">
        <v>1.6927035790633566E-2</v>
      </c>
      <c r="Z47" s="20">
        <v>1.4781272352270213E-2</v>
      </c>
      <c r="AA47" s="20">
        <v>1.2690146162657925E-2</v>
      </c>
      <c r="AB47" s="20">
        <v>1.0774048633276294E-2</v>
      </c>
      <c r="AC47" s="20">
        <v>9.056376364907576E-3</v>
      </c>
      <c r="AD47" s="20">
        <v>7.5309240643643581E-3</v>
      </c>
      <c r="AE47" s="20">
        <v>6.2114236043317866E-3</v>
      </c>
      <c r="AF47" s="20">
        <v>5.0830428752685038E-3</v>
      </c>
      <c r="AG47" s="20">
        <v>4.1674048657564721E-3</v>
      </c>
      <c r="AH47" s="20">
        <v>3.4360763183474466E-3</v>
      </c>
      <c r="AI47" s="20">
        <v>2.8361656252279058E-3</v>
      </c>
      <c r="AJ47" s="20">
        <v>2.3273624186366448E-3</v>
      </c>
      <c r="AK47" s="20">
        <v>1.8973684477645051E-3</v>
      </c>
      <c r="AL47" s="20">
        <v>1.5641744082808351E-3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3.7673761847124435E-3</v>
      </c>
      <c r="M48" s="20">
        <v>5.1280126032451695E-3</v>
      </c>
      <c r="N48" s="20">
        <v>7.1294394483844992E-3</v>
      </c>
      <c r="O48" s="20">
        <v>9.8120076155971091E-3</v>
      </c>
      <c r="P48" s="20">
        <v>1.3176429261840683E-2</v>
      </c>
      <c r="Q48" s="20">
        <v>1.428916571871542E-2</v>
      </c>
      <c r="R48" s="20">
        <v>1.5308009459117122E-2</v>
      </c>
      <c r="S48" s="20">
        <v>1.6296730173641576E-2</v>
      </c>
      <c r="T48" s="20">
        <v>1.7235278789296402E-2</v>
      </c>
      <c r="U48" s="20">
        <v>1.7307435066388752E-2</v>
      </c>
      <c r="V48" s="20">
        <v>1.7297242002557521E-2</v>
      </c>
      <c r="W48" s="20">
        <v>1.6483053563615624E-2</v>
      </c>
      <c r="X48" s="20">
        <v>1.5580656245384931E-2</v>
      </c>
      <c r="Y48" s="20">
        <v>1.4572548786962198E-2</v>
      </c>
      <c r="Z48" s="20">
        <v>1.3497730239556438E-2</v>
      </c>
      <c r="AA48" s="20">
        <v>1.2355851050245729E-2</v>
      </c>
      <c r="AB48" s="20">
        <v>1.117842339216385E-2</v>
      </c>
      <c r="AC48" s="20">
        <v>9.9836383235539262E-3</v>
      </c>
      <c r="AD48" s="20">
        <v>8.8027409348534515E-3</v>
      </c>
      <c r="AE48" s="20">
        <v>7.6667203099837489E-3</v>
      </c>
      <c r="AF48" s="20">
        <v>6.5928487401483628E-3</v>
      </c>
      <c r="AG48" s="20">
        <v>5.6104199572635403E-3</v>
      </c>
      <c r="AH48" s="20">
        <v>4.7220618700615424E-3</v>
      </c>
      <c r="AI48" s="20">
        <v>3.9501987086568088E-3</v>
      </c>
      <c r="AJ48" s="20">
        <v>3.2829816582574428E-3</v>
      </c>
      <c r="AK48" s="20">
        <v>2.7266927098931553E-3</v>
      </c>
      <c r="AL48" s="20">
        <v>2.2376663263892465E-3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4.9976948841802202E-4</v>
      </c>
      <c r="M49" s="20">
        <v>4.6098063230489843E-4</v>
      </c>
      <c r="N49" s="20">
        <v>4.2289826443486355E-4</v>
      </c>
      <c r="O49" s="20">
        <v>3.8265849343630334E-4</v>
      </c>
      <c r="P49" s="20">
        <v>3.4289323206067752E-4</v>
      </c>
      <c r="Q49" s="20">
        <v>3.040399602730311E-4</v>
      </c>
      <c r="R49" s="20">
        <v>2.6759562827424949E-4</v>
      </c>
      <c r="S49" s="20">
        <v>2.3216491462392134E-4</v>
      </c>
      <c r="T49" s="20">
        <v>1.9877089362599603E-4</v>
      </c>
      <c r="U49" s="20">
        <v>1.6951952846466463E-4</v>
      </c>
      <c r="V49" s="20">
        <v>1.4271392353525789E-4</v>
      </c>
      <c r="W49" s="20">
        <v>1.2023043018092057E-4</v>
      </c>
      <c r="X49" s="20">
        <v>9.9555065261542215E-5</v>
      </c>
      <c r="Y49" s="20">
        <v>8.1905830345784924E-5</v>
      </c>
      <c r="Z49" s="20">
        <v>6.8145339126040406E-5</v>
      </c>
      <c r="AA49" s="20">
        <v>5.7449063709102052E-5</v>
      </c>
      <c r="AB49" s="20">
        <v>4.7555924295933277E-5</v>
      </c>
      <c r="AC49" s="20">
        <v>3.879286258183106E-5</v>
      </c>
      <c r="AD49" s="20">
        <v>3.1237124153820504E-5</v>
      </c>
      <c r="AE49" s="20">
        <v>2.6217636014251383E-5</v>
      </c>
      <c r="AF49" s="20">
        <v>2.2324709088870403E-5</v>
      </c>
      <c r="AG49" s="20">
        <v>1.9947406635602151E-5</v>
      </c>
      <c r="AH49" s="20">
        <v>1.59735543847464E-5</v>
      </c>
      <c r="AI49" s="20">
        <v>1.3954580904588093E-5</v>
      </c>
      <c r="AJ49" s="20">
        <v>1.250864399896089E-5</v>
      </c>
      <c r="AK49" s="20">
        <v>9.6932817053299058E-6</v>
      </c>
      <c r="AL49" s="20">
        <v>7.6343560376110434E-6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5.2992190492840733E-3</v>
      </c>
      <c r="M50" s="20">
        <v>4.6989666300153773E-3</v>
      </c>
      <c r="N50" s="20">
        <v>4.1610350703116823E-3</v>
      </c>
      <c r="O50" s="20">
        <v>3.6809448928907325E-3</v>
      </c>
      <c r="P50" s="20">
        <v>3.2518524913343547E-3</v>
      </c>
      <c r="Q50" s="20">
        <v>2.8714195703880888E-3</v>
      </c>
      <c r="R50" s="20">
        <v>2.5270282877456643E-3</v>
      </c>
      <c r="S50" s="20">
        <v>2.2151141968533585E-3</v>
      </c>
      <c r="T50" s="20">
        <v>1.9317229955270654E-3</v>
      </c>
      <c r="U50" s="20">
        <v>1.679515306433953E-3</v>
      </c>
      <c r="V50" s="20">
        <v>1.453291122507209E-3</v>
      </c>
      <c r="W50" s="20">
        <v>1.2523791321382572E-3</v>
      </c>
      <c r="X50" s="20">
        <v>1.0682607049163398E-3</v>
      </c>
      <c r="Y50" s="20">
        <v>9.0772234509378191E-4</v>
      </c>
      <c r="Z50" s="20">
        <v>7.7077032154832111E-4</v>
      </c>
      <c r="AA50" s="20">
        <v>6.5232411026999216E-4</v>
      </c>
      <c r="AB50" s="20">
        <v>5.4998460925717325E-4</v>
      </c>
      <c r="AC50" s="20">
        <v>4.6925812635251061E-4</v>
      </c>
      <c r="AD50" s="20">
        <v>4.0727609706799766E-4</v>
      </c>
      <c r="AE50" s="20">
        <v>3.5644974948509758E-4</v>
      </c>
      <c r="AF50" s="20">
        <v>3.1398992793473885E-4</v>
      </c>
      <c r="AG50" s="20">
        <v>2.7740865278650843E-4</v>
      </c>
      <c r="AH50" s="20">
        <v>2.4569065884618531E-4</v>
      </c>
      <c r="AI50" s="20">
        <v>2.2167194912370264E-4</v>
      </c>
      <c r="AJ50" s="20">
        <v>2.0633545667755781E-4</v>
      </c>
      <c r="AK50" s="20">
        <v>1.9507729431976435E-4</v>
      </c>
      <c r="AL50" s="20">
        <v>1.852359920023949E-4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4.2500293614015821E-5</v>
      </c>
      <c r="M51" s="20">
        <v>4.1573611179580954E-5</v>
      </c>
      <c r="N51" s="20">
        <v>4.0695994459903506E-5</v>
      </c>
      <c r="O51" s="20">
        <v>3.9328282958628655E-5</v>
      </c>
      <c r="P51" s="20">
        <v>3.7760848114602457E-5</v>
      </c>
      <c r="Q51" s="20">
        <v>3.5988403460889394E-5</v>
      </c>
      <c r="R51" s="20">
        <v>3.3901745688693566E-5</v>
      </c>
      <c r="S51" s="20">
        <v>3.1332450437062287E-5</v>
      </c>
      <c r="T51" s="20">
        <v>2.8593975510566005E-5</v>
      </c>
      <c r="U51" s="20">
        <v>2.5624507167646442E-5</v>
      </c>
      <c r="V51" s="20">
        <v>2.2590975906342671E-5</v>
      </c>
      <c r="W51" s="20">
        <v>1.9503071895578889E-5</v>
      </c>
      <c r="X51" s="20">
        <v>1.6596357969638037E-5</v>
      </c>
      <c r="Y51" s="20">
        <v>1.4023865066245348E-5</v>
      </c>
      <c r="Z51" s="20">
        <v>1.1657045841033281E-5</v>
      </c>
      <c r="AA51" s="20">
        <v>9.5940166466542072E-6</v>
      </c>
      <c r="AB51" s="20">
        <v>7.814893311076517E-6</v>
      </c>
      <c r="AC51" s="20">
        <v>6.3850892822670432E-6</v>
      </c>
      <c r="AD51" s="20">
        <v>5.3018190150863608E-6</v>
      </c>
      <c r="AE51" s="20">
        <v>4.4040123488506261E-6</v>
      </c>
      <c r="AF51" s="20">
        <v>3.5985414034421494E-6</v>
      </c>
      <c r="AG51" s="20">
        <v>2.8856179518781525E-6</v>
      </c>
      <c r="AH51" s="20">
        <v>2.2884748402215474E-6</v>
      </c>
      <c r="AI51" s="20">
        <v>1.9216144196481965E-6</v>
      </c>
      <c r="AJ51" s="20">
        <v>1.6464759925506108E-6</v>
      </c>
      <c r="AK51" s="20">
        <v>1.4859983746378394E-6</v>
      </c>
      <c r="AL51" s="20">
        <v>1.2342970839251388E-6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12.131058942633741</v>
      </c>
      <c r="M59" s="26">
        <v>12.281899097673682</v>
      </c>
      <c r="N59" s="26">
        <v>12.434457624469884</v>
      </c>
      <c r="O59" s="26">
        <v>12.582114922800988</v>
      </c>
      <c r="P59" s="26">
        <v>12.788475675487282</v>
      </c>
      <c r="Q59" s="26">
        <v>13.063678999571493</v>
      </c>
      <c r="R59" s="26">
        <v>13.415382542311844</v>
      </c>
      <c r="S59" s="26">
        <v>13.872435977587292</v>
      </c>
      <c r="T59" s="26">
        <v>14.459583899952378</v>
      </c>
      <c r="U59" s="26">
        <v>15.179696876579319</v>
      </c>
      <c r="V59" s="26">
        <v>15.974005309148771</v>
      </c>
      <c r="W59" s="26">
        <v>16.824561493673368</v>
      </c>
      <c r="X59" s="26">
        <v>17.74538020870677</v>
      </c>
      <c r="Y59" s="26">
        <v>18.721841404669512</v>
      </c>
      <c r="Z59" s="26">
        <v>19.810306562297342</v>
      </c>
      <c r="AA59" s="26">
        <v>21.01489676727255</v>
      </c>
      <c r="AB59" s="26">
        <v>22.327683116371915</v>
      </c>
      <c r="AC59" s="26">
        <v>23.785068303278184</v>
      </c>
      <c r="AD59" s="26">
        <v>25.429788386232346</v>
      </c>
      <c r="AE59" s="26">
        <v>27.255545144450807</v>
      </c>
      <c r="AF59" s="26">
        <v>29.260759070533368</v>
      </c>
      <c r="AG59" s="26">
        <v>31.445817120284783</v>
      </c>
      <c r="AH59" s="26">
        <v>33.792442025561499</v>
      </c>
      <c r="AI59" s="26">
        <v>36.286512614040426</v>
      </c>
      <c r="AJ59" s="26">
        <v>38.909826238535821</v>
      </c>
      <c r="AK59" s="26">
        <v>41.649814202494589</v>
      </c>
      <c r="AL59" s="26">
        <v>44.473211185848704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10.313126513566898</v>
      </c>
      <c r="M60" s="27">
        <v>10.632592414268032</v>
      </c>
      <c r="N60" s="27">
        <v>10.990370444844515</v>
      </c>
      <c r="O60" s="27">
        <v>11.373613870516591</v>
      </c>
      <c r="P60" s="27">
        <v>11.786257406734045</v>
      </c>
      <c r="Q60" s="27">
        <v>12.196717935629941</v>
      </c>
      <c r="R60" s="27">
        <v>12.644249654645423</v>
      </c>
      <c r="S60" s="27">
        <v>13.110157098370987</v>
      </c>
      <c r="T60" s="27">
        <v>13.656944276621847</v>
      </c>
      <c r="U60" s="27">
        <v>14.260682591352325</v>
      </c>
      <c r="V60" s="27">
        <v>14.936427168116291</v>
      </c>
      <c r="W60" s="27">
        <v>15.63164190348161</v>
      </c>
      <c r="X60" s="27">
        <v>16.357297098124249</v>
      </c>
      <c r="Y60" s="27">
        <v>17.114343934958423</v>
      </c>
      <c r="Z60" s="27">
        <v>17.91012005192276</v>
      </c>
      <c r="AA60" s="27">
        <v>18.755416359326208</v>
      </c>
      <c r="AB60" s="27">
        <v>19.671670329305559</v>
      </c>
      <c r="AC60" s="27">
        <v>20.667782707183264</v>
      </c>
      <c r="AD60" s="27">
        <v>21.727203865426752</v>
      </c>
      <c r="AE60" s="27">
        <v>22.85816646551395</v>
      </c>
      <c r="AF60" s="27">
        <v>24.082004862072527</v>
      </c>
      <c r="AG60" s="27">
        <v>25.409498050746468</v>
      </c>
      <c r="AH60" s="27">
        <v>26.837324490372506</v>
      </c>
      <c r="AI60" s="27">
        <v>28.377246998757066</v>
      </c>
      <c r="AJ60" s="27">
        <v>30.042193505109516</v>
      </c>
      <c r="AK60" s="27">
        <v>31.817982074947768</v>
      </c>
      <c r="AL60" s="27">
        <v>33.700908915183604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2.7137188884855612</v>
      </c>
      <c r="M61" s="27">
        <v>3.0395848630764926</v>
      </c>
      <c r="N61" s="27">
        <v>3.3531867169752605</v>
      </c>
      <c r="O61" s="27">
        <v>3.5816996153497769</v>
      </c>
      <c r="P61" s="27">
        <v>3.7591535368730495</v>
      </c>
      <c r="Q61" s="27">
        <v>3.8687274328741363</v>
      </c>
      <c r="R61" s="27">
        <v>3.9755285764250408</v>
      </c>
      <c r="S61" s="27">
        <v>4.0767044363223004</v>
      </c>
      <c r="T61" s="27">
        <v>4.1953268725141095</v>
      </c>
      <c r="U61" s="27">
        <v>4.3631032429742254</v>
      </c>
      <c r="V61" s="27">
        <v>4.5821842869532272</v>
      </c>
      <c r="W61" s="27">
        <v>4.8343572815875966</v>
      </c>
      <c r="X61" s="27">
        <v>5.114414657722687</v>
      </c>
      <c r="Y61" s="27">
        <v>5.409052326105976</v>
      </c>
      <c r="Z61" s="27">
        <v>5.7090068687861812</v>
      </c>
      <c r="AA61" s="27">
        <v>6.0081138151799571</v>
      </c>
      <c r="AB61" s="27">
        <v>6.3014155569043293</v>
      </c>
      <c r="AC61" s="27">
        <v>6.5852719895643981</v>
      </c>
      <c r="AD61" s="27">
        <v>6.8562928954497337</v>
      </c>
      <c r="AE61" s="27">
        <v>7.1114498709382188</v>
      </c>
      <c r="AF61" s="27">
        <v>7.3483854834124553</v>
      </c>
      <c r="AG61" s="27">
        <v>7.565465189427182</v>
      </c>
      <c r="AH61" s="27">
        <v>7.7622587873877036</v>
      </c>
      <c r="AI61" s="27">
        <v>7.9392333213278699</v>
      </c>
      <c r="AJ61" s="27">
        <v>8.0970354902723169</v>
      </c>
      <c r="AK61" s="27">
        <v>8.2369915967830991</v>
      </c>
      <c r="AL61" s="27">
        <v>8.3606719761067438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3.437345323663791</v>
      </c>
      <c r="M62" s="27">
        <v>3.8138358935703831</v>
      </c>
      <c r="N62" s="27">
        <v>4.2462601197301275</v>
      </c>
      <c r="O62" s="27">
        <v>4.7152973858132876</v>
      </c>
      <c r="P62" s="27">
        <v>5.3049092618125018</v>
      </c>
      <c r="Q62" s="27">
        <v>6.0181107636368196</v>
      </c>
      <c r="R62" s="27">
        <v>6.7542778542252364</v>
      </c>
      <c r="S62" s="27">
        <v>7.5974658039702492</v>
      </c>
      <c r="T62" s="27">
        <v>8.5051042493499978</v>
      </c>
      <c r="U62" s="27">
        <v>9.4017548422997557</v>
      </c>
      <c r="V62" s="27">
        <v>10.285449562161919</v>
      </c>
      <c r="W62" s="27">
        <v>11.162594147802555</v>
      </c>
      <c r="X62" s="27">
        <v>12.035007030757269</v>
      </c>
      <c r="Y62" s="27">
        <v>12.905365685681872</v>
      </c>
      <c r="Z62" s="27">
        <v>13.778737801944946</v>
      </c>
      <c r="AA62" s="27">
        <v>14.660126619976429</v>
      </c>
      <c r="AB62" s="27">
        <v>15.553704942342575</v>
      </c>
      <c r="AC62" s="27">
        <v>16.460870367877504</v>
      </c>
      <c r="AD62" s="27">
        <v>17.383502026645587</v>
      </c>
      <c r="AE62" s="27">
        <v>18.324566444209871</v>
      </c>
      <c r="AF62" s="27">
        <v>19.282403791504152</v>
      </c>
      <c r="AG62" s="27">
        <v>20.254409064574091</v>
      </c>
      <c r="AH62" s="27">
        <v>21.242507870449135</v>
      </c>
      <c r="AI62" s="27">
        <v>22.245205075890247</v>
      </c>
      <c r="AJ62" s="27">
        <v>23.262097652434814</v>
      </c>
      <c r="AK62" s="27">
        <v>24.293039909656137</v>
      </c>
      <c r="AL62" s="27">
        <v>25.358558403149829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4.1643901791435436</v>
      </c>
      <c r="M63" s="27">
        <v>4.4776428183445551</v>
      </c>
      <c r="N63" s="27">
        <v>4.6868157049599501</v>
      </c>
      <c r="O63" s="27">
        <v>4.7821075296745832</v>
      </c>
      <c r="P63" s="27">
        <v>4.9193108985880523</v>
      </c>
      <c r="Q63" s="27">
        <v>5.080621515768267</v>
      </c>
      <c r="R63" s="27">
        <v>5.4172293701507943</v>
      </c>
      <c r="S63" s="27">
        <v>5.9714844737678323</v>
      </c>
      <c r="T63" s="27">
        <v>6.6972013892670921</v>
      </c>
      <c r="U63" s="27">
        <v>7.4451488549823361</v>
      </c>
      <c r="V63" s="27">
        <v>8.2301219489925259</v>
      </c>
      <c r="W63" s="27">
        <v>9.0771525970460836</v>
      </c>
      <c r="X63" s="27">
        <v>9.9175930915248127</v>
      </c>
      <c r="Y63" s="27">
        <v>10.752473125139435</v>
      </c>
      <c r="Z63" s="27">
        <v>11.585783475482399</v>
      </c>
      <c r="AA63" s="27">
        <v>12.425429094918412</v>
      </c>
      <c r="AB63" s="27">
        <v>13.272229008058694</v>
      </c>
      <c r="AC63" s="27">
        <v>14.133952074002156</v>
      </c>
      <c r="AD63" s="27">
        <v>15.014532848517218</v>
      </c>
      <c r="AE63" s="27">
        <v>15.91147612898809</v>
      </c>
      <c r="AF63" s="27">
        <v>16.815074667525593</v>
      </c>
      <c r="AG63" s="27">
        <v>17.730973961690161</v>
      </c>
      <c r="AH63" s="27">
        <v>18.672032462486769</v>
      </c>
      <c r="AI63" s="27">
        <v>19.654797943731257</v>
      </c>
      <c r="AJ63" s="27">
        <v>20.659629178498442</v>
      </c>
      <c r="AK63" s="27">
        <v>21.684663608926467</v>
      </c>
      <c r="AL63" s="27">
        <v>22.703387711987453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2.9009868071101037</v>
      </c>
      <c r="M64" s="27">
        <v>3.1538086272527277</v>
      </c>
      <c r="N64" s="27">
        <v>3.4887938105008129</v>
      </c>
      <c r="O64" s="27">
        <v>4.317509310094354</v>
      </c>
      <c r="P64" s="27">
        <v>5.2064763819033058</v>
      </c>
      <c r="Q64" s="27">
        <v>6.1801515325417551</v>
      </c>
      <c r="R64" s="27">
        <v>7.1412235743888264</v>
      </c>
      <c r="S64" s="27">
        <v>8.0967783543869842</v>
      </c>
      <c r="T64" s="27">
        <v>9.0403722356258367</v>
      </c>
      <c r="U64" s="27">
        <v>9.9746353004449784</v>
      </c>
      <c r="V64" s="27">
        <v>10.902178720100363</v>
      </c>
      <c r="W64" s="27">
        <v>11.830983750134031</v>
      </c>
      <c r="X64" s="27">
        <v>12.758191760562223</v>
      </c>
      <c r="Y64" s="27">
        <v>13.688061345056504</v>
      </c>
      <c r="Z64" s="27">
        <v>14.620972576387398</v>
      </c>
      <c r="AA64" s="27">
        <v>15.56530098110024</v>
      </c>
      <c r="AB64" s="27">
        <v>16.5222616339165</v>
      </c>
      <c r="AC64" s="27">
        <v>17.488981400354248</v>
      </c>
      <c r="AD64" s="27">
        <v>18.468277828036765</v>
      </c>
      <c r="AE64" s="27">
        <v>19.450005910996182</v>
      </c>
      <c r="AF64" s="27">
        <v>20.446111009618985</v>
      </c>
      <c r="AG64" s="27">
        <v>21.442786839114685</v>
      </c>
      <c r="AH64" s="27">
        <v>22.438709810826627</v>
      </c>
      <c r="AI64" s="27">
        <v>23.425278923353041</v>
      </c>
      <c r="AJ64" s="27">
        <v>24.449817575355034</v>
      </c>
      <c r="AK64" s="27">
        <v>25.519061135899896</v>
      </c>
      <c r="AL64" s="27">
        <v>26.614412666656573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2.3225908799749622</v>
      </c>
      <c r="M65" s="27">
        <v>2.6784573462446977</v>
      </c>
      <c r="N65" s="27">
        <v>2.8779227382162169</v>
      </c>
      <c r="O65" s="27">
        <v>3.0368256655508397</v>
      </c>
      <c r="P65" s="27">
        <v>3.2071520339784363</v>
      </c>
      <c r="Q65" s="27">
        <v>3.8685298617344288</v>
      </c>
      <c r="R65" s="27">
        <v>4.4898229729757535</v>
      </c>
      <c r="S65" s="27">
        <v>5.0674226346963733</v>
      </c>
      <c r="T65" s="27">
        <v>5.60910785238854</v>
      </c>
      <c r="U65" s="27">
        <v>6.3257092461854709</v>
      </c>
      <c r="V65" s="27">
        <v>7.0039836584389956</v>
      </c>
      <c r="W65" s="27">
        <v>7.9228124804805145</v>
      </c>
      <c r="X65" s="27">
        <v>8.8325749750363549</v>
      </c>
      <c r="Y65" s="27">
        <v>9.7249816244207246</v>
      </c>
      <c r="Z65" s="27">
        <v>10.600509432935489</v>
      </c>
      <c r="AA65" s="27">
        <v>11.473205243421535</v>
      </c>
      <c r="AB65" s="27">
        <v>12.337487014050012</v>
      </c>
      <c r="AC65" s="27">
        <v>13.205400236513359</v>
      </c>
      <c r="AD65" s="27">
        <v>14.070051893607149</v>
      </c>
      <c r="AE65" s="27">
        <v>14.943307212575537</v>
      </c>
      <c r="AF65" s="27">
        <v>15.822101892605415</v>
      </c>
      <c r="AG65" s="27">
        <v>16.725861228863707</v>
      </c>
      <c r="AH65" s="27">
        <v>17.64678501532175</v>
      </c>
      <c r="AI65" s="27">
        <v>18.592816383385149</v>
      </c>
      <c r="AJ65" s="27">
        <v>19.547829113932348</v>
      </c>
      <c r="AK65" s="27">
        <v>20.530100743615399</v>
      </c>
      <c r="AL65" s="27">
        <v>21.519702385028364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6.8384924342756559</v>
      </c>
      <c r="M74" s="29">
        <v>6.6430604232516854</v>
      </c>
      <c r="N74" s="29">
        <v>6.437717936826048</v>
      </c>
      <c r="O74" s="29">
        <v>6.2268611299934875</v>
      </c>
      <c r="P74" s="29">
        <v>6.0168065824286012</v>
      </c>
      <c r="Q74" s="29">
        <v>5.7966929147540958</v>
      </c>
      <c r="R74" s="29">
        <v>5.5643442485482462</v>
      </c>
      <c r="S74" s="29">
        <v>5.3248774569769841</v>
      </c>
      <c r="T74" s="29">
        <v>5.0761762219547721</v>
      </c>
      <c r="U74" s="29">
        <v>4.8165882731876284</v>
      </c>
      <c r="V74" s="29">
        <v>4.5541976008148062</v>
      </c>
      <c r="W74" s="29">
        <v>4.2928871879025019</v>
      </c>
      <c r="X74" s="29">
        <v>4.0366629776412051</v>
      </c>
      <c r="Y74" s="29">
        <v>3.7734617838829672</v>
      </c>
      <c r="Z74" s="29">
        <v>3.5282071125824768</v>
      </c>
      <c r="AA74" s="29">
        <v>3.2956624780295929</v>
      </c>
      <c r="AB74" s="29">
        <v>3.0643206848528579</v>
      </c>
      <c r="AC74" s="29">
        <v>2.8412624226136312</v>
      </c>
      <c r="AD74" s="29">
        <v>2.6386670879607586</v>
      </c>
      <c r="AE74" s="29">
        <v>2.4535550193535545</v>
      </c>
      <c r="AF74" s="29">
        <v>2.2900060585885988</v>
      </c>
      <c r="AG74" s="29">
        <v>2.147966453622153</v>
      </c>
      <c r="AH74" s="29">
        <v>2.0241813693650057</v>
      </c>
      <c r="AI74" s="29">
        <v>1.9097076661350625</v>
      </c>
      <c r="AJ74" s="29">
        <v>1.8134561023724152</v>
      </c>
      <c r="AK74" s="29">
        <v>1.7303393718652427</v>
      </c>
      <c r="AL74" s="29">
        <v>1.65940279082829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2.9578238440387148</v>
      </c>
      <c r="M75" s="29">
        <v>2.9350837345252634</v>
      </c>
      <c r="N75" s="29">
        <v>2.8885962174630944</v>
      </c>
      <c r="O75" s="29">
        <v>2.8219307673535776</v>
      </c>
      <c r="P75" s="29">
        <v>2.7338224698622402</v>
      </c>
      <c r="Q75" s="29">
        <v>2.6272029614118542</v>
      </c>
      <c r="R75" s="29">
        <v>2.5030366022951012</v>
      </c>
      <c r="S75" s="29">
        <v>2.3684737156799542</v>
      </c>
      <c r="T75" s="29">
        <v>2.2252919568777045</v>
      </c>
      <c r="U75" s="29">
        <v>2.0781320290057406</v>
      </c>
      <c r="V75" s="29">
        <v>1.9266923664272373</v>
      </c>
      <c r="W75" s="29">
        <v>1.7755570867485528</v>
      </c>
      <c r="X75" s="29">
        <v>1.6279084594218514</v>
      </c>
      <c r="Y75" s="29">
        <v>1.4852001348740158</v>
      </c>
      <c r="Z75" s="29">
        <v>1.3472510581551835</v>
      </c>
      <c r="AA75" s="29">
        <v>1.2168097298475598</v>
      </c>
      <c r="AB75" s="29">
        <v>1.0969479384854672</v>
      </c>
      <c r="AC75" s="29">
        <v>0.98673460661762125</v>
      </c>
      <c r="AD75" s="29">
        <v>0.88244460013611214</v>
      </c>
      <c r="AE75" s="29">
        <v>0.78562028210456303</v>
      </c>
      <c r="AF75" s="29">
        <v>0.69956552114449411</v>
      </c>
      <c r="AG75" s="29">
        <v>0.62438484884325851</v>
      </c>
      <c r="AH75" s="29">
        <v>0.55831198723875597</v>
      </c>
      <c r="AI75" s="29">
        <v>0.49888314876738066</v>
      </c>
      <c r="AJ75" s="29">
        <v>0.44788601563944413</v>
      </c>
      <c r="AK75" s="29">
        <v>0.40378884264132303</v>
      </c>
      <c r="AL75" s="29">
        <v>0.36505468927042162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0.13088336288674102</v>
      </c>
      <c r="M76" s="29">
        <v>0.19083795067617992</v>
      </c>
      <c r="N76" s="29">
        <v>0.26547000234939677</v>
      </c>
      <c r="O76" s="29">
        <v>0.35868356515159072</v>
      </c>
      <c r="P76" s="29">
        <v>0.47482062983514634</v>
      </c>
      <c r="Q76" s="29">
        <v>0.62014874574078982</v>
      </c>
      <c r="R76" s="29">
        <v>0.79963205391368597</v>
      </c>
      <c r="S76" s="29">
        <v>1.0186202063615115</v>
      </c>
      <c r="T76" s="29">
        <v>1.2813989767512777</v>
      </c>
      <c r="U76" s="29">
        <v>1.5875668179421467</v>
      </c>
      <c r="V76" s="29">
        <v>1.9330045546109249</v>
      </c>
      <c r="W76" s="29">
        <v>2.3134756188908776</v>
      </c>
      <c r="X76" s="29">
        <v>2.7224896819767945</v>
      </c>
      <c r="Y76" s="29">
        <v>3.1555168972003518</v>
      </c>
      <c r="Z76" s="29">
        <v>3.6026475167489265</v>
      </c>
      <c r="AA76" s="29">
        <v>4.0575910197844784</v>
      </c>
      <c r="AB76" s="29">
        <v>4.5141890033327847</v>
      </c>
      <c r="AC76" s="29">
        <v>4.9646909115963487</v>
      </c>
      <c r="AD76" s="29">
        <v>5.4006296542243959</v>
      </c>
      <c r="AE76" s="29">
        <v>5.8152372152524245</v>
      </c>
      <c r="AF76" s="29">
        <v>6.2011259625420863</v>
      </c>
      <c r="AG76" s="29">
        <v>6.5538101906865496</v>
      </c>
      <c r="AH76" s="29">
        <v>6.8722081418742968</v>
      </c>
      <c r="AI76" s="29">
        <v>7.1583524314290932</v>
      </c>
      <c r="AJ76" s="29">
        <v>7.4105086539373053</v>
      </c>
      <c r="AK76" s="29">
        <v>7.6317772655061544</v>
      </c>
      <c r="AL76" s="29">
        <v>7.8249755692879379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0.1429851557006192</v>
      </c>
      <c r="M77" s="29">
        <v>0.18717452496025175</v>
      </c>
      <c r="N77" s="29">
        <v>0.23615396986978837</v>
      </c>
      <c r="O77" s="29">
        <v>0.28891594337138959</v>
      </c>
      <c r="P77" s="29">
        <v>0.34213102202547813</v>
      </c>
      <c r="Q77" s="29">
        <v>0.39254334025773779</v>
      </c>
      <c r="R77" s="29">
        <v>0.43863170250682126</v>
      </c>
      <c r="S77" s="29">
        <v>0.47795847227978033</v>
      </c>
      <c r="T77" s="29">
        <v>0.50822786196765002</v>
      </c>
      <c r="U77" s="29">
        <v>0.52876828155609934</v>
      </c>
      <c r="V77" s="29">
        <v>0.53892628100592999</v>
      </c>
      <c r="W77" s="29">
        <v>0.53870581523200034</v>
      </c>
      <c r="X77" s="29">
        <v>0.5279584256155484</v>
      </c>
      <c r="Y77" s="29">
        <v>0.50811364495591116</v>
      </c>
      <c r="Z77" s="29">
        <v>0.48053762742570999</v>
      </c>
      <c r="AA77" s="29">
        <v>0.44676891693448251</v>
      </c>
      <c r="AB77" s="29">
        <v>0.40920741632130636</v>
      </c>
      <c r="AC77" s="29">
        <v>0.36942021229201411</v>
      </c>
      <c r="AD77" s="29">
        <v>0.32933773099857044</v>
      </c>
      <c r="AE77" s="29">
        <v>0.29051573316536927</v>
      </c>
      <c r="AF77" s="29">
        <v>0.25408709008710284</v>
      </c>
      <c r="AG77" s="29">
        <v>0.22068511929269602</v>
      </c>
      <c r="AH77" s="29">
        <v>0.1905000329357476</v>
      </c>
      <c r="AI77" s="29">
        <v>0.16386492067397329</v>
      </c>
      <c r="AJ77" s="29">
        <v>0.14088673940011809</v>
      </c>
      <c r="AK77" s="29">
        <v>0.12115853221701502</v>
      </c>
      <c r="AL77" s="29">
        <v>0.1051442173461158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0.13035747405627138</v>
      </c>
      <c r="M78" s="29">
        <v>0.16200015090685024</v>
      </c>
      <c r="N78" s="29">
        <v>0.19846548819872778</v>
      </c>
      <c r="O78" s="29">
        <v>0.24080301863627659</v>
      </c>
      <c r="P78" s="29">
        <v>0.28927928165947003</v>
      </c>
      <c r="Q78" s="29">
        <v>0.34348556161583305</v>
      </c>
      <c r="R78" s="29">
        <v>0.39994221020906651</v>
      </c>
      <c r="S78" s="29">
        <v>0.45355671041653006</v>
      </c>
      <c r="T78" s="29">
        <v>0.50115943985997358</v>
      </c>
      <c r="U78" s="29">
        <v>0.54124638949884452</v>
      </c>
      <c r="V78" s="29">
        <v>0.57247431303499996</v>
      </c>
      <c r="W78" s="29">
        <v>0.59353119049204528</v>
      </c>
      <c r="X78" s="29">
        <v>0.60462378698968922</v>
      </c>
      <c r="Y78" s="29">
        <v>0.60657335641622845</v>
      </c>
      <c r="Z78" s="29">
        <v>0.59813210274976558</v>
      </c>
      <c r="AA78" s="29">
        <v>0.58032718564306829</v>
      </c>
      <c r="AB78" s="29">
        <v>0.55411478134817616</v>
      </c>
      <c r="AC78" s="29">
        <v>0.52149485955084185</v>
      </c>
      <c r="AD78" s="29">
        <v>0.48361908383129337</v>
      </c>
      <c r="AE78" s="29">
        <v>0.44174022839896371</v>
      </c>
      <c r="AF78" s="29">
        <v>0.39716783468657879</v>
      </c>
      <c r="AG78" s="29">
        <v>0.35225433278959939</v>
      </c>
      <c r="AH78" s="29">
        <v>0.30939428819079862</v>
      </c>
      <c r="AI78" s="29">
        <v>0.27041124474183448</v>
      </c>
      <c r="AJ78" s="29">
        <v>0.23520783839605011</v>
      </c>
      <c r="AK78" s="29">
        <v>0.20431156479402079</v>
      </c>
      <c r="AL78" s="29">
        <v>0.17678032434910224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5.4367064691758747E-2</v>
      </c>
      <c r="M79" s="29">
        <v>7.7900974839055573E-2</v>
      </c>
      <c r="N79" s="29">
        <v>0.10659853413478215</v>
      </c>
      <c r="O79" s="29">
        <v>0.13515852047496082</v>
      </c>
      <c r="P79" s="29">
        <v>0.16215990866087876</v>
      </c>
      <c r="Q79" s="29">
        <v>0.18688254524076278</v>
      </c>
      <c r="R79" s="29">
        <v>0.20869410300769939</v>
      </c>
      <c r="S79" s="29">
        <v>0.22664240422928497</v>
      </c>
      <c r="T79" s="29">
        <v>0.24031301224981186</v>
      </c>
      <c r="U79" s="29">
        <v>0.24924145290430386</v>
      </c>
      <c r="V79" s="29">
        <v>0.25274710564945146</v>
      </c>
      <c r="W79" s="29">
        <v>0.25064490438169279</v>
      </c>
      <c r="X79" s="29">
        <v>0.24350221207919029</v>
      </c>
      <c r="Y79" s="29">
        <v>0.23169830429215926</v>
      </c>
      <c r="Z79" s="29">
        <v>0.21611657770665604</v>
      </c>
      <c r="AA79" s="29">
        <v>0.19752594451592484</v>
      </c>
      <c r="AB79" s="29">
        <v>0.17801165037553141</v>
      </c>
      <c r="AC79" s="29">
        <v>0.1583867978004764</v>
      </c>
      <c r="AD79" s="29">
        <v>0.1390831979225288</v>
      </c>
      <c r="AE79" s="29">
        <v>0.12081222581995446</v>
      </c>
      <c r="AF79" s="29">
        <v>0.1039284588943927</v>
      </c>
      <c r="AG79" s="29">
        <v>8.9360774208705376E-2</v>
      </c>
      <c r="AH79" s="29">
        <v>7.7101119395251883E-2</v>
      </c>
      <c r="AI79" s="29">
        <v>6.6437970843789662E-2</v>
      </c>
      <c r="AJ79" s="29">
        <v>5.690358656740304E-2</v>
      </c>
      <c r="AK79" s="29">
        <v>4.8419061415829898E-2</v>
      </c>
      <c r="AL79" s="29">
        <v>4.1629583184609506E-2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8.7500735680479894E-3</v>
      </c>
      <c r="M80" s="29">
        <v>1.3735163028797421E-2</v>
      </c>
      <c r="N80" s="29">
        <v>2.0517975899241432E-2</v>
      </c>
      <c r="O80" s="29">
        <v>2.9797356557625599E-2</v>
      </c>
      <c r="P80" s="29">
        <v>4.225881190768533E-2</v>
      </c>
      <c r="Q80" s="29">
        <v>5.5278064282122501E-2</v>
      </c>
      <c r="R80" s="29">
        <v>6.8730252540074199E-2</v>
      </c>
      <c r="S80" s="29">
        <v>8.2582419353450676E-2</v>
      </c>
      <c r="T80" s="29">
        <v>9.6674537595148102E-2</v>
      </c>
      <c r="U80" s="29">
        <v>0.10948180202720997</v>
      </c>
      <c r="V80" s="29">
        <v>0.12114960032197748</v>
      </c>
      <c r="W80" s="29">
        <v>0.13059214249024267</v>
      </c>
      <c r="X80" s="29">
        <v>0.13761731444763084</v>
      </c>
      <c r="Y80" s="29">
        <v>0.14171776917418188</v>
      </c>
      <c r="Z80" s="29">
        <v>0.14308281672763662</v>
      </c>
      <c r="AA80" s="29">
        <v>0.14176121505661479</v>
      </c>
      <c r="AB80" s="29">
        <v>0.13791365343837439</v>
      </c>
      <c r="AC80" s="29">
        <v>0.13183793987912285</v>
      </c>
      <c r="AD80" s="29">
        <v>0.12385502175936797</v>
      </c>
      <c r="AE80" s="29">
        <v>0.11456615690497951</v>
      </c>
      <c r="AF80" s="29">
        <v>0.10431272452916264</v>
      </c>
      <c r="AG80" s="29">
        <v>9.3839105640837417E-2</v>
      </c>
      <c r="AH80" s="29">
        <v>8.332921065002423E-2</v>
      </c>
      <c r="AI80" s="29">
        <v>7.3445319267941178E-2</v>
      </c>
      <c r="AJ80" s="29">
        <v>6.4175164439790738E-2</v>
      </c>
      <c r="AK80" s="29">
        <v>5.5979276030988158E-2</v>
      </c>
      <c r="AL80" s="29">
        <v>4.8153913380896321E-2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5.3892040206089103E-3</v>
      </c>
      <c r="M81" s="27">
        <v>5.3060831668843124E-3</v>
      </c>
      <c r="N81" s="27">
        <v>5.1767964754927996E-3</v>
      </c>
      <c r="O81" s="27">
        <v>4.9669878160084387E-3</v>
      </c>
      <c r="P81" s="27">
        <v>4.7104777447684199E-3</v>
      </c>
      <c r="Q81" s="27">
        <v>4.4163356341735483E-3</v>
      </c>
      <c r="R81" s="27">
        <v>4.1026725142055964E-3</v>
      </c>
      <c r="S81" s="27">
        <v>3.7546976570404489E-3</v>
      </c>
      <c r="T81" s="27">
        <v>3.3897387946138159E-3</v>
      </c>
      <c r="U81" s="27">
        <v>3.0408571972624604E-3</v>
      </c>
      <c r="V81" s="27">
        <v>2.6903886669968403E-3</v>
      </c>
      <c r="W81" s="27">
        <v>2.3790012861744955E-3</v>
      </c>
      <c r="X81" s="27">
        <v>2.067874571151495E-3</v>
      </c>
      <c r="Y81" s="27">
        <v>1.7800197884235455E-3</v>
      </c>
      <c r="Z81" s="27">
        <v>1.5499019167921507E-3</v>
      </c>
      <c r="AA81" s="27">
        <v>1.3680003714160709E-3</v>
      </c>
      <c r="AB81" s="27">
        <v>1.1814155600394741E-3</v>
      </c>
      <c r="AC81" s="27">
        <v>1.0070526010410924E-3</v>
      </c>
      <c r="AD81" s="27">
        <v>8.4789559644935029E-4</v>
      </c>
      <c r="AE81" s="27">
        <v>7.4036705405083403E-4</v>
      </c>
      <c r="AF81" s="27">
        <v>6.5467250207842205E-4</v>
      </c>
      <c r="AG81" s="27">
        <v>6.054233773625041E-4</v>
      </c>
      <c r="AH81" s="27">
        <v>5.0537085601722184E-4</v>
      </c>
      <c r="AI81" s="27">
        <v>4.5697226335319379E-4</v>
      </c>
      <c r="AJ81" s="27">
        <v>4.2341603446680699E-4</v>
      </c>
      <c r="AK81" s="27">
        <v>3.4480397799120492E-4</v>
      </c>
      <c r="AL81" s="27">
        <v>2.8505211925763848E-4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7.9081355188344873E-2</v>
      </c>
      <c r="M82" s="27">
        <v>7.2707566716983432E-2</v>
      </c>
      <c r="N82" s="27">
        <v>6.6551505626674001E-2</v>
      </c>
      <c r="O82" s="27">
        <v>6.0805858119941256E-2</v>
      </c>
      <c r="P82" s="27">
        <v>5.5602546433347187E-2</v>
      </c>
      <c r="Q82" s="27">
        <v>5.0802350491743163E-2</v>
      </c>
      <c r="R82" s="27">
        <v>4.6269852668846805E-2</v>
      </c>
      <c r="S82" s="27">
        <v>4.20861567494379E-2</v>
      </c>
      <c r="T82" s="27">
        <v>3.8202974815833741E-2</v>
      </c>
      <c r="U82" s="27">
        <v>3.4638065634099414E-2</v>
      </c>
      <c r="V82" s="27">
        <v>3.1345038602337789E-2</v>
      </c>
      <c r="W82" s="27">
        <v>2.8339867381119668E-2</v>
      </c>
      <c r="X82" s="27">
        <v>2.5409587783799238E-2</v>
      </c>
      <c r="Y82" s="27">
        <v>2.2721816290235036E-2</v>
      </c>
      <c r="Z82" s="27">
        <v>2.0346619881474022E-2</v>
      </c>
      <c r="AA82" s="27">
        <v>1.8194354111955489E-2</v>
      </c>
      <c r="AB82" s="27">
        <v>1.6236946965970611E-2</v>
      </c>
      <c r="AC82" s="27">
        <v>1.4704447459944193E-2</v>
      </c>
      <c r="AD82" s="27">
        <v>1.3527556165230383E-2</v>
      </c>
      <c r="AE82" s="27">
        <v>1.2522021529107441E-2</v>
      </c>
      <c r="AF82" s="27">
        <v>1.1652561557013425E-2</v>
      </c>
      <c r="AG82" s="27">
        <v>1.0899179751197403E-2</v>
      </c>
      <c r="AH82" s="27">
        <v>1.0220274467443152E-2</v>
      </c>
      <c r="AI82" s="27">
        <v>9.726114345470405E-3</v>
      </c>
      <c r="AJ82" s="27">
        <v>9.4645008237081926E-3</v>
      </c>
      <c r="AK82" s="27">
        <v>9.3126426356931486E-3</v>
      </c>
      <c r="AL82" s="27">
        <v>9.182567615056654E-3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1.9074608698243405E-4</v>
      </c>
      <c r="M83" s="27">
        <v>2.274945250553488E-4</v>
      </c>
      <c r="N83" s="27">
        <v>2.6209638540919248E-4</v>
      </c>
      <c r="O83" s="27">
        <v>2.9164871516070305E-4</v>
      </c>
      <c r="P83" s="27">
        <v>3.1653124963132662E-4</v>
      </c>
      <c r="Q83" s="27">
        <v>3.3616811862942759E-4</v>
      </c>
      <c r="R83" s="27">
        <v>3.4904048541925135E-4</v>
      </c>
      <c r="S83" s="27">
        <v>3.5270138229392717E-4</v>
      </c>
      <c r="T83" s="27">
        <v>3.4925015823059692E-4</v>
      </c>
      <c r="U83" s="27">
        <v>3.3756912235428731E-4</v>
      </c>
      <c r="V83" s="27">
        <v>3.192907382982311E-4</v>
      </c>
      <c r="W83" s="27">
        <v>2.9460819758219244E-4</v>
      </c>
      <c r="X83" s="27">
        <v>2.6697856987305355E-4</v>
      </c>
      <c r="Y83" s="27">
        <v>2.3931341167393399E-4</v>
      </c>
      <c r="Z83" s="27">
        <v>2.1044513365317473E-4</v>
      </c>
      <c r="AA83" s="27">
        <v>1.8267730476252808E-4</v>
      </c>
      <c r="AB83" s="27">
        <v>1.5671127897762553E-4</v>
      </c>
      <c r="AC83" s="27">
        <v>1.3445500466471963E-4</v>
      </c>
      <c r="AD83" s="27">
        <v>1.1692497006869634E-4</v>
      </c>
      <c r="AE83" s="27">
        <v>1.013843055235888E-4</v>
      </c>
      <c r="AF83" s="27">
        <v>8.645392136000536E-5</v>
      </c>
      <c r="AG83" s="27">
        <v>7.2352888420279958E-5</v>
      </c>
      <c r="AH83" s="27">
        <v>5.9852300163465347E-5</v>
      </c>
      <c r="AI83" s="27">
        <v>5.2185026544451949E-5</v>
      </c>
      <c r="AJ83" s="27">
        <v>4.6385281252605268E-5</v>
      </c>
      <c r="AK83" s="27">
        <v>4.3231084063162349E-5</v>
      </c>
      <c r="AL83" s="27">
        <v>3.7176490612807634E-5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10.348320714513749</v>
      </c>
      <c r="M86" s="30">
        <v>10.288034066597008</v>
      </c>
      <c r="N86" s="30">
        <v>10.225510523228655</v>
      </c>
      <c r="O86" s="30">
        <v>10.16821479619002</v>
      </c>
      <c r="P86" s="30">
        <v>10.121908261807247</v>
      </c>
      <c r="Q86" s="30">
        <v>10.077788987547743</v>
      </c>
      <c r="R86" s="30">
        <v>10.033732738689169</v>
      </c>
      <c r="S86" s="30">
        <v>9.998904941086268</v>
      </c>
      <c r="T86" s="30">
        <v>9.971183971025015</v>
      </c>
      <c r="U86" s="30">
        <v>9.94904153807569</v>
      </c>
      <c r="V86" s="30">
        <v>9.9335465398729603</v>
      </c>
      <c r="W86" s="30">
        <v>9.9264074230027877</v>
      </c>
      <c r="X86" s="30">
        <v>9.9285072990967365</v>
      </c>
      <c r="Y86" s="30">
        <v>9.9270230402861479</v>
      </c>
      <c r="Z86" s="30">
        <v>9.9380817790282734</v>
      </c>
      <c r="AA86" s="30">
        <v>9.9561915215998553</v>
      </c>
      <c r="AB86" s="30">
        <v>9.9722802019594834</v>
      </c>
      <c r="AC86" s="30">
        <v>9.9896737054157079</v>
      </c>
      <c r="AD86" s="30">
        <v>10.012128753564776</v>
      </c>
      <c r="AE86" s="30">
        <v>10.035410633888491</v>
      </c>
      <c r="AF86" s="30">
        <v>10.062587338452868</v>
      </c>
      <c r="AG86" s="30">
        <v>10.093877781100778</v>
      </c>
      <c r="AH86" s="30">
        <v>10.125811647273505</v>
      </c>
      <c r="AI86" s="30">
        <v>10.151337973494444</v>
      </c>
      <c r="AJ86" s="30">
        <v>10.178958402891954</v>
      </c>
      <c r="AK86" s="30">
        <v>10.205474592168322</v>
      </c>
      <c r="AL86" s="30">
        <v>10.230645883872302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247841.00359537656</v>
      </c>
      <c r="M96" s="33">
        <v>235503.42508208958</v>
      </c>
      <c r="N96" s="33">
        <v>223485.72467043111</v>
      </c>
      <c r="O96" s="33">
        <v>212156.07888988921</v>
      </c>
      <c r="P96" s="33">
        <v>200281.25687903614</v>
      </c>
      <c r="Q96" s="33">
        <v>187283.05972770319</v>
      </c>
      <c r="R96" s="33">
        <v>173233.135238691</v>
      </c>
      <c r="S96" s="33">
        <v>158355.3917058215</v>
      </c>
      <c r="T96" s="33">
        <v>142681.84994353729</v>
      </c>
      <c r="U96" s="33">
        <v>126720.38413092047</v>
      </c>
      <c r="V96" s="33">
        <v>111795.40179118807</v>
      </c>
      <c r="W96" s="33">
        <v>98173.114165083898</v>
      </c>
      <c r="X96" s="33">
        <v>85602.958844387103</v>
      </c>
      <c r="Y96" s="33">
        <v>74065.410883337769</v>
      </c>
      <c r="Z96" s="33">
        <v>63700.56986609054</v>
      </c>
      <c r="AA96" s="33">
        <v>54378.913154359427</v>
      </c>
      <c r="AB96" s="33">
        <v>45937.207893663057</v>
      </c>
      <c r="AC96" s="33">
        <v>38358.259436411623</v>
      </c>
      <c r="AD96" s="33">
        <v>31705.104529915734</v>
      </c>
      <c r="AE96" s="33">
        <v>25941.849351306682</v>
      </c>
      <c r="AF96" s="33">
        <v>21064.23455662507</v>
      </c>
      <c r="AG96" s="33">
        <v>17000.719989949641</v>
      </c>
      <c r="AH96" s="33">
        <v>13636.597193762667</v>
      </c>
      <c r="AI96" s="33">
        <v>10817.349898646775</v>
      </c>
      <c r="AJ96" s="33">
        <v>8557.1527615016621</v>
      </c>
      <c r="AK96" s="33">
        <v>6707.8850301069933</v>
      </c>
      <c r="AL96" s="33">
        <v>5212.7852487979253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232216.61013992666</v>
      </c>
      <c r="M97" s="33">
        <v>220020.33876087537</v>
      </c>
      <c r="N97" s="33">
        <v>206104.83211950629</v>
      </c>
      <c r="O97" s="33">
        <v>191438.64432377261</v>
      </c>
      <c r="P97" s="33">
        <v>176097.71235434679</v>
      </c>
      <c r="Q97" s="33">
        <v>161024.18939172861</v>
      </c>
      <c r="R97" s="33">
        <v>145548.50589290209</v>
      </c>
      <c r="S97" s="33">
        <v>130654.01440002485</v>
      </c>
      <c r="T97" s="33">
        <v>115592.81463930682</v>
      </c>
      <c r="U97" s="33">
        <v>101220.43173898809</v>
      </c>
      <c r="V97" s="33">
        <v>87526.403052491965</v>
      </c>
      <c r="W97" s="33">
        <v>75274.104489469581</v>
      </c>
      <c r="X97" s="33">
        <v>64345.255171896773</v>
      </c>
      <c r="Y97" s="33">
        <v>54629.511352330512</v>
      </c>
      <c r="Z97" s="33">
        <v>46025.060565569402</v>
      </c>
      <c r="AA97" s="33">
        <v>38494.511888425921</v>
      </c>
      <c r="AB97" s="33">
        <v>31954.580622370602</v>
      </c>
      <c r="AC97" s="33">
        <v>26293.104950526165</v>
      </c>
      <c r="AD97" s="33">
        <v>21405.608714157541</v>
      </c>
      <c r="AE97" s="33">
        <v>17259.324539808829</v>
      </c>
      <c r="AF97" s="33">
        <v>13815.953394888269</v>
      </c>
      <c r="AG97" s="33">
        <v>10991.770645924114</v>
      </c>
      <c r="AH97" s="33">
        <v>8689.3196600241426</v>
      </c>
      <c r="AI97" s="33">
        <v>6815.5123915200811</v>
      </c>
      <c r="AJ97" s="33">
        <v>5312.996011305132</v>
      </c>
      <c r="AK97" s="33">
        <v>4100.6970357274995</v>
      </c>
      <c r="AL97" s="33">
        <v>3137.3257911167598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22533.554515315165</v>
      </c>
      <c r="M99" s="33">
        <v>26104.976110303825</v>
      </c>
      <c r="N99" s="33">
        <v>29060.93210969993</v>
      </c>
      <c r="O99" s="33">
        <v>31481.83463161391</v>
      </c>
      <c r="P99" s="33">
        <v>32539.128968502959</v>
      </c>
      <c r="Q99" s="33">
        <v>32265.515552637695</v>
      </c>
      <c r="R99" s="33">
        <v>31537.62866864201</v>
      </c>
      <c r="S99" s="33">
        <v>29969.952044425696</v>
      </c>
      <c r="T99" s="33">
        <v>27931.875879577001</v>
      </c>
      <c r="U99" s="33">
        <v>25848.151459710814</v>
      </c>
      <c r="V99" s="33">
        <v>23719.274444340354</v>
      </c>
      <c r="W99" s="33">
        <v>21542.543714803491</v>
      </c>
      <c r="X99" s="33">
        <v>19324.076400088423</v>
      </c>
      <c r="Y99" s="33">
        <v>17106.736594019723</v>
      </c>
      <c r="Z99" s="33">
        <v>14944.677343840882</v>
      </c>
      <c r="AA99" s="33">
        <v>12867.262682371376</v>
      </c>
      <c r="AB99" s="33">
        <v>10923.833721678075</v>
      </c>
      <c r="AC99" s="33">
        <v>9141.6920313204228</v>
      </c>
      <c r="AD99" s="33">
        <v>7549.5091907730121</v>
      </c>
      <c r="AE99" s="33">
        <v>6157.1102997989456</v>
      </c>
      <c r="AF99" s="33">
        <v>4966.3872104705151</v>
      </c>
      <c r="AG99" s="33">
        <v>3964.3762062254727</v>
      </c>
      <c r="AH99" s="33">
        <v>3129.7757486752212</v>
      </c>
      <c r="AI99" s="33">
        <v>2446.6395417295812</v>
      </c>
      <c r="AJ99" s="33">
        <v>1899.8836367141612</v>
      </c>
      <c r="AK99" s="33">
        <v>1466.1188137525126</v>
      </c>
      <c r="AL99" s="33">
        <v>1130.8212062887153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14959.741393800907</v>
      </c>
      <c r="M100" s="33">
        <v>17035.708715803441</v>
      </c>
      <c r="N100" s="33">
        <v>19732.584125943278</v>
      </c>
      <c r="O100" s="33">
        <v>23320.077862651349</v>
      </c>
      <c r="P100" s="33">
        <v>27057.201548125136</v>
      </c>
      <c r="Q100" s="33">
        <v>30905.902438211968</v>
      </c>
      <c r="R100" s="33">
        <v>33396.33312139754</v>
      </c>
      <c r="S100" s="33">
        <v>33848.823381438458</v>
      </c>
      <c r="T100" s="33">
        <v>32757.186162350623</v>
      </c>
      <c r="U100" s="33">
        <v>31295.890048213547</v>
      </c>
      <c r="V100" s="33">
        <v>29468.447458263618</v>
      </c>
      <c r="W100" s="33">
        <v>27255.626824018</v>
      </c>
      <c r="X100" s="33">
        <v>25042.218152525027</v>
      </c>
      <c r="Y100" s="33">
        <v>22845.901807363356</v>
      </c>
      <c r="Z100" s="33">
        <v>20632.730017122176</v>
      </c>
      <c r="AA100" s="33">
        <v>18422.835270730746</v>
      </c>
      <c r="AB100" s="33">
        <v>16243.096847240819</v>
      </c>
      <c r="AC100" s="33">
        <v>14143.389210843634</v>
      </c>
      <c r="AD100" s="33">
        <v>12147.828123787014</v>
      </c>
      <c r="AE100" s="33">
        <v>10281.283771304221</v>
      </c>
      <c r="AF100" s="33">
        <v>8571.980957735117</v>
      </c>
      <c r="AG100" s="33">
        <v>7045.7722395440751</v>
      </c>
      <c r="AH100" s="33">
        <v>5719.5406514788765</v>
      </c>
      <c r="AI100" s="33">
        <v>4594.6396127419994</v>
      </c>
      <c r="AJ100" s="33">
        <v>3659.0392933335015</v>
      </c>
      <c r="AK100" s="33">
        <v>2897.7887567519278</v>
      </c>
      <c r="AL100" s="33">
        <v>2282.6178417066203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19202.287905878504</v>
      </c>
      <c r="M101" s="33">
        <v>24871.301046616507</v>
      </c>
      <c r="N101" s="33">
        <v>30162.747469906775</v>
      </c>
      <c r="O101" s="33">
        <v>29665.336416939226</v>
      </c>
      <c r="P101" s="33">
        <v>28367.241016264601</v>
      </c>
      <c r="Q101" s="33">
        <v>26462.695426728693</v>
      </c>
      <c r="R101" s="33">
        <v>24678.656541299006</v>
      </c>
      <c r="S101" s="33">
        <v>22903.117063178968</v>
      </c>
      <c r="T101" s="33">
        <v>21149.547254918023</v>
      </c>
      <c r="U101" s="33">
        <v>19390.18079221484</v>
      </c>
      <c r="V101" s="33">
        <v>17590.284045426499</v>
      </c>
      <c r="W101" s="33">
        <v>15743.327499399189</v>
      </c>
      <c r="X101" s="33">
        <v>13907.183395528102</v>
      </c>
      <c r="Y101" s="33">
        <v>12090.368069636568</v>
      </c>
      <c r="Z101" s="33">
        <v>10348.007731698373</v>
      </c>
      <c r="AA101" s="33">
        <v>8695.3682998289314</v>
      </c>
      <c r="AB101" s="33">
        <v>7205.6698181801212</v>
      </c>
      <c r="AC101" s="33">
        <v>5890.7811126258639</v>
      </c>
      <c r="AD101" s="33">
        <v>4742.2400759775765</v>
      </c>
      <c r="AE101" s="33">
        <v>3765.5934853034037</v>
      </c>
      <c r="AF101" s="33">
        <v>2944.4688322042307</v>
      </c>
      <c r="AG101" s="33">
        <v>2285.8601151790972</v>
      </c>
      <c r="AH101" s="33">
        <v>1764.1515802474626</v>
      </c>
      <c r="AI101" s="33">
        <v>1346.0692821967432</v>
      </c>
      <c r="AJ101" s="33">
        <v>1003.5746434412106</v>
      </c>
      <c r="AK101" s="33">
        <v>729.09603514142418</v>
      </c>
      <c r="AL101" s="33">
        <v>524.03078526690422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3570.8810046213889</v>
      </c>
      <c r="M102" s="33">
        <v>4742.7766204522222</v>
      </c>
      <c r="N102" s="33">
        <v>6497.3724578823712</v>
      </c>
      <c r="O102" s="33">
        <v>8839.908283300314</v>
      </c>
      <c r="P102" s="33">
        <v>11744.177917763524</v>
      </c>
      <c r="Q102" s="33">
        <v>12331.500566803288</v>
      </c>
      <c r="R102" s="33">
        <v>12852.702061079657</v>
      </c>
      <c r="S102" s="33">
        <v>13375.234371621886</v>
      </c>
      <c r="T102" s="33">
        <v>13878.949056000136</v>
      </c>
      <c r="U102" s="33">
        <v>13591.369159374512</v>
      </c>
      <c r="V102" s="33">
        <v>13300.774016121664</v>
      </c>
      <c r="W102" s="33">
        <v>12303.300149622688</v>
      </c>
      <c r="X102" s="33">
        <v>11323.72649017514</v>
      </c>
      <c r="Y102" s="33">
        <v>10334.932569712617</v>
      </c>
      <c r="Z102" s="33">
        <v>9364.760746095415</v>
      </c>
      <c r="AA102" s="33">
        <v>8397.576496292917</v>
      </c>
      <c r="AB102" s="33">
        <v>7446.5617391523974</v>
      </c>
      <c r="AC102" s="33">
        <v>6518.1917032316533</v>
      </c>
      <c r="AD102" s="33">
        <v>5631.4149454089875</v>
      </c>
      <c r="AE102" s="33">
        <v>4800.6181254874609</v>
      </c>
      <c r="AF102" s="33">
        <v>4034.8668619602877</v>
      </c>
      <c r="AG102" s="33">
        <v>3346.5598732928202</v>
      </c>
      <c r="AH102" s="33">
        <v>2734.7329392158535</v>
      </c>
      <c r="AI102" s="33">
        <v>2209.2539707194792</v>
      </c>
      <c r="AJ102" s="33">
        <v>1764.1362360691815</v>
      </c>
      <c r="AK102" s="33">
        <v>1396.7504634288862</v>
      </c>
      <c r="AL102" s="33">
        <v>1083.1352618289729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285334.29950449261</v>
      </c>
      <c r="M108" s="36">
        <v>278644.10990819684</v>
      </c>
      <c r="N108" s="36">
        <v>272279.24090607429</v>
      </c>
      <c r="O108" s="36">
        <v>266957.99138415448</v>
      </c>
      <c r="P108" s="36">
        <v>259877.58739566422</v>
      </c>
      <c r="Q108" s="36">
        <v>250454.47771855287</v>
      </c>
      <c r="R108" s="36">
        <v>238167.09702873055</v>
      </c>
      <c r="S108" s="36">
        <v>222174.16713168565</v>
      </c>
      <c r="T108" s="36">
        <v>203370.91198546492</v>
      </c>
      <c r="U108" s="36">
        <v>183864.42563884481</v>
      </c>
      <c r="V108" s="36">
        <v>164983.12369379203</v>
      </c>
      <c r="W108" s="36">
        <v>146971.28470390537</v>
      </c>
      <c r="X108" s="36">
        <v>129969.25339700055</v>
      </c>
      <c r="Y108" s="36">
        <v>114018.04928472085</v>
      </c>
      <c r="Z108" s="36">
        <v>99277.97722705359</v>
      </c>
      <c r="AA108" s="36">
        <v>85669.011107461556</v>
      </c>
      <c r="AB108" s="36">
        <v>73104.138462581948</v>
      </c>
      <c r="AC108" s="36">
        <v>61643.340678575682</v>
      </c>
      <c r="AD108" s="36">
        <v>51402.441844475761</v>
      </c>
      <c r="AE108" s="36">
        <v>42380.243422409854</v>
      </c>
      <c r="AF108" s="36">
        <v>34602.6027248307</v>
      </c>
      <c r="AG108" s="36">
        <v>28010.868435719189</v>
      </c>
      <c r="AH108" s="36">
        <v>22485.913593916765</v>
      </c>
      <c r="AI108" s="36">
        <v>17858.629053118355</v>
      </c>
      <c r="AJ108" s="36">
        <v>14116.075691549326</v>
      </c>
      <c r="AK108" s="36">
        <v>11071.792600611434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254989.77905042656</v>
      </c>
      <c r="M109" s="34">
        <v>249634.41642794412</v>
      </c>
      <c r="N109" s="34">
        <v>242764.95204729543</v>
      </c>
      <c r="O109" s="34">
        <v>229943.88902401214</v>
      </c>
      <c r="P109" s="34">
        <v>216209.13128837492</v>
      </c>
      <c r="Q109" s="34">
        <v>199818.3853852606</v>
      </c>
      <c r="R109" s="34">
        <v>183079.86449528075</v>
      </c>
      <c r="S109" s="34">
        <v>166932.3658348257</v>
      </c>
      <c r="T109" s="34">
        <v>150621.31095022496</v>
      </c>
      <c r="U109" s="34">
        <v>134201.98169057744</v>
      </c>
      <c r="V109" s="34">
        <v>118417.46111404012</v>
      </c>
      <c r="W109" s="34">
        <v>103320.73213849147</v>
      </c>
      <c r="X109" s="34">
        <v>89576.16505760001</v>
      </c>
      <c r="Y109" s="34">
        <v>77054.8119916797</v>
      </c>
      <c r="Z109" s="34">
        <v>65737.829043363192</v>
      </c>
      <c r="AA109" s="34">
        <v>55587.456684547768</v>
      </c>
      <c r="AB109" s="34">
        <v>46606.81217970312</v>
      </c>
      <c r="AC109" s="34">
        <v>38702.077766383685</v>
      </c>
      <c r="AD109" s="34">
        <v>31779.263735544104</v>
      </c>
      <c r="AE109" s="34">
        <v>25825.536150599695</v>
      </c>
      <c r="AF109" s="34">
        <v>20795.289089052785</v>
      </c>
      <c r="AG109" s="34">
        <v>16624.190634396033</v>
      </c>
      <c r="AH109" s="34">
        <v>13188.204179487459</v>
      </c>
      <c r="AI109" s="34">
        <v>10370.835644436303</v>
      </c>
      <c r="AJ109" s="34">
        <v>8080.7068908155234</v>
      </c>
      <c r="AK109" s="34">
        <v>6226.5435342978099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540324.07855491911</v>
      </c>
      <c r="M110" s="33">
        <v>528278.52633614093</v>
      </c>
      <c r="N110" s="33">
        <v>515044.19295336975</v>
      </c>
      <c r="O110" s="33">
        <v>496901.88040816656</v>
      </c>
      <c r="P110" s="33">
        <v>476086.7186840392</v>
      </c>
      <c r="Q110" s="33">
        <v>450272.86310381343</v>
      </c>
      <c r="R110" s="33">
        <v>421246.96152401133</v>
      </c>
      <c r="S110" s="33">
        <v>389106.53296651132</v>
      </c>
      <c r="T110" s="33">
        <v>353992.22293568996</v>
      </c>
      <c r="U110" s="33">
        <v>318066.40732942225</v>
      </c>
      <c r="V110" s="33">
        <v>283400.58480783214</v>
      </c>
      <c r="W110" s="33">
        <v>250292.01684239684</v>
      </c>
      <c r="X110" s="33">
        <v>219545.41845460056</v>
      </c>
      <c r="Y110" s="33">
        <v>191072.86127640054</v>
      </c>
      <c r="Z110" s="33">
        <v>165015.8062704168</v>
      </c>
      <c r="AA110" s="33">
        <v>141256.46779200935</v>
      </c>
      <c r="AB110" s="33">
        <v>119710.95064228507</v>
      </c>
      <c r="AC110" s="33">
        <v>100345.41844495934</v>
      </c>
      <c r="AD110" s="33">
        <v>83181.705580019872</v>
      </c>
      <c r="AE110" s="33">
        <v>68205.779573009539</v>
      </c>
      <c r="AF110" s="33">
        <v>55397.891813883492</v>
      </c>
      <c r="AG110" s="33">
        <v>44635.059070115225</v>
      </c>
      <c r="AH110" s="33">
        <v>35674.117773404229</v>
      </c>
      <c r="AI110" s="33">
        <v>28229.464697554657</v>
      </c>
      <c r="AJ110" s="33">
        <v>22196.782582364849</v>
      </c>
      <c r="AK110" s="33">
        <v>17298.336134909245</v>
      </c>
      <c r="AL110" s="33">
        <v>13370.7161350059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174.82484631308202</v>
      </c>
      <c r="M116" s="33">
        <v>164.77913502809486</v>
      </c>
      <c r="N116" s="33">
        <v>155.13005958967335</v>
      </c>
      <c r="O116" s="33">
        <v>146.07284111729899</v>
      </c>
      <c r="P116" s="33">
        <v>136.80048378545152</v>
      </c>
      <c r="Q116" s="33">
        <v>127.01799742786892</v>
      </c>
      <c r="R116" s="33">
        <v>116.79828518634636</v>
      </c>
      <c r="S116" s="33">
        <v>106.22860104744558</v>
      </c>
      <c r="T116" s="33">
        <v>95.290746494278224</v>
      </c>
      <c r="U116" s="33">
        <v>84.309633344886123</v>
      </c>
      <c r="V116" s="33">
        <v>74.085775672840995</v>
      </c>
      <c r="W116" s="33">
        <v>64.783617790572137</v>
      </c>
      <c r="X116" s="33">
        <v>56.334999122945035</v>
      </c>
      <c r="Y116" s="33">
        <v>48.614778939356057</v>
      </c>
      <c r="Z116" s="33">
        <v>41.721820459104983</v>
      </c>
      <c r="AA116" s="33">
        <v>35.556112719499303</v>
      </c>
      <c r="AB116" s="33">
        <v>29.996615012941504</v>
      </c>
      <c r="AC116" s="33">
        <v>25.026094612884592</v>
      </c>
      <c r="AD116" s="33">
        <v>20.683609559485642</v>
      </c>
      <c r="AE116" s="33">
        <v>16.937139949870438</v>
      </c>
      <c r="AF116" s="33">
        <v>13.778420986081052</v>
      </c>
      <c r="AG116" s="33">
        <v>11.158141152862473</v>
      </c>
      <c r="AH116" s="33">
        <v>8.996689453964219</v>
      </c>
      <c r="AI116" s="33">
        <v>7.1873075814831848</v>
      </c>
      <c r="AJ116" s="33">
        <v>5.7415672790229983</v>
      </c>
      <c r="AK116" s="33">
        <v>4.5572219169720602</v>
      </c>
      <c r="AL116" s="33">
        <v>3.6006700947955328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159.54962264863076</v>
      </c>
      <c r="M117" s="33">
        <v>150.98074081003003</v>
      </c>
      <c r="N117" s="33">
        <v>141.27004388615825</v>
      </c>
      <c r="O117" s="33">
        <v>131.08294701752448</v>
      </c>
      <c r="P117" s="33">
        <v>120.45429420995004</v>
      </c>
      <c r="Q117" s="33">
        <v>110.02276318279506</v>
      </c>
      <c r="R117" s="33">
        <v>99.342020898931111</v>
      </c>
      <c r="S117" s="33">
        <v>89.075538132776728</v>
      </c>
      <c r="T117" s="33">
        <v>78.725463789402653</v>
      </c>
      <c r="U117" s="33">
        <v>68.865263883152977</v>
      </c>
      <c r="V117" s="33">
        <v>59.490577924553982</v>
      </c>
      <c r="W117" s="33">
        <v>51.105836735019984</v>
      </c>
      <c r="X117" s="33">
        <v>43.642396828329147</v>
      </c>
      <c r="Y117" s="33">
        <v>37.013325581013682</v>
      </c>
      <c r="Z117" s="33">
        <v>31.151256359147897</v>
      </c>
      <c r="AA117" s="33">
        <v>26.028964728465755</v>
      </c>
      <c r="AB117" s="33">
        <v>21.58750090914824</v>
      </c>
      <c r="AC117" s="33">
        <v>17.746549078478921</v>
      </c>
      <c r="AD117" s="33">
        <v>14.435841605789765</v>
      </c>
      <c r="AE117" s="33">
        <v>11.631324135870774</v>
      </c>
      <c r="AF117" s="33">
        <v>9.3054097702575618</v>
      </c>
      <c r="AG117" s="33">
        <v>7.4006498319155876</v>
      </c>
      <c r="AH117" s="33">
        <v>5.8521309966536927</v>
      </c>
      <c r="AI117" s="33">
        <v>4.594311166107035</v>
      </c>
      <c r="AJ117" s="33">
        <v>3.5865780015332285</v>
      </c>
      <c r="AK117" s="33">
        <v>2.7737468972153403</v>
      </c>
      <c r="AL117" s="33">
        <v>2.1280542088206249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9.1829302433119508</v>
      </c>
      <c r="M119" s="33">
        <v>10.552692736002532</v>
      </c>
      <c r="N119" s="33">
        <v>11.603469992065437</v>
      </c>
      <c r="O119" s="33">
        <v>12.385009326550003</v>
      </c>
      <c r="P119" s="33">
        <v>12.635393994227506</v>
      </c>
      <c r="Q119" s="33">
        <v>12.410828805275623</v>
      </c>
      <c r="R119" s="33">
        <v>12.020397787963148</v>
      </c>
      <c r="S119" s="33">
        <v>11.377250593939376</v>
      </c>
      <c r="T119" s="33">
        <v>10.586847829420007</v>
      </c>
      <c r="U119" s="33">
        <v>9.7765563048819946</v>
      </c>
      <c r="V119" s="33">
        <v>8.946616601109536</v>
      </c>
      <c r="W119" s="33">
        <v>8.0997920999920048</v>
      </c>
      <c r="X119" s="33">
        <v>7.2395115758587885</v>
      </c>
      <c r="Y119" s="33">
        <v>6.3833657182664894</v>
      </c>
      <c r="Z119" s="33">
        <v>5.5530959485588332</v>
      </c>
      <c r="AA119" s="33">
        <v>4.7607986544076253</v>
      </c>
      <c r="AB119" s="33">
        <v>4.0248566345805985</v>
      </c>
      <c r="AC119" s="33">
        <v>3.3546323993580209</v>
      </c>
      <c r="AD119" s="33">
        <v>2.7597638707346097</v>
      </c>
      <c r="AE119" s="33">
        <v>2.2429073706305735</v>
      </c>
      <c r="AF119" s="33">
        <v>1.8036647949235642</v>
      </c>
      <c r="AG119" s="33">
        <v>1.4358902265199303</v>
      </c>
      <c r="AH119" s="33">
        <v>1.1309472893849513</v>
      </c>
      <c r="AI119" s="33">
        <v>0.88196148788219308</v>
      </c>
      <c r="AJ119" s="33">
        <v>0.68333327800719457</v>
      </c>
      <c r="AK119" s="33">
        <v>0.52625154595313595</v>
      </c>
      <c r="AL119" s="33">
        <v>0.40566322524481463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10.029977094097124</v>
      </c>
      <c r="M120" s="33">
        <v>11.341854413748331</v>
      </c>
      <c r="N120" s="33">
        <v>13.034349560995762</v>
      </c>
      <c r="O120" s="33">
        <v>15.271149900031054</v>
      </c>
      <c r="P120" s="33">
        <v>17.577544672812021</v>
      </c>
      <c r="Q120" s="33">
        <v>19.925957904812218</v>
      </c>
      <c r="R120" s="33">
        <v>21.404734955491364</v>
      </c>
      <c r="S120" s="33">
        <v>21.610638828837416</v>
      </c>
      <c r="T120" s="33">
        <v>20.864818350935099</v>
      </c>
      <c r="U120" s="33">
        <v>19.890806338101974</v>
      </c>
      <c r="V120" s="33">
        <v>18.694262125211086</v>
      </c>
      <c r="W120" s="33">
        <v>17.268142499691447</v>
      </c>
      <c r="X120" s="33">
        <v>15.843977180449565</v>
      </c>
      <c r="Y120" s="33">
        <v>14.433121903095484</v>
      </c>
      <c r="Z120" s="33">
        <v>13.015298958398578</v>
      </c>
      <c r="AA120" s="33">
        <v>11.603864985895132</v>
      </c>
      <c r="AB120" s="33">
        <v>10.216118103387183</v>
      </c>
      <c r="AC120" s="33">
        <v>8.8836198299582314</v>
      </c>
      <c r="AD120" s="33">
        <v>7.6209740264978629</v>
      </c>
      <c r="AE120" s="33">
        <v>6.4425975170127208</v>
      </c>
      <c r="AF120" s="33">
        <v>5.365303428486845</v>
      </c>
      <c r="AG120" s="33">
        <v>4.4051556225111401</v>
      </c>
      <c r="AH120" s="33">
        <v>3.5726742550568269</v>
      </c>
      <c r="AI120" s="33">
        <v>2.8680975887407008</v>
      </c>
      <c r="AJ120" s="33">
        <v>2.2830644950503571</v>
      </c>
      <c r="AK120" s="33">
        <v>1.8076003762855775</v>
      </c>
      <c r="AL120" s="33">
        <v>1.4237708785626615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7.7906251195975988</v>
      </c>
      <c r="M121" s="33">
        <v>9.9811077993226931</v>
      </c>
      <c r="N121" s="33">
        <v>11.900136614316068</v>
      </c>
      <c r="O121" s="33">
        <v>11.640824686086095</v>
      </c>
      <c r="P121" s="33">
        <v>11.089497802530143</v>
      </c>
      <c r="Q121" s="33">
        <v>10.344829439527503</v>
      </c>
      <c r="R121" s="33">
        <v>9.6439606463506369</v>
      </c>
      <c r="S121" s="33">
        <v>8.9454950559512767</v>
      </c>
      <c r="T121" s="33">
        <v>8.2539035269875054</v>
      </c>
      <c r="U121" s="33">
        <v>7.5593434786480449</v>
      </c>
      <c r="V121" s="33">
        <v>6.8482811791519058</v>
      </c>
      <c r="W121" s="33">
        <v>6.1205452497373756</v>
      </c>
      <c r="X121" s="33">
        <v>5.3981612302279069</v>
      </c>
      <c r="Y121" s="33">
        <v>4.6854329352971336</v>
      </c>
      <c r="Z121" s="33">
        <v>4.0033197839814907</v>
      </c>
      <c r="AA121" s="33">
        <v>3.3586699132141238</v>
      </c>
      <c r="AB121" s="33">
        <v>2.7794287899850811</v>
      </c>
      <c r="AC121" s="33">
        <v>2.2691928269586548</v>
      </c>
      <c r="AD121" s="33">
        <v>1.8245945101678664</v>
      </c>
      <c r="AE121" s="33">
        <v>1.4469323353260768</v>
      </c>
      <c r="AF121" s="33">
        <v>1.1303300831789522</v>
      </c>
      <c r="AG121" s="33">
        <v>0.87665088537286662</v>
      </c>
      <c r="AH121" s="33">
        <v>0.67580502458854075</v>
      </c>
      <c r="AI121" s="33">
        <v>0.51465132381107448</v>
      </c>
      <c r="AJ121" s="33">
        <v>0.38300136459537942</v>
      </c>
      <c r="AK121" s="33">
        <v>0.27798309047562941</v>
      </c>
      <c r="AL121" s="33">
        <v>0.20006969822550003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2.4254977741342887</v>
      </c>
      <c r="M122" s="33">
        <v>3.2091428277608185</v>
      </c>
      <c r="N122" s="33">
        <v>4.3801121236037721</v>
      </c>
      <c r="O122" s="33">
        <v>5.940275630794531</v>
      </c>
      <c r="P122" s="33">
        <v>7.870245907125911</v>
      </c>
      <c r="Q122" s="33">
        <v>8.255466227911036</v>
      </c>
      <c r="R122" s="33">
        <v>8.5947271935120586</v>
      </c>
      <c r="S122" s="33">
        <v>8.933114759259503</v>
      </c>
      <c r="T122" s="33">
        <v>9.2572562365745075</v>
      </c>
      <c r="U122" s="33">
        <v>9.0581830640819021</v>
      </c>
      <c r="V122" s="33">
        <v>8.8563450979776501</v>
      </c>
      <c r="W122" s="33">
        <v>8.1905857987315134</v>
      </c>
      <c r="X122" s="33">
        <v>7.5367955253862595</v>
      </c>
      <c r="Y122" s="33">
        <v>6.8767988488649916</v>
      </c>
      <c r="Z122" s="33">
        <v>6.2292508515833145</v>
      </c>
      <c r="AA122" s="33">
        <v>5.5840180031223525</v>
      </c>
      <c r="AB122" s="33">
        <v>4.9498788990972908</v>
      </c>
      <c r="AC122" s="33">
        <v>4.3312698920685042</v>
      </c>
      <c r="AD122" s="33">
        <v>3.740662274481998</v>
      </c>
      <c r="AE122" s="33">
        <v>3.187646296809576</v>
      </c>
      <c r="AF122" s="33">
        <v>2.6781779632958234</v>
      </c>
      <c r="AG122" s="33">
        <v>2.2205608196324604</v>
      </c>
      <c r="AH122" s="33">
        <v>1.8140242667245898</v>
      </c>
      <c r="AI122" s="33">
        <v>1.4650543978722601</v>
      </c>
      <c r="AJ122" s="33">
        <v>1.1695888207045706</v>
      </c>
      <c r="AK122" s="33">
        <v>0.92583367595645016</v>
      </c>
      <c r="AL122" s="33">
        <v>0.7178169116342844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194.03775365049108</v>
      </c>
      <c r="M128" s="36">
        <v>186.67368217784573</v>
      </c>
      <c r="N128" s="36">
        <v>179.76787914273456</v>
      </c>
      <c r="O128" s="36">
        <v>173.72900034388005</v>
      </c>
      <c r="P128" s="36">
        <v>167.01342245249106</v>
      </c>
      <c r="Q128" s="36">
        <v>159.35478413795676</v>
      </c>
      <c r="R128" s="36">
        <v>150.22341792980089</v>
      </c>
      <c r="S128" s="36">
        <v>139.21649047022237</v>
      </c>
      <c r="T128" s="36">
        <v>126.74241267463333</v>
      </c>
      <c r="U128" s="36">
        <v>113.97699598787008</v>
      </c>
      <c r="V128" s="36">
        <v>101.72665439916162</v>
      </c>
      <c r="W128" s="36">
        <v>90.151552390255588</v>
      </c>
      <c r="X128" s="36">
        <v>79.418487879253391</v>
      </c>
      <c r="Y128" s="36">
        <v>69.431266560718029</v>
      </c>
      <c r="Z128" s="36">
        <v>60.290215366062398</v>
      </c>
      <c r="AA128" s="36">
        <v>51.920776359802062</v>
      </c>
      <c r="AB128" s="36">
        <v>44.237589750909287</v>
      </c>
      <c r="AC128" s="36">
        <v>37.264346842200844</v>
      </c>
      <c r="AD128" s="36">
        <v>31.064347456718114</v>
      </c>
      <c r="AE128" s="36">
        <v>25.622644837513732</v>
      </c>
      <c r="AF128" s="36">
        <v>20.947389209491462</v>
      </c>
      <c r="AG128" s="36">
        <v>16.999187001893546</v>
      </c>
      <c r="AH128" s="36">
        <v>13.700310998405996</v>
      </c>
      <c r="AI128" s="36">
        <v>10.937366658106079</v>
      </c>
      <c r="AJ128" s="36">
        <v>8.7079650520805494</v>
      </c>
      <c r="AK128" s="36">
        <v>6.8910738392107742</v>
      </c>
      <c r="AL128" s="36">
        <v>5.4301041986030096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169.76574554236265</v>
      </c>
      <c r="M129" s="34">
        <v>164.17099143711354</v>
      </c>
      <c r="N129" s="34">
        <v>157.55029262407808</v>
      </c>
      <c r="O129" s="34">
        <v>148.6640473344051</v>
      </c>
      <c r="P129" s="34">
        <v>139.41403791960607</v>
      </c>
      <c r="Q129" s="34">
        <v>128.6230588502336</v>
      </c>
      <c r="R129" s="34">
        <v>117.5807087387938</v>
      </c>
      <c r="S129" s="34">
        <v>106.95414794798751</v>
      </c>
      <c r="T129" s="34">
        <v>96.236623552964659</v>
      </c>
      <c r="U129" s="34">
        <v>85.482790425882925</v>
      </c>
      <c r="V129" s="34">
        <v>75.195204201683538</v>
      </c>
      <c r="W129" s="34">
        <v>65.416967783488872</v>
      </c>
      <c r="X129" s="34">
        <v>56.577353583943314</v>
      </c>
      <c r="Y129" s="34">
        <v>48.575557365175811</v>
      </c>
      <c r="Z129" s="34">
        <v>41.383826994712706</v>
      </c>
      <c r="AA129" s="34">
        <v>34.971652644802234</v>
      </c>
      <c r="AB129" s="34">
        <v>29.316808598230615</v>
      </c>
      <c r="AC129" s="34">
        <v>24.347011797506081</v>
      </c>
      <c r="AD129" s="34">
        <v>20.00109839043963</v>
      </c>
      <c r="AE129" s="34">
        <v>16.265902768006427</v>
      </c>
      <c r="AF129" s="34">
        <v>13.113917816732338</v>
      </c>
      <c r="AG129" s="34">
        <v>10.497861536920915</v>
      </c>
      <c r="AH129" s="34">
        <v>8.341960287966824</v>
      </c>
      <c r="AI129" s="34">
        <v>6.5740168877903695</v>
      </c>
      <c r="AJ129" s="34">
        <v>5.139168186833178</v>
      </c>
      <c r="AK129" s="34">
        <v>3.9775636636474201</v>
      </c>
      <c r="AL129" s="34">
        <v>3.0459408186804096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363.80349919285374</v>
      </c>
      <c r="M130" s="33">
        <v>350.84467361495928</v>
      </c>
      <c r="N130" s="33">
        <v>337.31817176681261</v>
      </c>
      <c r="O130" s="33">
        <v>322.39304767828514</v>
      </c>
      <c r="P130" s="33">
        <v>306.42746037209719</v>
      </c>
      <c r="Q130" s="33">
        <v>287.97784298819039</v>
      </c>
      <c r="R130" s="33">
        <v>267.80412666859468</v>
      </c>
      <c r="S130" s="33">
        <v>246.17063841820988</v>
      </c>
      <c r="T130" s="33">
        <v>222.97903622759802</v>
      </c>
      <c r="U130" s="33">
        <v>199.45978641375302</v>
      </c>
      <c r="V130" s="33">
        <v>176.92185860084516</v>
      </c>
      <c r="W130" s="33">
        <v>155.56852017374447</v>
      </c>
      <c r="X130" s="33">
        <v>135.99584146319671</v>
      </c>
      <c r="Y130" s="33">
        <v>118.00682392589383</v>
      </c>
      <c r="Z130" s="33">
        <v>101.6740423607751</v>
      </c>
      <c r="AA130" s="33">
        <v>86.892429004604296</v>
      </c>
      <c r="AB130" s="33">
        <v>73.554398349139888</v>
      </c>
      <c r="AC130" s="33">
        <v>61.611358639706935</v>
      </c>
      <c r="AD130" s="33">
        <v>51.06544584715774</v>
      </c>
      <c r="AE130" s="33">
        <v>41.888547605520152</v>
      </c>
      <c r="AF130" s="33">
        <v>34.061307026223801</v>
      </c>
      <c r="AG130" s="33">
        <v>27.497048538814461</v>
      </c>
      <c r="AH130" s="33">
        <v>22.04227128637282</v>
      </c>
      <c r="AI130" s="33">
        <v>17.51138354589645</v>
      </c>
      <c r="AJ130" s="33">
        <v>13.847133238913729</v>
      </c>
      <c r="AK130" s="33">
        <v>10.868637502858194</v>
      </c>
      <c r="AL130" s="33">
        <v>8.4760450172834165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19667.795210221728</v>
      </c>
      <c r="M136" s="33">
        <v>18537.65269066067</v>
      </c>
      <c r="N136" s="33">
        <v>17452.131703838251</v>
      </c>
      <c r="O136" s="33">
        <v>16433.194625696135</v>
      </c>
      <c r="P136" s="33">
        <v>15390.054425863294</v>
      </c>
      <c r="Q136" s="33">
        <v>14289.524710635253</v>
      </c>
      <c r="R136" s="33">
        <v>13139.807083463964</v>
      </c>
      <c r="S136" s="33">
        <v>11950.717617837628</v>
      </c>
      <c r="T136" s="33">
        <v>10720.2089806063</v>
      </c>
      <c r="U136" s="33">
        <v>9484.8337512996895</v>
      </c>
      <c r="V136" s="33">
        <v>8334.6497631946131</v>
      </c>
      <c r="W136" s="33">
        <v>7288.1570014393656</v>
      </c>
      <c r="X136" s="33">
        <v>6337.6874013313163</v>
      </c>
      <c r="Y136" s="33">
        <v>5469.1626306775561</v>
      </c>
      <c r="Z136" s="33">
        <v>4693.70480164931</v>
      </c>
      <c r="AA136" s="33">
        <v>4000.0626809436712</v>
      </c>
      <c r="AB136" s="33">
        <v>3374.6191889559191</v>
      </c>
      <c r="AC136" s="33">
        <v>2815.4356439495164</v>
      </c>
      <c r="AD136" s="33">
        <v>2326.9060754421344</v>
      </c>
      <c r="AE136" s="33">
        <v>1905.4282443604241</v>
      </c>
      <c r="AF136" s="33">
        <v>1550.0723609341183</v>
      </c>
      <c r="AG136" s="33">
        <v>1255.2908796970282</v>
      </c>
      <c r="AH136" s="33">
        <v>1012.1275635709746</v>
      </c>
      <c r="AI136" s="33">
        <v>808.57210291685817</v>
      </c>
      <c r="AJ136" s="33">
        <v>645.92631889008726</v>
      </c>
      <c r="AK136" s="33">
        <v>512.68746565935669</v>
      </c>
      <c r="AL136" s="33">
        <v>405.07538566449745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15954.962264863076</v>
      </c>
      <c r="M137" s="33">
        <v>15098.074081003002</v>
      </c>
      <c r="N137" s="33">
        <v>14127.004388615824</v>
      </c>
      <c r="O137" s="33">
        <v>13108.294701752448</v>
      </c>
      <c r="P137" s="33">
        <v>12045.429420995004</v>
      </c>
      <c r="Q137" s="33">
        <v>11002.276318279506</v>
      </c>
      <c r="R137" s="33">
        <v>9934.2020898931114</v>
      </c>
      <c r="S137" s="33">
        <v>8907.5538132776728</v>
      </c>
      <c r="T137" s="33">
        <v>7872.5463789402656</v>
      </c>
      <c r="U137" s="33">
        <v>6886.5263883152975</v>
      </c>
      <c r="V137" s="33">
        <v>5949.0577924553982</v>
      </c>
      <c r="W137" s="33">
        <v>5110.5836735019984</v>
      </c>
      <c r="X137" s="33">
        <v>4364.2396828329147</v>
      </c>
      <c r="Y137" s="33">
        <v>3701.3325581013682</v>
      </c>
      <c r="Z137" s="33">
        <v>3115.1256359147897</v>
      </c>
      <c r="AA137" s="33">
        <v>2602.8964728465753</v>
      </c>
      <c r="AB137" s="33">
        <v>2158.7500909148239</v>
      </c>
      <c r="AC137" s="33">
        <v>1774.6549078478922</v>
      </c>
      <c r="AD137" s="33">
        <v>1443.5841605789765</v>
      </c>
      <c r="AE137" s="33">
        <v>1163.1324135870773</v>
      </c>
      <c r="AF137" s="33">
        <v>930.54097702575621</v>
      </c>
      <c r="AG137" s="33">
        <v>740.06498319155867</v>
      </c>
      <c r="AH137" s="33">
        <v>585.21309966536933</v>
      </c>
      <c r="AI137" s="33">
        <v>459.4311166107035</v>
      </c>
      <c r="AJ137" s="33">
        <v>358.65780015332285</v>
      </c>
      <c r="AK137" s="33">
        <v>277.37468972153403</v>
      </c>
      <c r="AL137" s="33">
        <v>212.80542088206249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1033.0796523725944</v>
      </c>
      <c r="M139" s="33">
        <v>1187.1779328002849</v>
      </c>
      <c r="N139" s="33">
        <v>1305.3903741073616</v>
      </c>
      <c r="O139" s="33">
        <v>1393.3135492368754</v>
      </c>
      <c r="P139" s="33">
        <v>1421.4818243505945</v>
      </c>
      <c r="Q139" s="33">
        <v>1396.2182405935075</v>
      </c>
      <c r="R139" s="33">
        <v>1352.294751145854</v>
      </c>
      <c r="S139" s="33">
        <v>1279.9406918181796</v>
      </c>
      <c r="T139" s="33">
        <v>1191.0203808097508</v>
      </c>
      <c r="U139" s="33">
        <v>1099.8625842992244</v>
      </c>
      <c r="V139" s="33">
        <v>1006.4943676248228</v>
      </c>
      <c r="W139" s="33">
        <v>911.22661124910053</v>
      </c>
      <c r="X139" s="33">
        <v>814.44505228411367</v>
      </c>
      <c r="Y139" s="33">
        <v>718.12864330497996</v>
      </c>
      <c r="Z139" s="33">
        <v>624.72329421286861</v>
      </c>
      <c r="AA139" s="33">
        <v>535.58984862085788</v>
      </c>
      <c r="AB139" s="33">
        <v>452.79637139031735</v>
      </c>
      <c r="AC139" s="33">
        <v>377.39614492777736</v>
      </c>
      <c r="AD139" s="33">
        <v>310.47343545764357</v>
      </c>
      <c r="AE139" s="33">
        <v>252.32707919593952</v>
      </c>
      <c r="AF139" s="33">
        <v>202.91228942890095</v>
      </c>
      <c r="AG139" s="33">
        <v>161.53765048349217</v>
      </c>
      <c r="AH139" s="33">
        <v>127.23157005580701</v>
      </c>
      <c r="AI139" s="33">
        <v>99.220667386746712</v>
      </c>
      <c r="AJ139" s="33">
        <v>76.874993775809386</v>
      </c>
      <c r="AK139" s="33">
        <v>59.203298919727793</v>
      </c>
      <c r="AL139" s="33">
        <v>45.637112840041645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1128.3724230859264</v>
      </c>
      <c r="M140" s="33">
        <v>1275.9586215466873</v>
      </c>
      <c r="N140" s="33">
        <v>1466.3643256120233</v>
      </c>
      <c r="O140" s="33">
        <v>1718.0043637534934</v>
      </c>
      <c r="P140" s="33">
        <v>1977.4737756913523</v>
      </c>
      <c r="Q140" s="33">
        <v>2241.6702642913742</v>
      </c>
      <c r="R140" s="33">
        <v>2408.0326824927783</v>
      </c>
      <c r="S140" s="33">
        <v>2431.1968682442089</v>
      </c>
      <c r="T140" s="33">
        <v>2347.2920644801989</v>
      </c>
      <c r="U140" s="33">
        <v>2237.7157130364722</v>
      </c>
      <c r="V140" s="33">
        <v>2103.1044890862472</v>
      </c>
      <c r="W140" s="33">
        <v>1942.6660312152876</v>
      </c>
      <c r="X140" s="33">
        <v>1782.4474328005761</v>
      </c>
      <c r="Y140" s="33">
        <v>1623.7262140982421</v>
      </c>
      <c r="Z140" s="33">
        <v>1464.22113281984</v>
      </c>
      <c r="AA140" s="33">
        <v>1305.4348109132022</v>
      </c>
      <c r="AB140" s="33">
        <v>1149.3132866310582</v>
      </c>
      <c r="AC140" s="33">
        <v>999.40723087030108</v>
      </c>
      <c r="AD140" s="33">
        <v>857.35957798100947</v>
      </c>
      <c r="AE140" s="33">
        <v>724.79222066393106</v>
      </c>
      <c r="AF140" s="33">
        <v>603.59663570477005</v>
      </c>
      <c r="AG140" s="33">
        <v>495.5800075325032</v>
      </c>
      <c r="AH140" s="33">
        <v>401.92585369389303</v>
      </c>
      <c r="AI140" s="33">
        <v>322.66097873332882</v>
      </c>
      <c r="AJ140" s="33">
        <v>256.84475569316515</v>
      </c>
      <c r="AK140" s="33">
        <v>203.35504233212745</v>
      </c>
      <c r="AL140" s="33">
        <v>160.17422383829941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779.06251195975995</v>
      </c>
      <c r="M141" s="33">
        <v>998.11077993226934</v>
      </c>
      <c r="N141" s="33">
        <v>1190.0136614316068</v>
      </c>
      <c r="O141" s="33">
        <v>1164.0824686086094</v>
      </c>
      <c r="P141" s="33">
        <v>1108.9497802530143</v>
      </c>
      <c r="Q141" s="33">
        <v>1034.4829439527502</v>
      </c>
      <c r="R141" s="33">
        <v>964.39606463506368</v>
      </c>
      <c r="S141" s="33">
        <v>894.54950559512758</v>
      </c>
      <c r="T141" s="33">
        <v>825.39035269875058</v>
      </c>
      <c r="U141" s="33">
        <v>755.93434786480452</v>
      </c>
      <c r="V141" s="33">
        <v>684.82811791519066</v>
      </c>
      <c r="W141" s="33">
        <v>612.05452497373756</v>
      </c>
      <c r="X141" s="33">
        <v>539.81612302279075</v>
      </c>
      <c r="Y141" s="33">
        <v>468.54329352971337</v>
      </c>
      <c r="Z141" s="33">
        <v>400.33197839814909</v>
      </c>
      <c r="AA141" s="33">
        <v>335.8669913214124</v>
      </c>
      <c r="AB141" s="33">
        <v>277.94287899850809</v>
      </c>
      <c r="AC141" s="33">
        <v>226.91928269586546</v>
      </c>
      <c r="AD141" s="33">
        <v>182.45945101678666</v>
      </c>
      <c r="AE141" s="33">
        <v>144.69323353260768</v>
      </c>
      <c r="AF141" s="33">
        <v>113.03300831789522</v>
      </c>
      <c r="AG141" s="33">
        <v>87.665088537286664</v>
      </c>
      <c r="AH141" s="33">
        <v>67.58050245885407</v>
      </c>
      <c r="AI141" s="33">
        <v>51.465132381107445</v>
      </c>
      <c r="AJ141" s="33">
        <v>38.300136459537939</v>
      </c>
      <c r="AK141" s="33">
        <v>27.798309047562942</v>
      </c>
      <c r="AL141" s="33">
        <v>20.006969822550001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242.54977741342887</v>
      </c>
      <c r="M142" s="33">
        <v>320.91428277608185</v>
      </c>
      <c r="N142" s="33">
        <v>438.01121236037727</v>
      </c>
      <c r="O142" s="33">
        <v>594.0275630794531</v>
      </c>
      <c r="P142" s="33">
        <v>787.02459071259113</v>
      </c>
      <c r="Q142" s="33">
        <v>825.54662279110357</v>
      </c>
      <c r="R142" s="33">
        <v>859.47271935120591</v>
      </c>
      <c r="S142" s="33">
        <v>893.31147592595028</v>
      </c>
      <c r="T142" s="33">
        <v>925.72562365745068</v>
      </c>
      <c r="U142" s="33">
        <v>905.81830640819021</v>
      </c>
      <c r="V142" s="33">
        <v>885.63450979776496</v>
      </c>
      <c r="W142" s="33">
        <v>819.05857987315142</v>
      </c>
      <c r="X142" s="33">
        <v>753.6795525386259</v>
      </c>
      <c r="Y142" s="33">
        <v>687.67988488649917</v>
      </c>
      <c r="Z142" s="33">
        <v>622.9250851583314</v>
      </c>
      <c r="AA142" s="33">
        <v>558.40180031223531</v>
      </c>
      <c r="AB142" s="33">
        <v>494.98788990972906</v>
      </c>
      <c r="AC142" s="33">
        <v>433.12698920685045</v>
      </c>
      <c r="AD142" s="33">
        <v>374.06622744819981</v>
      </c>
      <c r="AE142" s="33">
        <v>318.76462968095763</v>
      </c>
      <c r="AF142" s="33">
        <v>267.81779632958234</v>
      </c>
      <c r="AG142" s="33">
        <v>222.05608196324607</v>
      </c>
      <c r="AH142" s="33">
        <v>181.40242667245897</v>
      </c>
      <c r="AI142" s="33">
        <v>146.50543978722601</v>
      </c>
      <c r="AJ142" s="33">
        <v>116.95888207045707</v>
      </c>
      <c r="AK142" s="33">
        <v>92.583367595645015</v>
      </c>
      <c r="AL142" s="33">
        <v>71.781691163428448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21829.247285680249</v>
      </c>
      <c r="M146" s="33">
        <v>21000.789245007643</v>
      </c>
      <c r="N146" s="33">
        <v>20223.886403557637</v>
      </c>
      <c r="O146" s="33">
        <v>19544.512538686504</v>
      </c>
      <c r="P146" s="33">
        <v>18789.010025905241</v>
      </c>
      <c r="Q146" s="33">
        <v>17927.413215520133</v>
      </c>
      <c r="R146" s="33">
        <v>16900.134517102597</v>
      </c>
      <c r="S146" s="33">
        <v>15661.855177900017</v>
      </c>
      <c r="T146" s="33">
        <v>14258.521425896248</v>
      </c>
      <c r="U146" s="33">
        <v>12822.412048635386</v>
      </c>
      <c r="V146" s="33">
        <v>11444.248619905682</v>
      </c>
      <c r="W146" s="33">
        <v>10142.049643903752</v>
      </c>
      <c r="X146" s="33">
        <v>8934.579886416006</v>
      </c>
      <c r="Y146" s="33">
        <v>7811.0174880807781</v>
      </c>
      <c r="Z146" s="33">
        <v>6782.6492286820185</v>
      </c>
      <c r="AA146" s="33">
        <v>5841.0873404777312</v>
      </c>
      <c r="AB146" s="33">
        <v>4976.7288469772948</v>
      </c>
      <c r="AC146" s="33">
        <v>4192.2390197475943</v>
      </c>
      <c r="AD146" s="33">
        <v>3494.7390888807872</v>
      </c>
      <c r="AE146" s="33">
        <v>2882.5475442202946</v>
      </c>
      <c r="AF146" s="33">
        <v>2356.5812860677893</v>
      </c>
      <c r="AG146" s="33">
        <v>1912.4085377130236</v>
      </c>
      <c r="AH146" s="33">
        <v>1541.2849873206746</v>
      </c>
      <c r="AI146" s="33">
        <v>1230.4537490369337</v>
      </c>
      <c r="AJ146" s="33">
        <v>979.6460683590617</v>
      </c>
      <c r="AK146" s="33">
        <v>775.24580691121196</v>
      </c>
      <c r="AL146" s="33">
        <v>610.88672234283854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16976.574554236264</v>
      </c>
      <c r="M147" s="34">
        <v>16417.099143711352</v>
      </c>
      <c r="N147" s="34">
        <v>15755.029262407808</v>
      </c>
      <c r="O147" s="34">
        <v>14866.40473344051</v>
      </c>
      <c r="P147" s="34">
        <v>13941.403791960611</v>
      </c>
      <c r="Q147" s="34">
        <v>12862.305885023359</v>
      </c>
      <c r="R147" s="34">
        <v>11758.070873879382</v>
      </c>
      <c r="S147" s="34">
        <v>10695.414794798749</v>
      </c>
      <c r="T147" s="34">
        <v>9623.6623552964666</v>
      </c>
      <c r="U147" s="34">
        <v>8548.2790425882922</v>
      </c>
      <c r="V147" s="34">
        <v>7519.5204201683537</v>
      </c>
      <c r="W147" s="34">
        <v>6541.6967783488881</v>
      </c>
      <c r="X147" s="34">
        <v>5657.7353583943313</v>
      </c>
      <c r="Y147" s="34">
        <v>4857.555736517581</v>
      </c>
      <c r="Z147" s="34">
        <v>4138.3826994712699</v>
      </c>
      <c r="AA147" s="34">
        <v>3497.1652644802234</v>
      </c>
      <c r="AB147" s="34">
        <v>2931.6808598230609</v>
      </c>
      <c r="AC147" s="34">
        <v>2434.7011797506079</v>
      </c>
      <c r="AD147" s="34">
        <v>2000.1098390439629</v>
      </c>
      <c r="AE147" s="34">
        <v>1626.5902768006426</v>
      </c>
      <c r="AF147" s="34">
        <v>1311.3917816732337</v>
      </c>
      <c r="AG147" s="34">
        <v>1049.7861536920914</v>
      </c>
      <c r="AH147" s="34">
        <v>834.19602879668241</v>
      </c>
      <c r="AI147" s="34">
        <v>657.40168877903693</v>
      </c>
      <c r="AJ147" s="34">
        <v>513.91681868331784</v>
      </c>
      <c r="AK147" s="34">
        <v>397.75636636474201</v>
      </c>
      <c r="AL147" s="34">
        <v>304.59408186804092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38805.821839916513</v>
      </c>
      <c r="M148" s="33">
        <v>37417.888388718995</v>
      </c>
      <c r="N148" s="33">
        <v>35978.915665965447</v>
      </c>
      <c r="O148" s="33">
        <v>34410.917272127015</v>
      </c>
      <c r="P148" s="33">
        <v>32730.413817865847</v>
      </c>
      <c r="Q148" s="33">
        <v>30789.719100543491</v>
      </c>
      <c r="R148" s="33">
        <v>28658.205390981977</v>
      </c>
      <c r="S148" s="33">
        <v>26357.269972698774</v>
      </c>
      <c r="T148" s="33">
        <v>23882.183781192714</v>
      </c>
      <c r="U148" s="33">
        <v>21370.691091223678</v>
      </c>
      <c r="V148" s="33">
        <v>18963.769040074036</v>
      </c>
      <c r="W148" s="33">
        <v>16683.74642225264</v>
      </c>
      <c r="X148" s="33">
        <v>14592.315244810339</v>
      </c>
      <c r="Y148" s="33">
        <v>12668.57322459836</v>
      </c>
      <c r="Z148" s="33">
        <v>10921.03192815329</v>
      </c>
      <c r="AA148" s="33">
        <v>9338.2526049579537</v>
      </c>
      <c r="AB148" s="33">
        <v>7908.4097068003557</v>
      </c>
      <c r="AC148" s="33">
        <v>6626.9401994982027</v>
      </c>
      <c r="AD148" s="33">
        <v>5494.8489279247506</v>
      </c>
      <c r="AE148" s="33">
        <v>4509.1378210209377</v>
      </c>
      <c r="AF148" s="33">
        <v>3667.973067741023</v>
      </c>
      <c r="AG148" s="33">
        <v>2962.194691405115</v>
      </c>
      <c r="AH148" s="33">
        <v>2375.4810161173568</v>
      </c>
      <c r="AI148" s="33">
        <v>1887.8554378159706</v>
      </c>
      <c r="AJ148" s="33">
        <v>1493.5628870423795</v>
      </c>
      <c r="AK148" s="33">
        <v>1173.002173275954</v>
      </c>
      <c r="AL148" s="33">
        <v>915.48080421087946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46.6126746482255</v>
      </c>
      <c r="M160" s="33">
        <v>43.934236876865803</v>
      </c>
      <c r="N160" s="33">
        <v>41.36155213809667</v>
      </c>
      <c r="O160" s="33">
        <v>38.946671262899841</v>
      </c>
      <c r="P160" s="33">
        <v>36.474428989296008</v>
      </c>
      <c r="Q160" s="33">
        <v>33.866173564205553</v>
      </c>
      <c r="R160" s="33">
        <v>31.141342787809592</v>
      </c>
      <c r="S160" s="33">
        <v>28.323200754275174</v>
      </c>
      <c r="T160" s="33">
        <v>25.406895284036938</v>
      </c>
      <c r="U160" s="33">
        <v>22.479055990580264</v>
      </c>
      <c r="V160" s="33">
        <v>19.753119938771235</v>
      </c>
      <c r="W160" s="33">
        <v>17.272932093411299</v>
      </c>
      <c r="X160" s="33">
        <v>15.020319141155223</v>
      </c>
      <c r="Y160" s="33">
        <v>12.96191543470581</v>
      </c>
      <c r="Z160" s="33">
        <v>11.124080379908863</v>
      </c>
      <c r="AA160" s="33">
        <v>9.4801485538365018</v>
      </c>
      <c r="AB160" s="33">
        <v>7.9978474778255277</v>
      </c>
      <c r="AC160" s="33">
        <v>6.672582476160354</v>
      </c>
      <c r="AD160" s="33">
        <v>5.5147673987978587</v>
      </c>
      <c r="AE160" s="33">
        <v>4.5158649391342056</v>
      </c>
      <c r="AF160" s="33">
        <v>3.6736714954138598</v>
      </c>
      <c r="AG160" s="33">
        <v>2.9750393848819576</v>
      </c>
      <c r="AH160" s="33">
        <v>2.3987423256632106</v>
      </c>
      <c r="AI160" s="33">
        <v>1.9163158839129542</v>
      </c>
      <c r="AJ160" s="33">
        <v>1.5308453757695073</v>
      </c>
      <c r="AK160" s="33">
        <v>1.2150692936126755</v>
      </c>
      <c r="AL160" s="33">
        <v>0.96002866402485876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42.280650001887132</v>
      </c>
      <c r="M161" s="33">
        <v>40.009896314657965</v>
      </c>
      <c r="N161" s="33">
        <v>37.436561629831928</v>
      </c>
      <c r="O161" s="33">
        <v>34.736980959643986</v>
      </c>
      <c r="P161" s="33">
        <v>31.920387965636749</v>
      </c>
      <c r="Q161" s="33">
        <v>29.156032243440684</v>
      </c>
      <c r="R161" s="33">
        <v>26.325635538216744</v>
      </c>
      <c r="S161" s="33">
        <v>23.605017605185832</v>
      </c>
      <c r="T161" s="33">
        <v>20.862247904191694</v>
      </c>
      <c r="U161" s="33">
        <v>18.249294929035528</v>
      </c>
      <c r="V161" s="33">
        <v>15.765003150006809</v>
      </c>
      <c r="W161" s="33">
        <v>13.543046734780294</v>
      </c>
      <c r="X161" s="33">
        <v>11.565235159507221</v>
      </c>
      <c r="Y161" s="33">
        <v>9.8085312789686281</v>
      </c>
      <c r="Z161" s="33">
        <v>8.2550829351741939</v>
      </c>
      <c r="AA161" s="33">
        <v>6.8976756530434269</v>
      </c>
      <c r="AB161" s="33">
        <v>5.7206877409242827</v>
      </c>
      <c r="AC161" s="33">
        <v>4.7028355057969113</v>
      </c>
      <c r="AD161" s="33">
        <v>3.8254980255342872</v>
      </c>
      <c r="AE161" s="33">
        <v>3.0823008960057545</v>
      </c>
      <c r="AF161" s="33">
        <v>2.4659335891182539</v>
      </c>
      <c r="AG161" s="33">
        <v>1.961172205457631</v>
      </c>
      <c r="AH161" s="33">
        <v>1.5508147141132285</v>
      </c>
      <c r="AI161" s="33">
        <v>1.217492459018364</v>
      </c>
      <c r="AJ161" s="33">
        <v>0.95044317040630533</v>
      </c>
      <c r="AK161" s="33">
        <v>0.73504292776206515</v>
      </c>
      <c r="AL161" s="33">
        <v>0.56393436533746544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2.4483987761230486</v>
      </c>
      <c r="M163" s="33">
        <v>2.8136117007366757</v>
      </c>
      <c r="N163" s="33">
        <v>3.0937751866344474</v>
      </c>
      <c r="O163" s="33">
        <v>3.3021531116913949</v>
      </c>
      <c r="P163" s="33">
        <v>3.3689119237109089</v>
      </c>
      <c r="Q163" s="33">
        <v>3.3090372302066133</v>
      </c>
      <c r="R163" s="33">
        <v>3.2049385602156737</v>
      </c>
      <c r="S163" s="33">
        <v>3.0334594396090857</v>
      </c>
      <c r="T163" s="33">
        <v>2.8227183025191094</v>
      </c>
      <c r="U163" s="33">
        <v>2.6066743247891617</v>
      </c>
      <c r="V163" s="33">
        <v>2.3853916512708309</v>
      </c>
      <c r="W163" s="33">
        <v>2.1596070686603683</v>
      </c>
      <c r="X163" s="33">
        <v>1.9302347739133492</v>
      </c>
      <c r="Y163" s="33">
        <v>1.7019648846328028</v>
      </c>
      <c r="Z163" s="33">
        <v>1.4805942072844993</v>
      </c>
      <c r="AA163" s="33">
        <v>1.2693479412314332</v>
      </c>
      <c r="AB163" s="33">
        <v>1.0731274001950522</v>
      </c>
      <c r="AC163" s="33">
        <v>0.89442886347883255</v>
      </c>
      <c r="AD163" s="33">
        <v>0.73582204203461532</v>
      </c>
      <c r="AE163" s="33">
        <v>0.59801517769437673</v>
      </c>
      <c r="AF163" s="33">
        <v>0.48090212594649523</v>
      </c>
      <c r="AG163" s="33">
        <v>0.38284423164587644</v>
      </c>
      <c r="AH163" s="33">
        <v>0.30153882103226265</v>
      </c>
      <c r="AI163" s="33">
        <v>0.23515298170658969</v>
      </c>
      <c r="AJ163" s="33">
        <v>0.18219373524866822</v>
      </c>
      <c r="AK163" s="33">
        <v>0.1403118184397549</v>
      </c>
      <c r="AL163" s="33">
        <v>0.10815995743089872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2.6742426427136454</v>
      </c>
      <c r="M164" s="33">
        <v>3.024021933065649</v>
      </c>
      <c r="N164" s="33">
        <v>3.4752834517004954</v>
      </c>
      <c r="O164" s="33">
        <v>4.0716703420957803</v>
      </c>
      <c r="P164" s="33">
        <v>4.6866128483885063</v>
      </c>
      <c r="Q164" s="33">
        <v>5.3127585263705575</v>
      </c>
      <c r="R164" s="33">
        <v>5.7070374575078846</v>
      </c>
      <c r="S164" s="33">
        <v>5.7619365777387754</v>
      </c>
      <c r="T164" s="33">
        <v>5.5630821928180705</v>
      </c>
      <c r="U164" s="33">
        <v>5.3033862398964393</v>
      </c>
      <c r="V164" s="33">
        <v>4.9843576391344051</v>
      </c>
      <c r="W164" s="33">
        <v>4.6041184939802333</v>
      </c>
      <c r="X164" s="33">
        <v>4.2244004157373656</v>
      </c>
      <c r="Y164" s="33">
        <v>3.8482311274128347</v>
      </c>
      <c r="Z164" s="33">
        <v>3.4702040847830209</v>
      </c>
      <c r="AA164" s="33">
        <v>3.0938805018642892</v>
      </c>
      <c r="AB164" s="33">
        <v>2.7238724893156072</v>
      </c>
      <c r="AC164" s="33">
        <v>2.3685951371626142</v>
      </c>
      <c r="AD164" s="33">
        <v>2.0319421998149925</v>
      </c>
      <c r="AE164" s="33">
        <v>1.7177575629735167</v>
      </c>
      <c r="AF164" s="33">
        <v>1.430524026620305</v>
      </c>
      <c r="AG164" s="33">
        <v>1.1745246178520328</v>
      </c>
      <c r="AH164" s="33">
        <v>0.95256427325452642</v>
      </c>
      <c r="AI164" s="33">
        <v>0.76470651959798919</v>
      </c>
      <c r="AJ164" s="33">
        <v>0.60872207099280151</v>
      </c>
      <c r="AK164" s="33">
        <v>0.48195145032714221</v>
      </c>
      <c r="AL164" s="33">
        <v>0.37961291049676954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2.0645156566933638</v>
      </c>
      <c r="M165" s="33">
        <v>2.6449935668205136</v>
      </c>
      <c r="N165" s="33">
        <v>3.1535362027937577</v>
      </c>
      <c r="O165" s="33">
        <v>3.0848185418128149</v>
      </c>
      <c r="P165" s="33">
        <v>2.9387169176704879</v>
      </c>
      <c r="Q165" s="33">
        <v>2.7413798014747877</v>
      </c>
      <c r="R165" s="33">
        <v>2.5556495712829181</v>
      </c>
      <c r="S165" s="33">
        <v>2.3705561898270884</v>
      </c>
      <c r="T165" s="33">
        <v>2.1872844346516893</v>
      </c>
      <c r="U165" s="33">
        <v>2.0032260218417317</v>
      </c>
      <c r="V165" s="33">
        <v>1.8147945124752556</v>
      </c>
      <c r="W165" s="33">
        <v>1.6219444911804044</v>
      </c>
      <c r="X165" s="33">
        <v>1.4305127260103958</v>
      </c>
      <c r="Y165" s="33">
        <v>1.2416397278537403</v>
      </c>
      <c r="Z165" s="33">
        <v>1.0608797427550951</v>
      </c>
      <c r="AA165" s="33">
        <v>0.89004752700174272</v>
      </c>
      <c r="AB165" s="33">
        <v>0.73654862934604648</v>
      </c>
      <c r="AC165" s="33">
        <v>0.60133609914404351</v>
      </c>
      <c r="AD165" s="33">
        <v>0.48351754519448464</v>
      </c>
      <c r="AE165" s="33">
        <v>0.38343706886141038</v>
      </c>
      <c r="AF165" s="33">
        <v>0.29953747204242237</v>
      </c>
      <c r="AG165" s="33">
        <v>0.23231248462380966</v>
      </c>
      <c r="AH165" s="33">
        <v>0.17908833151596329</v>
      </c>
      <c r="AI165" s="33">
        <v>0.13638260080993475</v>
      </c>
      <c r="AJ165" s="33">
        <v>0.10149536161777552</v>
      </c>
      <c r="AK165" s="33">
        <v>7.3665518976041774E-2</v>
      </c>
      <c r="AL165" s="33">
        <v>5.30184700297575E-2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0.64275691014558656</v>
      </c>
      <c r="M166" s="33">
        <v>0.85042284935661683</v>
      </c>
      <c r="N166" s="33">
        <v>1.1607297127549998</v>
      </c>
      <c r="O166" s="33">
        <v>1.5741730421605507</v>
      </c>
      <c r="P166" s="33">
        <v>2.0856151653883663</v>
      </c>
      <c r="Q166" s="33">
        <v>2.1876985503964241</v>
      </c>
      <c r="R166" s="33">
        <v>2.2776027062806956</v>
      </c>
      <c r="S166" s="33">
        <v>2.3672754112037682</v>
      </c>
      <c r="T166" s="33">
        <v>2.4531729026922449</v>
      </c>
      <c r="U166" s="33">
        <v>2.4004185119817043</v>
      </c>
      <c r="V166" s="33">
        <v>2.3469314509640773</v>
      </c>
      <c r="W166" s="33">
        <v>2.1705052366638515</v>
      </c>
      <c r="X166" s="33">
        <v>1.9972508142273586</v>
      </c>
      <c r="Y166" s="33">
        <v>1.8223516949492231</v>
      </c>
      <c r="Z166" s="33">
        <v>1.6507514756695782</v>
      </c>
      <c r="AA166" s="33">
        <v>1.4797647708274233</v>
      </c>
      <c r="AB166" s="33">
        <v>1.3117179082607819</v>
      </c>
      <c r="AC166" s="33">
        <v>1.1477865213981535</v>
      </c>
      <c r="AD166" s="33">
        <v>0.99127550273772957</v>
      </c>
      <c r="AE166" s="33">
        <v>0.8447262686545377</v>
      </c>
      <c r="AF166" s="33">
        <v>0.70971716027339304</v>
      </c>
      <c r="AG166" s="33">
        <v>0.58844861720260211</v>
      </c>
      <c r="AH166" s="33">
        <v>0.48071643068201642</v>
      </c>
      <c r="AI166" s="33">
        <v>0.38823941543614893</v>
      </c>
      <c r="AJ166" s="33">
        <v>0.30994103748671126</v>
      </c>
      <c r="AK166" s="33">
        <v>0.24534592412845926</v>
      </c>
      <c r="AL166" s="33">
        <v>0.19022148158308541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51.735316067062193</v>
      </c>
      <c r="M172" s="33">
        <v>49.77187051066813</v>
      </c>
      <c r="N172" s="33">
        <v>47.930610776431614</v>
      </c>
      <c r="O172" s="33">
        <v>46.320494716687016</v>
      </c>
      <c r="P172" s="33">
        <v>44.529953761395426</v>
      </c>
      <c r="Q172" s="33">
        <v>42.487969320782724</v>
      </c>
      <c r="R172" s="33">
        <v>40.053318805533152</v>
      </c>
      <c r="S172" s="33">
        <v>37.118596771623032</v>
      </c>
      <c r="T172" s="33">
        <v>33.792695779374121</v>
      </c>
      <c r="U172" s="33">
        <v>30.389116555265865</v>
      </c>
      <c r="V172" s="33">
        <v>27.122869229176469</v>
      </c>
      <c r="W172" s="33">
        <v>24.036657656051901</v>
      </c>
      <c r="X172" s="33">
        <v>21.174954330805939</v>
      </c>
      <c r="Y172" s="33">
        <v>18.512111446751447</v>
      </c>
      <c r="Z172" s="33">
        <v>16.074878671976382</v>
      </c>
      <c r="AA172" s="33">
        <v>13.843376996932225</v>
      </c>
      <c r="AB172" s="33">
        <v>11.794847367336187</v>
      </c>
      <c r="AC172" s="33">
        <v>9.9356064768018015</v>
      </c>
      <c r="AD172" s="33">
        <v>8.2825316406474663</v>
      </c>
      <c r="AE172" s="33">
        <v>6.8316376798020988</v>
      </c>
      <c r="AF172" s="33">
        <v>5.5850976479806604</v>
      </c>
      <c r="AG172" s="33">
        <v>4.5324082343798668</v>
      </c>
      <c r="AH172" s="33">
        <v>3.6528454199499993</v>
      </c>
      <c r="AI172" s="33">
        <v>2.9161753852175334</v>
      </c>
      <c r="AJ172" s="33">
        <v>2.3217611820109769</v>
      </c>
      <c r="AK172" s="33">
        <v>1.8373325623795727</v>
      </c>
      <c r="AL172" s="33">
        <v>1.447801531952527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44.987922568726084</v>
      </c>
      <c r="M173" s="34">
        <v>43.505312730835101</v>
      </c>
      <c r="N173" s="34">
        <v>41.750827545380687</v>
      </c>
      <c r="O173" s="34">
        <v>39.395972543617354</v>
      </c>
      <c r="P173" s="34">
        <v>36.944720048695608</v>
      </c>
      <c r="Q173" s="34">
        <v>34.085110595311896</v>
      </c>
      <c r="R173" s="34">
        <v>31.158887815780357</v>
      </c>
      <c r="S173" s="34">
        <v>28.342849206216687</v>
      </c>
      <c r="T173" s="34">
        <v>25.502705241535629</v>
      </c>
      <c r="U173" s="34">
        <v>22.652939462858967</v>
      </c>
      <c r="V173" s="34">
        <v>19.926729113446143</v>
      </c>
      <c r="W173" s="34">
        <v>17.335496462624548</v>
      </c>
      <c r="X173" s="34">
        <v>14.992998699744975</v>
      </c>
      <c r="Y173" s="34">
        <v>12.872522701771592</v>
      </c>
      <c r="Z173" s="34">
        <v>10.966714153598867</v>
      </c>
      <c r="AA173" s="34">
        <v>9.2674879508725923</v>
      </c>
      <c r="AB173" s="34">
        <v>7.768954278531111</v>
      </c>
      <c r="AC173" s="34">
        <v>6.4519581263391075</v>
      </c>
      <c r="AD173" s="34">
        <v>5.300291073466501</v>
      </c>
      <c r="AE173" s="34">
        <v>4.310464233521702</v>
      </c>
      <c r="AF173" s="34">
        <v>3.4751882214340695</v>
      </c>
      <c r="AG173" s="34">
        <v>2.7819333072840426</v>
      </c>
      <c r="AH173" s="34">
        <v>2.2106194763112081</v>
      </c>
      <c r="AI173" s="34">
        <v>1.7421144752644477</v>
      </c>
      <c r="AJ173" s="34">
        <v>1.3618795695107921</v>
      </c>
      <c r="AK173" s="34">
        <v>1.0540543708665662</v>
      </c>
      <c r="AL173" s="34">
        <v>0.80717431695030828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96.723238635788277</v>
      </c>
      <c r="M174" s="33">
        <v>93.277183241503238</v>
      </c>
      <c r="N174" s="33">
        <v>89.681438321812294</v>
      </c>
      <c r="O174" s="33">
        <v>85.71646726030437</v>
      </c>
      <c r="P174" s="33">
        <v>81.474673810091033</v>
      </c>
      <c r="Q174" s="33">
        <v>76.573079916094628</v>
      </c>
      <c r="R174" s="33">
        <v>71.212206621313499</v>
      </c>
      <c r="S174" s="33">
        <v>65.461445977839716</v>
      </c>
      <c r="T174" s="33">
        <v>59.295401020909743</v>
      </c>
      <c r="U174" s="33">
        <v>53.042056018124832</v>
      </c>
      <c r="V174" s="33">
        <v>47.049598342622609</v>
      </c>
      <c r="W174" s="33">
        <v>41.372154118676448</v>
      </c>
      <c r="X174" s="33">
        <v>36.167953030550912</v>
      </c>
      <c r="Y174" s="33">
        <v>31.384634148523038</v>
      </c>
      <c r="Z174" s="33">
        <v>27.04159282557525</v>
      </c>
      <c r="AA174" s="33">
        <v>23.110864947804814</v>
      </c>
      <c r="AB174" s="33">
        <v>19.563801645867297</v>
      </c>
      <c r="AC174" s="33">
        <v>16.387564603140913</v>
      </c>
      <c r="AD174" s="33">
        <v>13.582822714113966</v>
      </c>
      <c r="AE174" s="33">
        <v>11.142101913323803</v>
      </c>
      <c r="AF174" s="33">
        <v>9.060285869414729</v>
      </c>
      <c r="AG174" s="33">
        <v>7.3143415416639099</v>
      </c>
      <c r="AH174" s="33">
        <v>5.8634648962612079</v>
      </c>
      <c r="AI174" s="33">
        <v>4.6582898604819807</v>
      </c>
      <c r="AJ174" s="33">
        <v>3.6836407515217697</v>
      </c>
      <c r="AK174" s="33">
        <v>2.8913869332461388</v>
      </c>
      <c r="AL174" s="33">
        <v>2.2549758489028355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2.3700000000000006</v>
      </c>
      <c r="N175" s="30">
        <v>2.370000000000001</v>
      </c>
      <c r="O175" s="30">
        <v>2.37</v>
      </c>
      <c r="P175" s="30">
        <v>2.37</v>
      </c>
      <c r="Q175" s="30">
        <v>2.37</v>
      </c>
      <c r="R175" s="30">
        <v>2.3699999999999997</v>
      </c>
      <c r="S175" s="30">
        <v>2.3699999999999997</v>
      </c>
      <c r="T175" s="30">
        <v>2.370000000000001</v>
      </c>
      <c r="U175" s="30">
        <v>2.37</v>
      </c>
      <c r="V175" s="30">
        <v>2.37</v>
      </c>
      <c r="W175" s="30">
        <v>2.3700000000000006</v>
      </c>
      <c r="X175" s="30">
        <v>2.3700000000000006</v>
      </c>
      <c r="Y175" s="30">
        <v>2.3700000000000006</v>
      </c>
      <c r="Z175" s="30">
        <v>2.3699999999999997</v>
      </c>
      <c r="AA175" s="30">
        <v>2.37</v>
      </c>
      <c r="AB175" s="30">
        <v>2.3699999999999997</v>
      </c>
      <c r="AC175" s="30">
        <v>2.37</v>
      </c>
      <c r="AD175" s="30">
        <v>2.37</v>
      </c>
      <c r="AE175" s="30">
        <v>2.37</v>
      </c>
      <c r="AF175" s="30">
        <v>2.3699999999999997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34306.282435685738</v>
      </c>
      <c r="M182" s="33">
        <v>43820.299495386869</v>
      </c>
      <c r="N182" s="33">
        <v>54341.924250136566</v>
      </c>
      <c r="O182" s="33">
        <v>67922.869875616845</v>
      </c>
      <c r="P182" s="33">
        <v>84922.307021674438</v>
      </c>
      <c r="Q182" s="33">
        <v>107168.67496851998</v>
      </c>
      <c r="R182" s="33">
        <v>133784.78037808873</v>
      </c>
      <c r="S182" s="33">
        <v>165502.47665371894</v>
      </c>
      <c r="T182" s="33">
        <v>201457.42736979981</v>
      </c>
      <c r="U182" s="33">
        <v>238711.09456302176</v>
      </c>
      <c r="V182" s="33">
        <v>275002.20598881639</v>
      </c>
      <c r="W182" s="33">
        <v>309864.22288783739</v>
      </c>
      <c r="X182" s="33">
        <v>342304.86763959529</v>
      </c>
      <c r="Y182" s="33">
        <v>372374.94395391736</v>
      </c>
      <c r="Z182" s="33">
        <v>400095.63119363575</v>
      </c>
      <c r="AA182" s="33">
        <v>425499.13564670517</v>
      </c>
      <c r="AB182" s="33">
        <v>448552.08506697358</v>
      </c>
      <c r="AC182" s="33">
        <v>469249.60270626051</v>
      </c>
      <c r="AD182" s="33">
        <v>487598.12292772462</v>
      </c>
      <c r="AE182" s="33">
        <v>503637.53211797192</v>
      </c>
      <c r="AF182" s="33">
        <v>517446.63317291078</v>
      </c>
      <c r="AG182" s="33">
        <v>529144.92467064899</v>
      </c>
      <c r="AH182" s="33">
        <v>538907.32583639212</v>
      </c>
      <c r="AI182" s="33">
        <v>546941.55070820241</v>
      </c>
      <c r="AJ182" s="33">
        <v>553469.39616583672</v>
      </c>
      <c r="AK182" s="33">
        <v>558714.18979274447</v>
      </c>
      <c r="AL182" s="33">
        <v>562886.14902070328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1662.1934882001005</v>
      </c>
      <c r="M184" s="33">
        <v>1892.8565239781599</v>
      </c>
      <c r="N184" s="33">
        <v>2192.5093473270313</v>
      </c>
      <c r="O184" s="33">
        <v>2591.1197625168161</v>
      </c>
      <c r="P184" s="33">
        <v>3006.3557275694602</v>
      </c>
      <c r="Q184" s="33">
        <v>3433.9891598013301</v>
      </c>
      <c r="R184" s="33">
        <v>3710.7036801552827</v>
      </c>
      <c r="S184" s="33">
        <v>3760.980375715385</v>
      </c>
      <c r="T184" s="33">
        <v>3639.6873513722912</v>
      </c>
      <c r="U184" s="33">
        <v>3477.3211164681716</v>
      </c>
      <c r="V184" s="33">
        <v>3274.2719398070685</v>
      </c>
      <c r="W184" s="33">
        <v>3028.4029804464444</v>
      </c>
      <c r="X184" s="33">
        <v>2782.4686836138922</v>
      </c>
      <c r="Y184" s="33">
        <v>2538.4335341514843</v>
      </c>
      <c r="Z184" s="33">
        <v>2292.5255574580187</v>
      </c>
      <c r="AA184" s="33">
        <v>2046.9816967478607</v>
      </c>
      <c r="AB184" s="33">
        <v>1804.7885385823131</v>
      </c>
      <c r="AC184" s="33">
        <v>1571.4876900937372</v>
      </c>
      <c r="AD184" s="33">
        <v>1349.758680420779</v>
      </c>
      <c r="AE184" s="33">
        <v>1142.3648634782469</v>
      </c>
      <c r="AF184" s="33">
        <v>952.44232863723528</v>
      </c>
      <c r="AG184" s="33">
        <v>782.86358217156396</v>
      </c>
      <c r="AH184" s="33">
        <v>635.50451683098629</v>
      </c>
      <c r="AI184" s="33">
        <v>510.51551252688881</v>
      </c>
      <c r="AJ184" s="33">
        <v>406.55992148150028</v>
      </c>
      <c r="AK184" s="33">
        <v>321.976528527992</v>
      </c>
      <c r="AL184" s="33">
        <v>253.62420463406895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396.76455606904324</v>
      </c>
      <c r="M186" s="33">
        <v>526.97518005024699</v>
      </c>
      <c r="N186" s="33">
        <v>721.9302730980412</v>
      </c>
      <c r="O186" s="33">
        <v>982.21203147781262</v>
      </c>
      <c r="P186" s="33">
        <v>1304.9086575292804</v>
      </c>
      <c r="Q186" s="33">
        <v>1370.1667296448097</v>
      </c>
      <c r="R186" s="33">
        <v>1428.0780067866287</v>
      </c>
      <c r="S186" s="33">
        <v>1486.1371524024316</v>
      </c>
      <c r="T186" s="33">
        <v>1542.1054506666819</v>
      </c>
      <c r="U186" s="33">
        <v>1510.1521288193901</v>
      </c>
      <c r="V186" s="33">
        <v>1477.863779569074</v>
      </c>
      <c r="W186" s="33">
        <v>1367.0333499580765</v>
      </c>
      <c r="X186" s="33">
        <v>1258.1918322416825</v>
      </c>
      <c r="Y186" s="33">
        <v>1148.32584107918</v>
      </c>
      <c r="Z186" s="33">
        <v>1040.5289717883795</v>
      </c>
      <c r="AA186" s="33">
        <v>933.06405514365758</v>
      </c>
      <c r="AB186" s="33">
        <v>827.39574879471093</v>
      </c>
      <c r="AC186" s="33">
        <v>724.24352258129477</v>
      </c>
      <c r="AD186" s="33">
        <v>625.71277171210966</v>
      </c>
      <c r="AE186" s="33">
        <v>533.4020139430512</v>
      </c>
      <c r="AF186" s="33">
        <v>448.31854021780975</v>
      </c>
      <c r="AG186" s="33">
        <v>371.8399859214245</v>
      </c>
      <c r="AH186" s="33">
        <v>303.8592154684282</v>
      </c>
      <c r="AI186" s="33">
        <v>245.47266341327546</v>
      </c>
      <c r="AJ186" s="33">
        <v>196.01513734102014</v>
      </c>
      <c r="AK186" s="33">
        <v>155.19449593654292</v>
      </c>
      <c r="AL186" s="33">
        <v>120.34836242544145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2058.958044269144</v>
      </c>
      <c r="M192" s="33">
        <v>2419.8317040284069</v>
      </c>
      <c r="N192" s="33">
        <v>2914.4396204250725</v>
      </c>
      <c r="O192" s="33">
        <v>3573.3317939946287</v>
      </c>
      <c r="P192" s="33">
        <v>4311.2643850987406</v>
      </c>
      <c r="Q192" s="33">
        <v>4804.1558894461396</v>
      </c>
      <c r="R192" s="33">
        <v>5138.7816869419112</v>
      </c>
      <c r="S192" s="33">
        <v>5247.1175281178166</v>
      </c>
      <c r="T192" s="33">
        <v>5181.7928020389736</v>
      </c>
      <c r="U192" s="33">
        <v>4987.4732452875614</v>
      </c>
      <c r="V192" s="33">
        <v>4752.1357193761423</v>
      </c>
      <c r="W192" s="33">
        <v>4395.436330404521</v>
      </c>
      <c r="X192" s="33">
        <v>4040.6605158555749</v>
      </c>
      <c r="Y192" s="33">
        <v>3686.7593752306643</v>
      </c>
      <c r="Z192" s="33">
        <v>3333.0545292463985</v>
      </c>
      <c r="AA192" s="33">
        <v>2980.0457518915182</v>
      </c>
      <c r="AB192" s="33">
        <v>2632.1842873770238</v>
      </c>
      <c r="AC192" s="33">
        <v>2295.7312126750321</v>
      </c>
      <c r="AD192" s="33">
        <v>1975.4714521328888</v>
      </c>
      <c r="AE192" s="33">
        <v>1675.766877421298</v>
      </c>
      <c r="AF192" s="33">
        <v>1400.7608688550449</v>
      </c>
      <c r="AG192" s="33">
        <v>1154.7035680929885</v>
      </c>
      <c r="AH192" s="33">
        <v>939.36373229941455</v>
      </c>
      <c r="AI192" s="33">
        <v>755.9881759401643</v>
      </c>
      <c r="AJ192" s="33">
        <v>602.57505882252042</v>
      </c>
      <c r="AK192" s="33">
        <v>477.17102446453492</v>
      </c>
      <c r="AL192" s="33">
        <v>373.97256705951042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34306.282435685738</v>
      </c>
      <c r="M193" s="34">
        <v>43820.299495386869</v>
      </c>
      <c r="N193" s="34">
        <v>54341.924250136566</v>
      </c>
      <c r="O193" s="34">
        <v>67922.869875616845</v>
      </c>
      <c r="P193" s="34">
        <v>84922.307021674438</v>
      </c>
      <c r="Q193" s="34">
        <v>107168.67496851998</v>
      </c>
      <c r="R193" s="34">
        <v>133784.78037808873</v>
      </c>
      <c r="S193" s="34">
        <v>165502.47665371894</v>
      </c>
      <c r="T193" s="34">
        <v>201457.42736979981</v>
      </c>
      <c r="U193" s="34">
        <v>238711.09456302176</v>
      </c>
      <c r="V193" s="34">
        <v>275002.20598881639</v>
      </c>
      <c r="W193" s="34">
        <v>309864.22288783739</v>
      </c>
      <c r="X193" s="34">
        <v>342304.86763959529</v>
      </c>
      <c r="Y193" s="34">
        <v>372374.94395391736</v>
      </c>
      <c r="Z193" s="34">
        <v>400095.63119363575</v>
      </c>
      <c r="AA193" s="34">
        <v>425499.13564670517</v>
      </c>
      <c r="AB193" s="34">
        <v>448552.08506697358</v>
      </c>
      <c r="AC193" s="34">
        <v>469249.60270626051</v>
      </c>
      <c r="AD193" s="34">
        <v>487598.12292772462</v>
      </c>
      <c r="AE193" s="34">
        <v>503637.53211797192</v>
      </c>
      <c r="AF193" s="34">
        <v>517446.63317291078</v>
      </c>
      <c r="AG193" s="34">
        <v>529144.92467064899</v>
      </c>
      <c r="AH193" s="34">
        <v>538907.32583639212</v>
      </c>
      <c r="AI193" s="34">
        <v>546941.55070820241</v>
      </c>
      <c r="AJ193" s="34">
        <v>553469.39616583672</v>
      </c>
      <c r="AK193" s="34">
        <v>558714.18979274447</v>
      </c>
      <c r="AL193" s="34">
        <v>562886.14902070328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36365.240479954882</v>
      </c>
      <c r="M194" s="33">
        <v>46240.131199415278</v>
      </c>
      <c r="N194" s="33">
        <v>57256.363870561639</v>
      </c>
      <c r="O194" s="33">
        <v>71496.201669611473</v>
      </c>
      <c r="P194" s="33">
        <v>89233.571406773175</v>
      </c>
      <c r="Q194" s="33">
        <v>111972.83085796612</v>
      </c>
      <c r="R194" s="33">
        <v>138923.56206503062</v>
      </c>
      <c r="S194" s="33">
        <v>170749.59418183676</v>
      </c>
      <c r="T194" s="33">
        <v>206639.2201718388</v>
      </c>
      <c r="U194" s="33">
        <v>243698.56780830931</v>
      </c>
      <c r="V194" s="33">
        <v>279754.34170819254</v>
      </c>
      <c r="W194" s="33">
        <v>314259.65921824193</v>
      </c>
      <c r="X194" s="33">
        <v>346345.52815545083</v>
      </c>
      <c r="Y194" s="33">
        <v>376061.703329148</v>
      </c>
      <c r="Z194" s="33">
        <v>403428.6857228821</v>
      </c>
      <c r="AA194" s="33">
        <v>428479.18139859673</v>
      </c>
      <c r="AB194" s="33">
        <v>451184.26935435063</v>
      </c>
      <c r="AC194" s="33">
        <v>471545.33391893556</v>
      </c>
      <c r="AD194" s="33">
        <v>489573.59437985747</v>
      </c>
      <c r="AE194" s="33">
        <v>505313.29899539321</v>
      </c>
      <c r="AF194" s="33">
        <v>518847.39404176583</v>
      </c>
      <c r="AG194" s="33">
        <v>530299.62823874201</v>
      </c>
      <c r="AH194" s="33">
        <v>539846.68956869154</v>
      </c>
      <c r="AI194" s="33">
        <v>547697.53888414253</v>
      </c>
      <c r="AJ194" s="33">
        <v>554071.97122465924</v>
      </c>
      <c r="AK194" s="33">
        <v>559191.360817209</v>
      </c>
      <c r="AL194" s="33">
        <v>563260.12158776284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5.8178567439220839</v>
      </c>
      <c r="M202" s="33">
        <v>7.4046042330751094</v>
      </c>
      <c r="N202" s="33">
        <v>9.1546107593695822</v>
      </c>
      <c r="O202" s="33">
        <v>11.409025284059698</v>
      </c>
      <c r="P202" s="33">
        <v>14.224844612016335</v>
      </c>
      <c r="Q202" s="33">
        <v>17.901763696826421</v>
      </c>
      <c r="R202" s="33">
        <v>22.289888209022756</v>
      </c>
      <c r="S202" s="33">
        <v>27.506354216238986</v>
      </c>
      <c r="T202" s="33">
        <v>33.404116678872526</v>
      </c>
      <c r="U202" s="33">
        <v>39.496735619468708</v>
      </c>
      <c r="V202" s="33">
        <v>45.411802757966811</v>
      </c>
      <c r="W202" s="33">
        <v>51.073424601854946</v>
      </c>
      <c r="X202" s="33">
        <v>56.264979108409726</v>
      </c>
      <c r="Y202" s="33">
        <v>61.052850878728542</v>
      </c>
      <c r="Z202" s="33">
        <v>65.442885107634254</v>
      </c>
      <c r="AA202" s="33">
        <v>69.440477708657568</v>
      </c>
      <c r="AB202" s="33">
        <v>73.040181973177852</v>
      </c>
      <c r="AC202" s="33">
        <v>76.243036516663153</v>
      </c>
      <c r="AD202" s="33">
        <v>79.050943347245877</v>
      </c>
      <c r="AE202" s="33">
        <v>81.471259402361412</v>
      </c>
      <c r="AF202" s="33">
        <v>83.518008963580357</v>
      </c>
      <c r="AG202" s="33">
        <v>85.212797531324853</v>
      </c>
      <c r="AH202" s="33">
        <v>86.585500197591927</v>
      </c>
      <c r="AI202" s="33">
        <v>87.67153762935564</v>
      </c>
      <c r="AJ202" s="33">
        <v>88.508306638722289</v>
      </c>
      <c r="AK202" s="33">
        <v>89.133613481201664</v>
      </c>
      <c r="AL202" s="33">
        <v>89.582719203284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0.28436293464725587</v>
      </c>
      <c r="M204" s="33">
        <v>0.32262379573980965</v>
      </c>
      <c r="N204" s="33">
        <v>0.37224498050548921</v>
      </c>
      <c r="O204" s="33">
        <v>0.43818213195105354</v>
      </c>
      <c r="P204" s="33">
        <v>0.50667310044993941</v>
      </c>
      <c r="Q204" s="33">
        <v>0.57697408836676622</v>
      </c>
      <c r="R204" s="33">
        <v>0.62203962064840312</v>
      </c>
      <c r="S204" s="33">
        <v>0.62954260519307259</v>
      </c>
      <c r="T204" s="33">
        <v>0.60868461426780263</v>
      </c>
      <c r="U204" s="33">
        <v>0.58103442348814105</v>
      </c>
      <c r="V204" s="33">
        <v>0.54668570548826689</v>
      </c>
      <c r="W204" s="33">
        <v>0.50534277334732058</v>
      </c>
      <c r="X204" s="33">
        <v>0.46402999250499788</v>
      </c>
      <c r="Y204" s="33">
        <v>0.42306977404950374</v>
      </c>
      <c r="Z204" s="33">
        <v>0.38185197853056851</v>
      </c>
      <c r="AA204" s="33">
        <v>0.34074858343097458</v>
      </c>
      <c r="AB204" s="33">
        <v>0.30026750748681452</v>
      </c>
      <c r="AC204" s="33">
        <v>0.26132616101809258</v>
      </c>
      <c r="AD204" s="33">
        <v>0.22435890719968873</v>
      </c>
      <c r="AE204" s="33">
        <v>0.18980528655576581</v>
      </c>
      <c r="AF204" s="33">
        <v>0.15818081077635496</v>
      </c>
      <c r="AG204" s="33">
        <v>0.12996368020874893</v>
      </c>
      <c r="AH204" s="33">
        <v>0.10546805641375151</v>
      </c>
      <c r="AI204" s="33">
        <v>8.4706985176200192E-2</v>
      </c>
      <c r="AJ204" s="33">
        <v>6.7452128069138875E-2</v>
      </c>
      <c r="AK204" s="33">
        <v>5.3416734416336716E-2</v>
      </c>
      <c r="AL204" s="33">
        <v>4.2080801583571303E-2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6.7234575717611059E-2</v>
      </c>
      <c r="M206" s="33">
        <v>8.8957144691144657E-2</v>
      </c>
      <c r="N206" s="33">
        <v>0.12141630611521609</v>
      </c>
      <c r="O206" s="33">
        <v>0.16466389536254517</v>
      </c>
      <c r="P206" s="33">
        <v>0.21816249431428211</v>
      </c>
      <c r="Q206" s="33">
        <v>0.22884076625581545</v>
      </c>
      <c r="R206" s="33">
        <v>0.23824504908921176</v>
      </c>
      <c r="S206" s="33">
        <v>0.24762512135881626</v>
      </c>
      <c r="T206" s="33">
        <v>0.25661029336439872</v>
      </c>
      <c r="U206" s="33">
        <v>0.25109200329131209</v>
      </c>
      <c r="V206" s="33">
        <v>0.24549707339302809</v>
      </c>
      <c r="W206" s="33">
        <v>0.22704228671286117</v>
      </c>
      <c r="X206" s="33">
        <v>0.20891928033230145</v>
      </c>
      <c r="Y206" s="33">
        <v>0.19062423302524759</v>
      </c>
      <c r="Z206" s="33">
        <v>0.1726742619643333</v>
      </c>
      <c r="AA206" s="33">
        <v>0.15478846661627432</v>
      </c>
      <c r="AB206" s="33">
        <v>0.13721018884593553</v>
      </c>
      <c r="AC206" s="33">
        <v>0.12006240393917833</v>
      </c>
      <c r="AD206" s="33">
        <v>0.10369081497814915</v>
      </c>
      <c r="AE206" s="33">
        <v>8.8361262825854894E-2</v>
      </c>
      <c r="AF206" s="33">
        <v>7.4238847373389066E-2</v>
      </c>
      <c r="AG206" s="33">
        <v>6.1553742145332165E-2</v>
      </c>
      <c r="AH206" s="33">
        <v>5.0284586205489402E-2</v>
      </c>
      <c r="AI206" s="33">
        <v>4.0611173464926834E-2</v>
      </c>
      <c r="AJ206" s="33">
        <v>3.2420894779917914E-2</v>
      </c>
      <c r="AK206" s="33">
        <v>2.5664024536252463E-2</v>
      </c>
      <c r="AL206" s="33">
        <v>1.9897818918379669E-2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0.35159751036486692</v>
      </c>
      <c r="M212" s="33">
        <v>0.41158094043095428</v>
      </c>
      <c r="N212" s="33">
        <v>0.4936612866207053</v>
      </c>
      <c r="O212" s="33">
        <v>0.60284602731359871</v>
      </c>
      <c r="P212" s="33">
        <v>0.72483559476422155</v>
      </c>
      <c r="Q212" s="33">
        <v>0.80581485462258162</v>
      </c>
      <c r="R212" s="33">
        <v>0.86028466973761486</v>
      </c>
      <c r="S212" s="33">
        <v>0.8771677265518889</v>
      </c>
      <c r="T212" s="33">
        <v>0.8652949076322014</v>
      </c>
      <c r="U212" s="33">
        <v>0.83212642677945314</v>
      </c>
      <c r="V212" s="33">
        <v>0.79218277888129496</v>
      </c>
      <c r="W212" s="33">
        <v>0.73238506006018178</v>
      </c>
      <c r="X212" s="33">
        <v>0.67294927283729933</v>
      </c>
      <c r="Y212" s="33">
        <v>0.6136940070747513</v>
      </c>
      <c r="Z212" s="33">
        <v>0.55452624049490185</v>
      </c>
      <c r="AA212" s="33">
        <v>0.49553705004724891</v>
      </c>
      <c r="AB212" s="33">
        <v>0.43747769633275002</v>
      </c>
      <c r="AC212" s="33">
        <v>0.38138856495727091</v>
      </c>
      <c r="AD212" s="33">
        <v>0.3280497221778379</v>
      </c>
      <c r="AE212" s="33">
        <v>0.27816654938162072</v>
      </c>
      <c r="AF212" s="33">
        <v>0.23241965814974402</v>
      </c>
      <c r="AG212" s="33">
        <v>0.19151742235408109</v>
      </c>
      <c r="AH212" s="33">
        <v>0.15575264261924091</v>
      </c>
      <c r="AI212" s="33">
        <v>0.12531815864112703</v>
      </c>
      <c r="AJ212" s="33">
        <v>9.9873022849056789E-2</v>
      </c>
      <c r="AK212" s="33">
        <v>7.9080758952589175E-2</v>
      </c>
      <c r="AL212" s="33">
        <v>6.1978620501950972E-2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5.8178567439220839</v>
      </c>
      <c r="M213" s="34">
        <v>7.4046042330751094</v>
      </c>
      <c r="N213" s="34">
        <v>9.1546107593695822</v>
      </c>
      <c r="O213" s="34">
        <v>11.409025284059698</v>
      </c>
      <c r="P213" s="34">
        <v>14.224844612016335</v>
      </c>
      <c r="Q213" s="34">
        <v>17.901763696826421</v>
      </c>
      <c r="R213" s="34">
        <v>22.289888209022756</v>
      </c>
      <c r="S213" s="34">
        <v>27.506354216238986</v>
      </c>
      <c r="T213" s="34">
        <v>33.404116678872526</v>
      </c>
      <c r="U213" s="34">
        <v>39.496735619468708</v>
      </c>
      <c r="V213" s="34">
        <v>45.411802757966811</v>
      </c>
      <c r="W213" s="34">
        <v>51.073424601854946</v>
      </c>
      <c r="X213" s="34">
        <v>56.264979108409726</v>
      </c>
      <c r="Y213" s="34">
        <v>61.052850878728542</v>
      </c>
      <c r="Z213" s="34">
        <v>65.442885107634254</v>
      </c>
      <c r="AA213" s="34">
        <v>69.440477708657568</v>
      </c>
      <c r="AB213" s="34">
        <v>73.040181973177852</v>
      </c>
      <c r="AC213" s="34">
        <v>76.243036516663153</v>
      </c>
      <c r="AD213" s="34">
        <v>79.050943347245877</v>
      </c>
      <c r="AE213" s="34">
        <v>81.471259402361412</v>
      </c>
      <c r="AF213" s="34">
        <v>83.518008963580357</v>
      </c>
      <c r="AG213" s="34">
        <v>85.212797531324853</v>
      </c>
      <c r="AH213" s="34">
        <v>86.585500197591927</v>
      </c>
      <c r="AI213" s="34">
        <v>87.67153762935564</v>
      </c>
      <c r="AJ213" s="34">
        <v>88.508306638722289</v>
      </c>
      <c r="AK213" s="34">
        <v>89.133613481201664</v>
      </c>
      <c r="AL213" s="34">
        <v>89.582719203284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6.1694542542869515</v>
      </c>
      <c r="M214" s="33">
        <v>7.8161851735060637</v>
      </c>
      <c r="N214" s="33">
        <v>9.6482720459902875</v>
      </c>
      <c r="O214" s="33">
        <v>12.011871311373298</v>
      </c>
      <c r="P214" s="33">
        <v>14.949680206780556</v>
      </c>
      <c r="Q214" s="33">
        <v>18.707578551449004</v>
      </c>
      <c r="R214" s="33">
        <v>23.150172878760372</v>
      </c>
      <c r="S214" s="33">
        <v>28.383521942790875</v>
      </c>
      <c r="T214" s="33">
        <v>34.269411586504724</v>
      </c>
      <c r="U214" s="33">
        <v>40.328862046248162</v>
      </c>
      <c r="V214" s="33">
        <v>46.203985536848101</v>
      </c>
      <c r="W214" s="33">
        <v>51.805809661915127</v>
      </c>
      <c r="X214" s="33">
        <v>56.937928381247026</v>
      </c>
      <c r="Y214" s="33">
        <v>61.66654488580329</v>
      </c>
      <c r="Z214" s="33">
        <v>65.997411348129148</v>
      </c>
      <c r="AA214" s="33">
        <v>69.936014758704815</v>
      </c>
      <c r="AB214" s="33">
        <v>73.477659669510601</v>
      </c>
      <c r="AC214" s="33">
        <v>76.624425081620416</v>
      </c>
      <c r="AD214" s="33">
        <v>79.378993069423714</v>
      </c>
      <c r="AE214" s="33">
        <v>81.749425951743035</v>
      </c>
      <c r="AF214" s="33">
        <v>83.750428621730109</v>
      </c>
      <c r="AG214" s="33">
        <v>85.404314953678934</v>
      </c>
      <c r="AH214" s="33">
        <v>86.741252840211175</v>
      </c>
      <c r="AI214" s="33">
        <v>87.796855787996762</v>
      </c>
      <c r="AJ214" s="33">
        <v>88.608179661571342</v>
      </c>
      <c r="AK214" s="33">
        <v>89.212694240154249</v>
      </c>
      <c r="AL214" s="33">
        <v>89.644697823785947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2.0482348384860575E-2</v>
      </c>
      <c r="C222" s="33">
        <v>2.7352425764830116E-2</v>
      </c>
      <c r="D222" s="33">
        <v>3.4433562312254487E-2</v>
      </c>
      <c r="E222" s="33">
        <v>5.4225745366633736E-2</v>
      </c>
      <c r="F222" s="33">
        <v>8.2180012946230382E-2</v>
      </c>
      <c r="G222" s="33">
        <v>0.13268519649571187</v>
      </c>
      <c r="H222" s="33">
        <v>0.29876597449706299</v>
      </c>
      <c r="I222" s="33">
        <v>0.60565141583883375</v>
      </c>
      <c r="J222" s="33">
        <v>0.96372196579899283</v>
      </c>
      <c r="K222" s="33">
        <v>1.3382847227785803</v>
      </c>
      <c r="L222" s="33">
        <v>1.7454211269094619</v>
      </c>
      <c r="M222" s="33">
        <v>2.1473897844101373</v>
      </c>
      <c r="N222" s="33">
        <v>2.5633364833251369</v>
      </c>
      <c r="O222" s="33">
        <v>3.0804720068594849</v>
      </c>
      <c r="P222" s="33">
        <v>3.6984865461820657</v>
      </c>
      <c r="Q222" s="33">
        <v>4.4754605160545813</v>
      </c>
      <c r="R222" s="33">
        <v>5.3495876169385781</v>
      </c>
      <c r="S222" s="33">
        <v>6.3264735114938766</v>
      </c>
      <c r="T222" s="33">
        <v>7.3489162478482708</v>
      </c>
      <c r="U222" s="33">
        <v>8.2943225197874177</v>
      </c>
      <c r="V222" s="33">
        <v>9.082365789059951</v>
      </c>
      <c r="W222" s="33">
        <v>9.7039543722363693</v>
      </c>
      <c r="X222" s="33">
        <v>10.127699718739974</v>
      </c>
      <c r="Y222" s="33">
        <v>10.378987937817524</v>
      </c>
      <c r="Z222" s="33">
        <v>10.470864714571087</v>
      </c>
      <c r="AA222" s="33">
        <v>10.416074562272239</v>
      </c>
      <c r="AB222" s="33">
        <v>10.225628190550115</v>
      </c>
      <c r="AC222" s="33">
        <v>9.9115972695102084</v>
      </c>
      <c r="AD222" s="33">
        <v>9.4861155317590224</v>
      </c>
      <c r="AE222" s="33">
        <v>8.9618406718010881</v>
      </c>
      <c r="AF222" s="33">
        <v>8.3518028410570366</v>
      </c>
      <c r="AG222" s="33">
        <v>7.6691535293813127</v>
      </c>
      <c r="AH222" s="33">
        <v>6.9268415739374731</v>
      </c>
      <c r="AI222" s="33">
        <v>6.137008998457584</v>
      </c>
      <c r="AJ222" s="33">
        <v>5.3104995687026753</v>
      </c>
      <c r="AK222" s="33">
        <v>4.4566816501197044</v>
      </c>
      <c r="AL222" s="33">
        <v>3.5833095495744569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7.8975736670751501E-3</v>
      </c>
      <c r="C224" s="33">
        <v>8.8094074860650597E-3</v>
      </c>
      <c r="D224" s="33">
        <v>1.0261682445611082E-2</v>
      </c>
      <c r="E224" s="33">
        <v>1.3716293546049984E-2</v>
      </c>
      <c r="F224" s="33">
        <v>1.8566986008559383E-2</v>
      </c>
      <c r="G224" s="33">
        <v>2.5976830825657361E-2</v>
      </c>
      <c r="H224" s="33">
        <v>3.9128113011436295E-2</v>
      </c>
      <c r="I224" s="33">
        <v>5.743176691527814E-2</v>
      </c>
      <c r="J224" s="33">
        <v>7.5786458314124644E-2</v>
      </c>
      <c r="K224" s="33">
        <v>8.0241700923071271E-2</v>
      </c>
      <c r="L224" s="33">
        <v>8.5309288370719785E-2</v>
      </c>
      <c r="M224" s="33">
        <v>9.3561219995220379E-2</v>
      </c>
      <c r="N224" s="33">
        <v>0.10422883075779381</v>
      </c>
      <c r="O224" s="33">
        <v>0.11830931577741063</v>
      </c>
      <c r="P224" s="33">
        <v>0.13173511716229497</v>
      </c>
      <c r="Q224" s="33">
        <v>0.14424362629764495</v>
      </c>
      <c r="R224" s="33">
        <v>0.14928959719632054</v>
      </c>
      <c r="S224" s="33">
        <v>0.14479487501121191</v>
      </c>
      <c r="T224" s="33">
        <v>0.13391067529265022</v>
      </c>
      <c r="U224" s="33">
        <v>0.1220172767816711</v>
      </c>
      <c r="V224" s="33">
        <v>0.10933717662199205</v>
      </c>
      <c r="W224" s="33">
        <v>9.6015158725175659E-2</v>
      </c>
      <c r="X224" s="33">
        <v>8.352542874952841E-2</v>
      </c>
      <c r="Y224" s="33">
        <v>7.1921890036618322E-2</v>
      </c>
      <c r="Z224" s="33">
        <v>6.1096343360132706E-2</v>
      </c>
      <c r="AA224" s="33">
        <v>5.1112312654388349E-2</v>
      </c>
      <c r="AB224" s="33">
        <v>4.2037474529854117E-2</v>
      </c>
      <c r="AC224" s="33">
        <v>3.3972422753463752E-2</v>
      </c>
      <c r="AD224" s="33">
        <v>2.6923089021935871E-2</v>
      </c>
      <c r="AE224" s="33">
        <v>2.0878600013414985E-2</v>
      </c>
      <c r="AF224" s="33">
        <v>1.5818097901665967E-2</v>
      </c>
      <c r="AG224" s="33">
        <v>1.1696746372005948E-2</v>
      </c>
      <c r="AH224" s="33">
        <v>8.4374579929412333E-3</v>
      </c>
      <c r="AI224" s="33">
        <v>5.9295007662283376E-3</v>
      </c>
      <c r="AJ224" s="33">
        <v>4.0471378095226548E-3</v>
      </c>
      <c r="AK224" s="33">
        <v>2.6708451650940771E-3</v>
      </c>
      <c r="AL224" s="33">
        <v>1.6832388239420609E-3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6.5086700554189264E-5</v>
      </c>
      <c r="C226" s="33">
        <v>8.672070001559441E-5</v>
      </c>
      <c r="D226" s="33">
        <v>1.8864412163815692E-4</v>
      </c>
      <c r="E226" s="33">
        <v>2.8287098711867039E-4</v>
      </c>
      <c r="F226" s="33">
        <v>2.6235829339642231E-4</v>
      </c>
      <c r="G226" s="33">
        <v>1.3292866955921545E-3</v>
      </c>
      <c r="H226" s="33">
        <v>4.33653733568735E-3</v>
      </c>
      <c r="I226" s="33">
        <v>7.1221419165708958E-3</v>
      </c>
      <c r="J226" s="33">
        <v>8.5700557903162951E-3</v>
      </c>
      <c r="K226" s="33">
        <v>9.3773841096657651E-3</v>
      </c>
      <c r="L226" s="33">
        <v>2.0170372715283311E-2</v>
      </c>
      <c r="M226" s="33">
        <v>2.5797571960431944E-2</v>
      </c>
      <c r="N226" s="33">
        <v>3.3996565712260493E-2</v>
      </c>
      <c r="O226" s="33">
        <v>4.4459251747887181E-2</v>
      </c>
      <c r="P226" s="33">
        <v>5.6722248521713321E-2</v>
      </c>
      <c r="Q226" s="33">
        <v>5.7210191563953836E-2</v>
      </c>
      <c r="R226" s="33">
        <v>5.7178811781410786E-2</v>
      </c>
      <c r="S226" s="33">
        <v>5.6953777912527703E-2</v>
      </c>
      <c r="T226" s="33">
        <v>5.6454264540167678E-2</v>
      </c>
      <c r="U226" s="33">
        <v>5.2729320691175481E-2</v>
      </c>
      <c r="V226" s="33">
        <v>4.9099414678605575E-2</v>
      </c>
      <c r="W226" s="33">
        <v>4.31380344754436E-2</v>
      </c>
      <c r="X226" s="33">
        <v>3.760547045981423E-2</v>
      </c>
      <c r="Y226" s="33">
        <v>3.2406119614292045E-2</v>
      </c>
      <c r="Z226" s="33">
        <v>2.7627881914293297E-2</v>
      </c>
      <c r="AA226" s="33">
        <v>2.3218269992441122E-2</v>
      </c>
      <c r="AB226" s="33">
        <v>1.9209426438430946E-2</v>
      </c>
      <c r="AC226" s="33">
        <v>1.5608112512093156E-2</v>
      </c>
      <c r="AD226" s="33">
        <v>1.2442897797377875E-2</v>
      </c>
      <c r="AE226" s="33">
        <v>9.7197389108440203E-3</v>
      </c>
      <c r="AF226" s="33">
        <v>7.4238847373388917E-3</v>
      </c>
      <c r="AG226" s="33">
        <v>5.5398367930798841E-3</v>
      </c>
      <c r="AH226" s="33">
        <v>4.0227668964391422E-3</v>
      </c>
      <c r="AI226" s="33">
        <v>2.8427821425448712E-3</v>
      </c>
      <c r="AJ226" s="33">
        <v>1.9452536867950688E-3</v>
      </c>
      <c r="AK226" s="33">
        <v>1.2832012268126183E-3</v>
      </c>
      <c r="AL226" s="33">
        <v>7.9591275673518284E-4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7.96266036762934E-3</v>
      </c>
      <c r="C232" s="33">
        <v>8.896128186080654E-3</v>
      </c>
      <c r="D232" s="33">
        <v>1.0450326567249238E-2</v>
      </c>
      <c r="E232" s="33">
        <v>1.3999164533168655E-2</v>
      </c>
      <c r="F232" s="33">
        <v>1.8829344301955805E-2</v>
      </c>
      <c r="G232" s="33">
        <v>2.7306117521249517E-2</v>
      </c>
      <c r="H232" s="33">
        <v>4.3464650347123643E-2</v>
      </c>
      <c r="I232" s="33">
        <v>6.4553908831849041E-2</v>
      </c>
      <c r="J232" s="33">
        <v>8.4356514104440936E-2</v>
      </c>
      <c r="K232" s="33">
        <v>8.9619085032737036E-2</v>
      </c>
      <c r="L232" s="33">
        <v>0.1054796610860031</v>
      </c>
      <c r="M232" s="33">
        <v>0.11935879195565233</v>
      </c>
      <c r="N232" s="33">
        <v>0.1382253964700543</v>
      </c>
      <c r="O232" s="33">
        <v>0.16276856752529781</v>
      </c>
      <c r="P232" s="33">
        <v>0.18845736568400828</v>
      </c>
      <c r="Q232" s="33">
        <v>0.20145381786159877</v>
      </c>
      <c r="R232" s="33">
        <v>0.20646840897773133</v>
      </c>
      <c r="S232" s="33">
        <v>0.20174865292373961</v>
      </c>
      <c r="T232" s="33">
        <v>0.19036493983281788</v>
      </c>
      <c r="U232" s="33">
        <v>0.17474659747284657</v>
      </c>
      <c r="V232" s="33">
        <v>0.15843659130059762</v>
      </c>
      <c r="W232" s="33">
        <v>0.13915319320061925</v>
      </c>
      <c r="X232" s="33">
        <v>0.12113089920934264</v>
      </c>
      <c r="Y232" s="33">
        <v>0.10432800965091037</v>
      </c>
      <c r="Z232" s="33">
        <v>8.8724225274426E-2</v>
      </c>
      <c r="AA232" s="33">
        <v>7.4330582646829471E-2</v>
      </c>
      <c r="AB232" s="33">
        <v>6.1246900968285063E-2</v>
      </c>
      <c r="AC232" s="33">
        <v>4.9580535265556905E-2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2.0482348384860575E-2</v>
      </c>
      <c r="C233" s="34">
        <v>2.7352425764830116E-2</v>
      </c>
      <c r="D233" s="34">
        <v>3.4433562312254487E-2</v>
      </c>
      <c r="E233" s="34">
        <v>5.4225745366633736E-2</v>
      </c>
      <c r="F233" s="34">
        <v>8.2180012946230382E-2</v>
      </c>
      <c r="G233" s="34">
        <v>0.13268519649571187</v>
      </c>
      <c r="H233" s="34">
        <v>0.29876597449706299</v>
      </c>
      <c r="I233" s="34">
        <v>0.60565141583883375</v>
      </c>
      <c r="J233" s="34">
        <v>0.96372196579899283</v>
      </c>
      <c r="K233" s="34">
        <v>1.3382847227785803</v>
      </c>
      <c r="L233" s="34">
        <v>1.7454211269094619</v>
      </c>
      <c r="M233" s="34">
        <v>2.1473897844101373</v>
      </c>
      <c r="N233" s="34">
        <v>2.5633364833251369</v>
      </c>
      <c r="O233" s="34">
        <v>3.0804720068594849</v>
      </c>
      <c r="P233" s="34">
        <v>3.6984865461820657</v>
      </c>
      <c r="Q233" s="34">
        <v>4.4754605160545813</v>
      </c>
      <c r="R233" s="34">
        <v>5.3495876169385781</v>
      </c>
      <c r="S233" s="34">
        <v>6.3264735114938766</v>
      </c>
      <c r="T233" s="34">
        <v>7.3489162478482708</v>
      </c>
      <c r="U233" s="34">
        <v>8.2943225197874177</v>
      </c>
      <c r="V233" s="34">
        <v>9.082365789059951</v>
      </c>
      <c r="W233" s="34">
        <v>9.7039543722363693</v>
      </c>
      <c r="X233" s="34">
        <v>10.127699718739974</v>
      </c>
      <c r="Y233" s="34">
        <v>10.378987937817524</v>
      </c>
      <c r="Z233" s="34">
        <v>10.470864714571087</v>
      </c>
      <c r="AA233" s="34">
        <v>10.416074562272239</v>
      </c>
      <c r="AB233" s="34">
        <v>10.225628190550115</v>
      </c>
      <c r="AC233" s="34">
        <v>9.9115972695102084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2.8445008752489915E-2</v>
      </c>
      <c r="C234" s="33">
        <v>3.624855395091077E-2</v>
      </c>
      <c r="D234" s="33">
        <v>4.4883888879503731E-2</v>
      </c>
      <c r="E234" s="33">
        <v>6.8224909899802386E-2</v>
      </c>
      <c r="F234" s="33">
        <v>0.10100935724818619</v>
      </c>
      <c r="G234" s="33">
        <v>0.15999131401696137</v>
      </c>
      <c r="H234" s="33">
        <v>0.34223062484418665</v>
      </c>
      <c r="I234" s="33">
        <v>0.67020532467068283</v>
      </c>
      <c r="J234" s="33">
        <v>1.0480784799034337</v>
      </c>
      <c r="K234" s="33">
        <v>1.4279038078113175</v>
      </c>
      <c r="L234" s="33">
        <v>1.8509007879954651</v>
      </c>
      <c r="M234" s="33">
        <v>2.2667485763657895</v>
      </c>
      <c r="N234" s="33">
        <v>2.7015618797951908</v>
      </c>
      <c r="O234" s="33">
        <v>3.2432405743847825</v>
      </c>
      <c r="P234" s="33">
        <v>3.8869439118660738</v>
      </c>
      <c r="Q234" s="33">
        <v>4.6769143339161801</v>
      </c>
      <c r="R234" s="33">
        <v>5.556056025916309</v>
      </c>
      <c r="S234" s="33">
        <v>6.5282221644176159</v>
      </c>
      <c r="T234" s="33">
        <v>7.5392811876810892</v>
      </c>
      <c r="U234" s="33">
        <v>8.4690691172602648</v>
      </c>
      <c r="V234" s="33">
        <v>9.2408023803605488</v>
      </c>
      <c r="W234" s="33">
        <v>9.8431075654369895</v>
      </c>
      <c r="X234" s="33">
        <v>10.248830617949316</v>
      </c>
      <c r="Y234" s="33">
        <v>10.483315947468434</v>
      </c>
      <c r="Z234" s="33">
        <v>10.559588939845513</v>
      </c>
      <c r="AA234" s="33">
        <v>10.490405144919068</v>
      </c>
      <c r="AB234" s="33">
        <v>10.2868750915184</v>
      </c>
      <c r="AC234" s="33">
        <v>9.9611778047757653</v>
      </c>
      <c r="AD234" s="33">
        <v>9.5254815185783368</v>
      </c>
      <c r="AE234" s="33">
        <v>8.9924390107253469</v>
      </c>
      <c r="AF234" s="33">
        <v>8.375044823696042</v>
      </c>
      <c r="AG234" s="33">
        <v>7.6863901125463983</v>
      </c>
      <c r="AH234" s="33">
        <v>6.9393017988268531</v>
      </c>
      <c r="AI234" s="33">
        <v>6.1457812813663573</v>
      </c>
      <c r="AJ234" s="33">
        <v>5.3164919601989933</v>
      </c>
      <c r="AK234" s="33">
        <v>4.460635696511611</v>
      </c>
      <c r="AL234" s="33">
        <v>3.5857887011551344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247841.00359537656</v>
      </c>
      <c r="M241" s="33">
        <v>235503.42508208958</v>
      </c>
      <c r="N241" s="33">
        <v>223485.72467043111</v>
      </c>
      <c r="O241" s="33">
        <v>212156.07888988921</v>
      </c>
      <c r="P241" s="33">
        <v>200281.25687903614</v>
      </c>
      <c r="Q241" s="33">
        <v>187283.05972770319</v>
      </c>
      <c r="R241" s="33">
        <v>173233.135238691</v>
      </c>
      <c r="S241" s="33">
        <v>158355.3917058215</v>
      </c>
      <c r="T241" s="33">
        <v>142681.84994353729</v>
      </c>
      <c r="U241" s="33">
        <v>126720.38413092047</v>
      </c>
      <c r="V241" s="33">
        <v>111795.40179118807</v>
      </c>
      <c r="W241" s="33">
        <v>98173.114165083898</v>
      </c>
      <c r="X241" s="33">
        <v>85602.958844387103</v>
      </c>
      <c r="Y241" s="33">
        <v>74065.410883337769</v>
      </c>
      <c r="Z241" s="33">
        <v>63700.56986609054</v>
      </c>
      <c r="AA241" s="33">
        <v>54378.913154359427</v>
      </c>
      <c r="AB241" s="33">
        <v>45937.207893663057</v>
      </c>
      <c r="AC241" s="33">
        <v>38358.259436411623</v>
      </c>
      <c r="AD241" s="33">
        <v>31705.104529915734</v>
      </c>
      <c r="AE241" s="33">
        <v>25941.849351306682</v>
      </c>
      <c r="AF241" s="33">
        <v>21064.23455662507</v>
      </c>
      <c r="AG241" s="33">
        <v>17000.719989949641</v>
      </c>
      <c r="AH241" s="33">
        <v>13636.597193762667</v>
      </c>
      <c r="AI241" s="33">
        <v>10817.349898646775</v>
      </c>
      <c r="AJ241" s="33">
        <v>8557.1527615016621</v>
      </c>
      <c r="AK241" s="33">
        <v>6707.8850301069933</v>
      </c>
      <c r="AL241" s="33">
        <v>5212.7852487979253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232216.61013992666</v>
      </c>
      <c r="M242" s="33">
        <v>220020.33876087537</v>
      </c>
      <c r="N242" s="33">
        <v>206104.83211950629</v>
      </c>
      <c r="O242" s="33">
        <v>191438.64432377261</v>
      </c>
      <c r="P242" s="33">
        <v>176097.71235434679</v>
      </c>
      <c r="Q242" s="33">
        <v>161024.18939172861</v>
      </c>
      <c r="R242" s="33">
        <v>145548.50589290209</v>
      </c>
      <c r="S242" s="33">
        <v>130654.01440002485</v>
      </c>
      <c r="T242" s="33">
        <v>115592.81463930682</v>
      </c>
      <c r="U242" s="33">
        <v>101220.43173898809</v>
      </c>
      <c r="V242" s="33">
        <v>87526.403052491965</v>
      </c>
      <c r="W242" s="33">
        <v>75274.104489469581</v>
      </c>
      <c r="X242" s="33">
        <v>64345.255171896773</v>
      </c>
      <c r="Y242" s="33">
        <v>54629.511352330512</v>
      </c>
      <c r="Z242" s="33">
        <v>46025.060565569402</v>
      </c>
      <c r="AA242" s="33">
        <v>38494.511888425921</v>
      </c>
      <c r="AB242" s="33">
        <v>31954.580622370602</v>
      </c>
      <c r="AC242" s="33">
        <v>26293.104950526165</v>
      </c>
      <c r="AD242" s="33">
        <v>21405.608714157541</v>
      </c>
      <c r="AE242" s="33">
        <v>17259.324539808829</v>
      </c>
      <c r="AF242" s="33">
        <v>13815.953394888269</v>
      </c>
      <c r="AG242" s="33">
        <v>10991.770645924114</v>
      </c>
      <c r="AH242" s="33">
        <v>8689.3196600241426</v>
      </c>
      <c r="AI242" s="33">
        <v>6815.5123915200811</v>
      </c>
      <c r="AJ242" s="33">
        <v>5312.996011305132</v>
      </c>
      <c r="AK242" s="33">
        <v>4100.6970357274995</v>
      </c>
      <c r="AL242" s="33">
        <v>3137.3257911167598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34306.282435685738</v>
      </c>
      <c r="M243" s="33">
        <v>43820.299495386869</v>
      </c>
      <c r="N243" s="33">
        <v>54341.924250136566</v>
      </c>
      <c r="O243" s="33">
        <v>67922.869875616845</v>
      </c>
      <c r="P243" s="33">
        <v>84922.307021674438</v>
      </c>
      <c r="Q243" s="33">
        <v>107168.67496851998</v>
      </c>
      <c r="R243" s="33">
        <v>133784.78037808873</v>
      </c>
      <c r="S243" s="33">
        <v>165502.47665371894</v>
      </c>
      <c r="T243" s="33">
        <v>201457.42736979981</v>
      </c>
      <c r="U243" s="33">
        <v>238711.09456302176</v>
      </c>
      <c r="V243" s="33">
        <v>275002.20598881639</v>
      </c>
      <c r="W243" s="33">
        <v>309864.22288783739</v>
      </c>
      <c r="X243" s="33">
        <v>342304.86763959529</v>
      </c>
      <c r="Y243" s="33">
        <v>372374.94395391736</v>
      </c>
      <c r="Z243" s="33">
        <v>400095.63119363575</v>
      </c>
      <c r="AA243" s="33">
        <v>425499.13564670517</v>
      </c>
      <c r="AB243" s="33">
        <v>448552.08506697358</v>
      </c>
      <c r="AC243" s="33">
        <v>469249.60270626051</v>
      </c>
      <c r="AD243" s="33">
        <v>487598.12292772462</v>
      </c>
      <c r="AE243" s="33">
        <v>503637.53211797192</v>
      </c>
      <c r="AF243" s="33">
        <v>517446.63317291078</v>
      </c>
      <c r="AG243" s="33">
        <v>529144.92467064899</v>
      </c>
      <c r="AH243" s="33">
        <v>538907.32583639212</v>
      </c>
      <c r="AI243" s="33">
        <v>546941.55070820241</v>
      </c>
      <c r="AJ243" s="33">
        <v>553469.39616583672</v>
      </c>
      <c r="AK243" s="33">
        <v>558714.18979274447</v>
      </c>
      <c r="AL243" s="33">
        <v>562886.14902070328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22533.554515315165</v>
      </c>
      <c r="M244" s="33">
        <v>26104.976110303825</v>
      </c>
      <c r="N244" s="33">
        <v>29060.93210969993</v>
      </c>
      <c r="O244" s="33">
        <v>31481.83463161391</v>
      </c>
      <c r="P244" s="33">
        <v>32539.128968502959</v>
      </c>
      <c r="Q244" s="33">
        <v>32265.515552637695</v>
      </c>
      <c r="R244" s="33">
        <v>31537.62866864201</v>
      </c>
      <c r="S244" s="33">
        <v>29969.952044425696</v>
      </c>
      <c r="T244" s="33">
        <v>27931.875879577001</v>
      </c>
      <c r="U244" s="33">
        <v>25848.151459710814</v>
      </c>
      <c r="V244" s="33">
        <v>23719.274444340354</v>
      </c>
      <c r="W244" s="33">
        <v>21542.543714803491</v>
      </c>
      <c r="X244" s="33">
        <v>19324.076400088423</v>
      </c>
      <c r="Y244" s="33">
        <v>17106.736594019723</v>
      </c>
      <c r="Z244" s="33">
        <v>14944.677343840882</v>
      </c>
      <c r="AA244" s="33">
        <v>12867.262682371376</v>
      </c>
      <c r="AB244" s="33">
        <v>10923.833721678075</v>
      </c>
      <c r="AC244" s="33">
        <v>9141.6920313204228</v>
      </c>
      <c r="AD244" s="33">
        <v>7549.5091907730121</v>
      </c>
      <c r="AE244" s="33">
        <v>6157.1102997989456</v>
      </c>
      <c r="AF244" s="33">
        <v>4966.3872104705151</v>
      </c>
      <c r="AG244" s="33">
        <v>3964.3762062254727</v>
      </c>
      <c r="AH244" s="33">
        <v>3129.7757486752212</v>
      </c>
      <c r="AI244" s="33">
        <v>2446.6395417295812</v>
      </c>
      <c r="AJ244" s="33">
        <v>1899.8836367141612</v>
      </c>
      <c r="AK244" s="33">
        <v>1466.1188137525126</v>
      </c>
      <c r="AL244" s="33">
        <v>1130.8212062887153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16621.934882001005</v>
      </c>
      <c r="M245" s="33">
        <v>18928.565239781601</v>
      </c>
      <c r="N245" s="33">
        <v>21925.09347327031</v>
      </c>
      <c r="O245" s="33">
        <v>25911.197625168166</v>
      </c>
      <c r="P245" s="33">
        <v>30063.557275694599</v>
      </c>
      <c r="Q245" s="33">
        <v>34339.891598013295</v>
      </c>
      <c r="R245" s="33">
        <v>37107.036801552822</v>
      </c>
      <c r="S245" s="33">
        <v>37609.803757153844</v>
      </c>
      <c r="T245" s="33">
        <v>36396.873513722916</v>
      </c>
      <c r="U245" s="33">
        <v>34773.211164681721</v>
      </c>
      <c r="V245" s="33">
        <v>32742.719398070687</v>
      </c>
      <c r="W245" s="33">
        <v>30284.029804464444</v>
      </c>
      <c r="X245" s="33">
        <v>27824.686836138921</v>
      </c>
      <c r="Y245" s="33">
        <v>25384.335341514841</v>
      </c>
      <c r="Z245" s="33">
        <v>22925.255574580195</v>
      </c>
      <c r="AA245" s="33">
        <v>20469.816967478608</v>
      </c>
      <c r="AB245" s="33">
        <v>18047.88538582313</v>
      </c>
      <c r="AC245" s="33">
        <v>15714.876900937372</v>
      </c>
      <c r="AD245" s="33">
        <v>13497.586804207793</v>
      </c>
      <c r="AE245" s="33">
        <v>11423.648634782468</v>
      </c>
      <c r="AF245" s="33">
        <v>9524.4232863723519</v>
      </c>
      <c r="AG245" s="33">
        <v>7828.6358217156394</v>
      </c>
      <c r="AH245" s="33">
        <v>6355.0451683098627</v>
      </c>
      <c r="AI245" s="33">
        <v>5105.1551252688878</v>
      </c>
      <c r="AJ245" s="33">
        <v>4065.5992148150017</v>
      </c>
      <c r="AK245" s="33">
        <v>3219.7652852799197</v>
      </c>
      <c r="AL245" s="33">
        <v>2536.2420463406893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19202.287905878504</v>
      </c>
      <c r="M246" s="33">
        <v>24871.301046616507</v>
      </c>
      <c r="N246" s="33">
        <v>30162.747469906775</v>
      </c>
      <c r="O246" s="33">
        <v>29665.336416939226</v>
      </c>
      <c r="P246" s="33">
        <v>28367.241016264601</v>
      </c>
      <c r="Q246" s="33">
        <v>26462.695426728693</v>
      </c>
      <c r="R246" s="33">
        <v>24678.656541299006</v>
      </c>
      <c r="S246" s="33">
        <v>22903.117063178968</v>
      </c>
      <c r="T246" s="33">
        <v>21149.547254918023</v>
      </c>
      <c r="U246" s="33">
        <v>19390.18079221484</v>
      </c>
      <c r="V246" s="33">
        <v>17590.284045426499</v>
      </c>
      <c r="W246" s="33">
        <v>15743.327499399189</v>
      </c>
      <c r="X246" s="33">
        <v>13907.183395528102</v>
      </c>
      <c r="Y246" s="33">
        <v>12090.368069636568</v>
      </c>
      <c r="Z246" s="33">
        <v>10348.007731698373</v>
      </c>
      <c r="AA246" s="33">
        <v>8695.3682998289314</v>
      </c>
      <c r="AB246" s="33">
        <v>7205.6698181801212</v>
      </c>
      <c r="AC246" s="33">
        <v>5890.7811126258639</v>
      </c>
      <c r="AD246" s="33">
        <v>4742.2400759775765</v>
      </c>
      <c r="AE246" s="33">
        <v>3765.5934853034037</v>
      </c>
      <c r="AF246" s="33">
        <v>2944.4688322042307</v>
      </c>
      <c r="AG246" s="33">
        <v>2285.8601151790972</v>
      </c>
      <c r="AH246" s="33">
        <v>1764.1515802474626</v>
      </c>
      <c r="AI246" s="33">
        <v>1346.0692821967432</v>
      </c>
      <c r="AJ246" s="33">
        <v>1003.5746434412106</v>
      </c>
      <c r="AK246" s="33">
        <v>729.09603514142418</v>
      </c>
      <c r="AL246" s="33">
        <v>524.03078526690422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3967.6455606904319</v>
      </c>
      <c r="M247" s="33">
        <v>5269.7518005024695</v>
      </c>
      <c r="N247" s="33">
        <v>7219.3027309804129</v>
      </c>
      <c r="O247" s="33">
        <v>9822.1203147781271</v>
      </c>
      <c r="P247" s="33">
        <v>13049.086575292804</v>
      </c>
      <c r="Q247" s="33">
        <v>13701.667296448099</v>
      </c>
      <c r="R247" s="33">
        <v>14280.780067866286</v>
      </c>
      <c r="S247" s="33">
        <v>14861.371524024318</v>
      </c>
      <c r="T247" s="33">
        <v>15421.054506666818</v>
      </c>
      <c r="U247" s="33">
        <v>15101.521288193902</v>
      </c>
      <c r="V247" s="33">
        <v>14778.637795690738</v>
      </c>
      <c r="W247" s="33">
        <v>13670.333499580764</v>
      </c>
      <c r="X247" s="33">
        <v>12581.918322416823</v>
      </c>
      <c r="Y247" s="33">
        <v>11483.258410791797</v>
      </c>
      <c r="Z247" s="33">
        <v>10405.289717883794</v>
      </c>
      <c r="AA247" s="33">
        <v>9330.6405514365742</v>
      </c>
      <c r="AB247" s="33">
        <v>8273.9574879471074</v>
      </c>
      <c r="AC247" s="33">
        <v>7242.4352258129484</v>
      </c>
      <c r="AD247" s="33">
        <v>6257.1277171210968</v>
      </c>
      <c r="AE247" s="33">
        <v>5334.0201394305122</v>
      </c>
      <c r="AF247" s="33">
        <v>4483.1854021780973</v>
      </c>
      <c r="AG247" s="33">
        <v>3718.3998592142448</v>
      </c>
      <c r="AH247" s="33">
        <v>3038.5921546842819</v>
      </c>
      <c r="AI247" s="33">
        <v>2454.7266341327545</v>
      </c>
      <c r="AJ247" s="33">
        <v>1960.1513734102016</v>
      </c>
      <c r="AK247" s="33">
        <v>1551.944959365429</v>
      </c>
      <c r="AL247" s="33">
        <v>1203.4836242544143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576689.31903487397</v>
      </c>
      <c r="M253" s="33">
        <v>574518.65753555624</v>
      </c>
      <c r="N253" s="33">
        <v>572300.5568239314</v>
      </c>
      <c r="O253" s="33">
        <v>568398.08207777806</v>
      </c>
      <c r="P253" s="33">
        <v>565320.29009081237</v>
      </c>
      <c r="Q253" s="33">
        <v>562245.69396177959</v>
      </c>
      <c r="R253" s="33">
        <v>560170.52358904202</v>
      </c>
      <c r="S253" s="33">
        <v>559856.12714834814</v>
      </c>
      <c r="T253" s="33">
        <v>560631.44310752873</v>
      </c>
      <c r="U253" s="33">
        <v>561764.97513773153</v>
      </c>
      <c r="V253" s="33">
        <v>563154.92651602463</v>
      </c>
      <c r="W253" s="33">
        <v>564551.67606063874</v>
      </c>
      <c r="X253" s="33">
        <v>565890.94661005144</v>
      </c>
      <c r="Y253" s="33">
        <v>567134.56460554851</v>
      </c>
      <c r="Z253" s="33">
        <v>568444.49199329887</v>
      </c>
      <c r="AA253" s="33">
        <v>569735.64919060608</v>
      </c>
      <c r="AB253" s="33">
        <v>570895.21999663569</v>
      </c>
      <c r="AC253" s="33">
        <v>571890.75236389495</v>
      </c>
      <c r="AD253" s="33">
        <v>572755.29995987739</v>
      </c>
      <c r="AE253" s="33">
        <v>573519.07856840279</v>
      </c>
      <c r="AF253" s="33">
        <v>574245.28585564927</v>
      </c>
      <c r="AG253" s="33">
        <v>574934.68730885722</v>
      </c>
      <c r="AH253" s="33">
        <v>575520.80734209577</v>
      </c>
      <c r="AI253" s="33">
        <v>575927.00358169724</v>
      </c>
      <c r="AJ253" s="33">
        <v>576268.7538070241</v>
      </c>
      <c r="AK253" s="33">
        <v>576489.69695211831</v>
      </c>
      <c r="AL253" s="33">
        <v>576630.83772276877</v>
      </c>
    </row>
    <row r="254" spans="1:38">
      <c r="A254" s="10"/>
      <c r="AL254">
        <v>0.93469926342998899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9824.1032666428782</v>
      </c>
      <c r="M259" s="33">
        <v>9805.7451871599969</v>
      </c>
      <c r="N259" s="33">
        <v>9786.6014431771855</v>
      </c>
      <c r="O259" s="33">
        <v>9773.628648773134</v>
      </c>
      <c r="P259" s="33">
        <v>9747.968644670771</v>
      </c>
      <c r="Q259" s="33">
        <v>9699.6156485319862</v>
      </c>
      <c r="R259" s="33">
        <v>9625.6357907528673</v>
      </c>
      <c r="S259" s="33">
        <v>9525.5591920905426</v>
      </c>
      <c r="T259" s="33">
        <v>9394.9111652170832</v>
      </c>
      <c r="U259" s="33">
        <v>9236.0402529583171</v>
      </c>
      <c r="V259" s="33">
        <v>9067.0565437917558</v>
      </c>
      <c r="W259" s="33">
        <v>8890.9347008489531</v>
      </c>
      <c r="X259" s="33">
        <v>8686.313445378888</v>
      </c>
      <c r="Y259" s="33">
        <v>8475.9461254089492</v>
      </c>
      <c r="Z259" s="33">
        <v>8239.8333868970149</v>
      </c>
      <c r="AA259" s="33">
        <v>7977.7324909785748</v>
      </c>
      <c r="AB259" s="33">
        <v>7693.3976108259176</v>
      </c>
      <c r="AC259" s="33">
        <v>7375.2055021244323</v>
      </c>
      <c r="AD259" s="33">
        <v>7012.9421102760734</v>
      </c>
      <c r="AE259" s="33">
        <v>6610.0889549839376</v>
      </c>
      <c r="AF259" s="33">
        <v>6169.0954593119441</v>
      </c>
      <c r="AG259" s="33">
        <v>5699.9492692302747</v>
      </c>
      <c r="AH259" s="33">
        <v>5209.8150794399608</v>
      </c>
      <c r="AI259" s="33">
        <v>4702.0384977639305</v>
      </c>
      <c r="AJ259" s="33">
        <v>4198.5993608261342</v>
      </c>
      <c r="AK259" s="33">
        <v>3691.240708516299</v>
      </c>
      <c r="AL259" s="33">
        <v>3193.3200617726902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18092.256595910902</v>
      </c>
      <c r="M260" s="33">
        <v>17950.128120320936</v>
      </c>
      <c r="N260" s="33">
        <v>17778.73593300259</v>
      </c>
      <c r="O260" s="33">
        <v>17591.287318807732</v>
      </c>
      <c r="P260" s="33">
        <v>17385.228835365746</v>
      </c>
      <c r="Q260" s="33">
        <v>17179.530857134996</v>
      </c>
      <c r="R260" s="33">
        <v>16945.055764172477</v>
      </c>
      <c r="S260" s="33">
        <v>16698.466830058012</v>
      </c>
      <c r="T260" s="33">
        <v>16398.428070308066</v>
      </c>
      <c r="U260" s="33">
        <v>16063.904889612795</v>
      </c>
      <c r="V260" s="33">
        <v>15689.671790860066</v>
      </c>
      <c r="W260" s="33">
        <v>15313.558787161801</v>
      </c>
      <c r="X260" s="33">
        <v>14923.888394921647</v>
      </c>
      <c r="Y260" s="33">
        <v>14520.004016713574</v>
      </c>
      <c r="Z260" s="33">
        <v>14095.559518883249</v>
      </c>
      <c r="AA260" s="33">
        <v>13651.087983140424</v>
      </c>
      <c r="AB260" s="33">
        <v>13171.416403325811</v>
      </c>
      <c r="AC260" s="33">
        <v>12649.040417559627</v>
      </c>
      <c r="AD260" s="33">
        <v>12096.420914180602</v>
      </c>
      <c r="AE260" s="33">
        <v>11518.602697306391</v>
      </c>
      <c r="AF260" s="33">
        <v>10901.140926985361</v>
      </c>
      <c r="AG260" s="33">
        <v>10244.238330694972</v>
      </c>
      <c r="AH260" s="33">
        <v>9558.5976472613893</v>
      </c>
      <c r="AI260" s="33">
        <v>8868.6374314506284</v>
      </c>
      <c r="AJ260" s="33">
        <v>8149.4168419952694</v>
      </c>
      <c r="AK260" s="33">
        <v>7387.2191050148876</v>
      </c>
      <c r="AL260" s="33">
        <v>6620.1715771902318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15894.083450286684</v>
      </c>
      <c r="M261" s="33">
        <v>15718.49363745656</v>
      </c>
      <c r="N261" s="33">
        <v>15561.967671582679</v>
      </c>
      <c r="O261" s="33">
        <v>15463.564008667799</v>
      </c>
      <c r="P261" s="33">
        <v>15395.838708074481</v>
      </c>
      <c r="Q261" s="33">
        <v>15364.235220721856</v>
      </c>
      <c r="R261" s="33">
        <v>15329.245647492968</v>
      </c>
      <c r="S261" s="33">
        <v>15293.81913049045</v>
      </c>
      <c r="T261" s="33">
        <v>15246.478860720948</v>
      </c>
      <c r="U261" s="33">
        <v>15172.314689500761</v>
      </c>
      <c r="V261" s="33">
        <v>15073.575504486129</v>
      </c>
      <c r="W261" s="33">
        <v>14962.55731602814</v>
      </c>
      <c r="X261" s="33">
        <v>14843.170352014689</v>
      </c>
      <c r="Y261" s="33">
        <v>14722.964627829191</v>
      </c>
      <c r="Z261" s="33">
        <v>14606.312543879589</v>
      </c>
      <c r="AA261" s="33">
        <v>14495.492493847583</v>
      </c>
      <c r="AB261" s="33">
        <v>14391.809392142386</v>
      </c>
      <c r="AC261" s="33">
        <v>14295.771357710404</v>
      </c>
      <c r="AD261" s="33">
        <v>14207.573415433511</v>
      </c>
      <c r="AE261" s="33">
        <v>14127.200352053329</v>
      </c>
      <c r="AF261" s="33">
        <v>14054.448043044529</v>
      </c>
      <c r="AG261" s="33">
        <v>13988.936504150113</v>
      </c>
      <c r="AH261" s="33">
        <v>13930.029702079568</v>
      </c>
      <c r="AI261" s="33">
        <v>13876.92910138861</v>
      </c>
      <c r="AJ261" s="33">
        <v>13829.119899273383</v>
      </c>
      <c r="AK261" s="33">
        <v>13785.979080011832</v>
      </c>
      <c r="AL261" s="33">
        <v>13746.897659160113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12104.401866843127</v>
      </c>
      <c r="M262" s="33">
        <v>11979.111727886382</v>
      </c>
      <c r="N262" s="33">
        <v>11846.992040715464</v>
      </c>
      <c r="O262" s="33">
        <v>11714.223331086096</v>
      </c>
      <c r="P262" s="33">
        <v>11553.471910713828</v>
      </c>
      <c r="Q262" s="33">
        <v>11367.945812648992</v>
      </c>
      <c r="R262" s="33">
        <v>11192.248117737538</v>
      </c>
      <c r="S262" s="33">
        <v>10999.657216963245</v>
      </c>
      <c r="T262" s="33">
        <v>10805.033453346512</v>
      </c>
      <c r="U262" s="33">
        <v>10628.911167903087</v>
      </c>
      <c r="V262" s="33">
        <v>10467.32587138756</v>
      </c>
      <c r="W262" s="33">
        <v>10315.042677305846</v>
      </c>
      <c r="X262" s="33">
        <v>10167.853314977752</v>
      </c>
      <c r="Y262" s="33">
        <v>10021.685530881423</v>
      </c>
      <c r="Z262" s="33">
        <v>9872.0322780748829</v>
      </c>
      <c r="AA262" s="33">
        <v>9714.1622016592155</v>
      </c>
      <c r="AB262" s="33">
        <v>9543.5417367501614</v>
      </c>
      <c r="AC262" s="33">
        <v>9355.7995029453268</v>
      </c>
      <c r="AD262" s="33">
        <v>9145.9204613877901</v>
      </c>
      <c r="AE262" s="33">
        <v>8908.1656478218938</v>
      </c>
      <c r="AF262" s="33">
        <v>8638.6524517536272</v>
      </c>
      <c r="AG262" s="33">
        <v>8332.7753584823204</v>
      </c>
      <c r="AH262" s="33">
        <v>7986.7501006076518</v>
      </c>
      <c r="AI262" s="33">
        <v>7598.1414628020721</v>
      </c>
      <c r="AJ262" s="33">
        <v>7173.4597325803052</v>
      </c>
      <c r="AK262" s="33">
        <v>6720.5064896336216</v>
      </c>
      <c r="AL262" s="33">
        <v>6233.8888653670383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11865.293119288712</v>
      </c>
      <c r="M263" s="33">
        <v>11782.508924561702</v>
      </c>
      <c r="N263" s="33">
        <v>11738.741683609633</v>
      </c>
      <c r="O263" s="33">
        <v>11731.695541105973</v>
      </c>
      <c r="P263" s="33">
        <v>11707.074767539103</v>
      </c>
      <c r="Q263" s="33">
        <v>11672.882115760172</v>
      </c>
      <c r="R263" s="33">
        <v>11583.655845718986</v>
      </c>
      <c r="S263" s="33">
        <v>11433.160276705763</v>
      </c>
      <c r="T263" s="33">
        <v>11243.107526307862</v>
      </c>
      <c r="U263" s="33">
        <v>11062.134430435946</v>
      </c>
      <c r="V263" s="33">
        <v>10884.423734606564</v>
      </c>
      <c r="W263" s="33">
        <v>10702.379091035315</v>
      </c>
      <c r="X263" s="33">
        <v>10535.017100858986</v>
      </c>
      <c r="Y263" s="33">
        <v>10378.987220454006</v>
      </c>
      <c r="Z263" s="33">
        <v>10230.113895298438</v>
      </c>
      <c r="AA263" s="33">
        <v>10083.628842036649</v>
      </c>
      <c r="AB263" s="33">
        <v>9936.0688448327946</v>
      </c>
      <c r="AC263" s="33">
        <v>9782.4298967700433</v>
      </c>
      <c r="AD263" s="33">
        <v>9617.8376548002598</v>
      </c>
      <c r="AE263" s="33">
        <v>9438.3408323928052</v>
      </c>
      <c r="AF263" s="33">
        <v>9242.5172672053232</v>
      </c>
      <c r="AG263" s="33">
        <v>9024.6553453202396</v>
      </c>
      <c r="AH263" s="33">
        <v>8776.9593242408955</v>
      </c>
      <c r="AI263" s="33">
        <v>8488.6717923088618</v>
      </c>
      <c r="AJ263" s="33">
        <v>8166.1659522374839</v>
      </c>
      <c r="AK263" s="33">
        <v>7812.4802193475371</v>
      </c>
      <c r="AL263" s="33">
        <v>7445.1487752803823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22895.190562914337</v>
      </c>
      <c r="M264" s="33">
        <v>22676.551052956147</v>
      </c>
      <c r="N264" s="33">
        <v>22381.138833457331</v>
      </c>
      <c r="O264" s="33">
        <v>21605.037173453184</v>
      </c>
      <c r="P264" s="33">
        <v>20856.363843491185</v>
      </c>
      <c r="Q264" s="33">
        <v>20111.074956456046</v>
      </c>
      <c r="R264" s="33">
        <v>19462.263818958767</v>
      </c>
      <c r="S264" s="33">
        <v>18892.0979609036</v>
      </c>
      <c r="T264" s="33">
        <v>18391.406424797558</v>
      </c>
      <c r="U264" s="33">
        <v>17946.277169952013</v>
      </c>
      <c r="V264" s="33">
        <v>17544.475420104605</v>
      </c>
      <c r="W264" s="33">
        <v>17171.928957052191</v>
      </c>
      <c r="X264" s="33">
        <v>16819.353545875099</v>
      </c>
      <c r="Y264" s="33">
        <v>16474.89878211631</v>
      </c>
      <c r="Z264" s="33">
        <v>16128.089056190129</v>
      </c>
      <c r="AA264" s="33">
        <v>15764.702160060575</v>
      </c>
      <c r="AB264" s="33">
        <v>15372.325172173496</v>
      </c>
      <c r="AC264" s="33">
        <v>14939.656135798085</v>
      </c>
      <c r="AD264" s="33">
        <v>14452.673322659182</v>
      </c>
      <c r="AE264" s="33">
        <v>13905.595280979493</v>
      </c>
      <c r="AF264" s="33">
        <v>13277.308310994111</v>
      </c>
      <c r="AG264" s="33">
        <v>12561.810611582727</v>
      </c>
      <c r="AH264" s="33">
        <v>11749.496028874786</v>
      </c>
      <c r="AI264" s="33">
        <v>10857.323736443104</v>
      </c>
      <c r="AJ264" s="33">
        <v>9860.7186778797404</v>
      </c>
      <c r="AK264" s="33">
        <v>8784.9246348100369</v>
      </c>
      <c r="AL264" s="33">
        <v>7657.6862471782824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23532.89181904171</v>
      </c>
      <c r="M265" s="33">
        <v>23143.398333344176</v>
      </c>
      <c r="N265" s="33">
        <v>22957.631545243661</v>
      </c>
      <c r="O265" s="33">
        <v>22822.502299830674</v>
      </c>
      <c r="P265" s="33">
        <v>22677.93269707774</v>
      </c>
      <c r="Q265" s="33">
        <v>22036.233607838316</v>
      </c>
      <c r="R265" s="33">
        <v>21500.204854845841</v>
      </c>
      <c r="S265" s="33">
        <v>21055.857371808892</v>
      </c>
      <c r="T265" s="33">
        <v>20682.384168015873</v>
      </c>
      <c r="U265" s="33">
        <v>20179.190920270699</v>
      </c>
      <c r="V265" s="33">
        <v>19755.952457945536</v>
      </c>
      <c r="W265" s="33">
        <v>19164.699540143618</v>
      </c>
      <c r="X265" s="33">
        <v>18639.961840447915</v>
      </c>
      <c r="Y265" s="33">
        <v>18175.809624101435</v>
      </c>
      <c r="Z265" s="33">
        <v>17759.528037910623</v>
      </c>
      <c r="AA265" s="33">
        <v>17374.135638249103</v>
      </c>
      <c r="AB265" s="33">
        <v>17012.841919880713</v>
      </c>
      <c r="AC265" s="33">
        <v>16661.648133701456</v>
      </c>
      <c r="AD265" s="33">
        <v>16314.359099224574</v>
      </c>
      <c r="AE265" s="33">
        <v>15958.509645469052</v>
      </c>
      <c r="AF265" s="33">
        <v>15586.206976053574</v>
      </c>
      <c r="AG265" s="33">
        <v>15178.505250325519</v>
      </c>
      <c r="AH265" s="33">
        <v>14726.070701820199</v>
      </c>
      <c r="AI265" s="33">
        <v>14215.795096786782</v>
      </c>
      <c r="AJ265" s="33">
        <v>13653.5020855521</v>
      </c>
      <c r="AK265" s="33">
        <v>13012.031184417112</v>
      </c>
      <c r="AL265" s="33">
        <v>12293.365723713845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12886.154249762874</v>
      </c>
      <c r="M271" s="33">
        <v>12938.686502599156</v>
      </c>
      <c r="N271" s="33">
        <v>12975.119938666519</v>
      </c>
      <c r="O271" s="33">
        <v>12958.910495708225</v>
      </c>
      <c r="P271" s="33">
        <v>12945.405464052254</v>
      </c>
      <c r="Q271" s="33">
        <v>12921.024826592762</v>
      </c>
      <c r="R271" s="33">
        <v>12910.10104216045</v>
      </c>
      <c r="S271" s="33">
        <v>12926.797609256639</v>
      </c>
      <c r="T271" s="33">
        <v>12959.322356240868</v>
      </c>
      <c r="U271" s="33">
        <v>12991.832700315459</v>
      </c>
      <c r="V271" s="33">
        <v>13021.718911424452</v>
      </c>
      <c r="W271" s="33">
        <v>13045.606548554741</v>
      </c>
      <c r="X271" s="33">
        <v>13062.209626867509</v>
      </c>
      <c r="Y271" s="33">
        <v>13081.28060597371</v>
      </c>
      <c r="Z271" s="33">
        <v>13095.619567685297</v>
      </c>
      <c r="AA271" s="33">
        <v>13108.041492870543</v>
      </c>
      <c r="AB271" s="33">
        <v>13122.015400227252</v>
      </c>
      <c r="AC271" s="33">
        <v>13135.156523547988</v>
      </c>
      <c r="AD271" s="33">
        <v>13145.64909228905</v>
      </c>
      <c r="AE271" s="33">
        <v>13155.130751649367</v>
      </c>
      <c r="AF271" s="33">
        <v>13162.072846388703</v>
      </c>
      <c r="AG271" s="33">
        <v>13166.998848062623</v>
      </c>
      <c r="AH271" s="33">
        <v>13170.648876263785</v>
      </c>
      <c r="AI271" s="33">
        <v>13175.114699373427</v>
      </c>
      <c r="AJ271" s="33">
        <v>13177.953727782271</v>
      </c>
      <c r="AK271" s="33">
        <v>13179.426964097051</v>
      </c>
      <c r="AL271" s="33">
        <v>13180.254842639322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174.82484631308202</v>
      </c>
      <c r="M276" s="33">
        <v>164.77913502809486</v>
      </c>
      <c r="N276" s="33">
        <v>155.13005958967335</v>
      </c>
      <c r="O276" s="33">
        <v>146.07284111729899</v>
      </c>
      <c r="P276" s="33">
        <v>136.80048378545152</v>
      </c>
      <c r="Q276" s="33">
        <v>127.01799742786892</v>
      </c>
      <c r="R276" s="33">
        <v>116.79828518634636</v>
      </c>
      <c r="S276" s="33">
        <v>106.22860104744558</v>
      </c>
      <c r="T276" s="33">
        <v>95.290746494278224</v>
      </c>
      <c r="U276" s="33">
        <v>84.309633344886123</v>
      </c>
      <c r="V276" s="33">
        <v>74.085775672840995</v>
      </c>
      <c r="W276" s="33">
        <v>64.783617790572137</v>
      </c>
      <c r="X276" s="33">
        <v>56.334999122945035</v>
      </c>
      <c r="Y276" s="33">
        <v>48.614778939356057</v>
      </c>
      <c r="Z276" s="33">
        <v>41.721820459104983</v>
      </c>
      <c r="AA276" s="33">
        <v>35.556112719499303</v>
      </c>
      <c r="AB276" s="33">
        <v>29.996615012941504</v>
      </c>
      <c r="AC276" s="33">
        <v>25.026094612884592</v>
      </c>
      <c r="AD276" s="33">
        <v>20.683609559485642</v>
      </c>
      <c r="AE276" s="33">
        <v>16.937139949870438</v>
      </c>
      <c r="AF276" s="33">
        <v>13.778420986081052</v>
      </c>
      <c r="AG276" s="33">
        <v>11.158141152862473</v>
      </c>
      <c r="AH276" s="33">
        <v>8.996689453964219</v>
      </c>
      <c r="AI276" s="33">
        <v>7.1873075814831848</v>
      </c>
      <c r="AJ276" s="33">
        <v>5.7415672790229983</v>
      </c>
      <c r="AK276" s="33">
        <v>4.5572219169720602</v>
      </c>
      <c r="AL276" s="33">
        <v>3.6006700947955328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159.54962264863076</v>
      </c>
      <c r="M277" s="33">
        <v>150.98074081003003</v>
      </c>
      <c r="N277" s="33">
        <v>141.27004388615825</v>
      </c>
      <c r="O277" s="33">
        <v>131.08294701752448</v>
      </c>
      <c r="P277" s="33">
        <v>120.45429420995004</v>
      </c>
      <c r="Q277" s="33">
        <v>110.02276318279506</v>
      </c>
      <c r="R277" s="33">
        <v>99.342020898931111</v>
      </c>
      <c r="S277" s="33">
        <v>89.075538132776728</v>
      </c>
      <c r="T277" s="33">
        <v>78.725463789402653</v>
      </c>
      <c r="U277" s="33">
        <v>68.865263883152977</v>
      </c>
      <c r="V277" s="33">
        <v>59.490577924553982</v>
      </c>
      <c r="W277" s="33">
        <v>51.105836735019984</v>
      </c>
      <c r="X277" s="33">
        <v>43.642396828329147</v>
      </c>
      <c r="Y277" s="33">
        <v>37.013325581013682</v>
      </c>
      <c r="Z277" s="33">
        <v>31.151256359147897</v>
      </c>
      <c r="AA277" s="33">
        <v>26.028964728465755</v>
      </c>
      <c r="AB277" s="33">
        <v>21.58750090914824</v>
      </c>
      <c r="AC277" s="33">
        <v>17.746549078478921</v>
      </c>
      <c r="AD277" s="33">
        <v>14.435841605789765</v>
      </c>
      <c r="AE277" s="33">
        <v>11.631324135870774</v>
      </c>
      <c r="AF277" s="33">
        <v>9.3054097702575618</v>
      </c>
      <c r="AG277" s="33">
        <v>7.4006498319155876</v>
      </c>
      <c r="AH277" s="33">
        <v>5.8521309966536927</v>
      </c>
      <c r="AI277" s="33">
        <v>4.594311166107035</v>
      </c>
      <c r="AJ277" s="33">
        <v>3.5865780015332285</v>
      </c>
      <c r="AK277" s="33">
        <v>2.7737468972153403</v>
      </c>
      <c r="AL277" s="33">
        <v>2.1280542088206249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5.8178567439220839</v>
      </c>
      <c r="M278" s="33">
        <v>7.4046042330751094</v>
      </c>
      <c r="N278" s="33">
        <v>9.1546107593695822</v>
      </c>
      <c r="O278" s="33">
        <v>11.409025284059698</v>
      </c>
      <c r="P278" s="33">
        <v>14.224844612016335</v>
      </c>
      <c r="Q278" s="33">
        <v>17.901763696826421</v>
      </c>
      <c r="R278" s="33">
        <v>22.289888209022756</v>
      </c>
      <c r="S278" s="33">
        <v>27.506354216238986</v>
      </c>
      <c r="T278" s="33">
        <v>33.404116678872526</v>
      </c>
      <c r="U278" s="33">
        <v>39.496735619468708</v>
      </c>
      <c r="V278" s="33">
        <v>45.411802757966811</v>
      </c>
      <c r="W278" s="33">
        <v>51.073424601854946</v>
      </c>
      <c r="X278" s="33">
        <v>56.264979108409726</v>
      </c>
      <c r="Y278" s="33">
        <v>61.052850878728542</v>
      </c>
      <c r="Z278" s="33">
        <v>65.442885107634254</v>
      </c>
      <c r="AA278" s="33">
        <v>69.440477708657568</v>
      </c>
      <c r="AB278" s="33">
        <v>73.040181973177852</v>
      </c>
      <c r="AC278" s="33">
        <v>76.243036516663153</v>
      </c>
      <c r="AD278" s="33">
        <v>79.050943347245877</v>
      </c>
      <c r="AE278" s="33">
        <v>81.471259402361412</v>
      </c>
      <c r="AF278" s="33">
        <v>83.518008963580357</v>
      </c>
      <c r="AG278" s="33">
        <v>85.212797531324853</v>
      </c>
      <c r="AH278" s="33">
        <v>86.585500197591927</v>
      </c>
      <c r="AI278" s="33">
        <v>87.67153762935564</v>
      </c>
      <c r="AJ278" s="33">
        <v>88.508306638722289</v>
      </c>
      <c r="AK278" s="33">
        <v>89.133613481201664</v>
      </c>
      <c r="AL278" s="33">
        <v>89.582719203284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9.1829302433119508</v>
      </c>
      <c r="M279" s="33">
        <v>10.552692736002532</v>
      </c>
      <c r="N279" s="33">
        <v>11.603469992065437</v>
      </c>
      <c r="O279" s="33">
        <v>12.385009326550003</v>
      </c>
      <c r="P279" s="33">
        <v>12.635393994227506</v>
      </c>
      <c r="Q279" s="33">
        <v>12.410828805275623</v>
      </c>
      <c r="R279" s="33">
        <v>12.020397787963148</v>
      </c>
      <c r="S279" s="33">
        <v>11.377250593939376</v>
      </c>
      <c r="T279" s="33">
        <v>10.586847829420007</v>
      </c>
      <c r="U279" s="33">
        <v>9.7765563048819946</v>
      </c>
      <c r="V279" s="33">
        <v>8.946616601109536</v>
      </c>
      <c r="W279" s="33">
        <v>8.0997920999920048</v>
      </c>
      <c r="X279" s="33">
        <v>7.2395115758587885</v>
      </c>
      <c r="Y279" s="33">
        <v>6.3833657182664894</v>
      </c>
      <c r="Z279" s="33">
        <v>5.5530959485588332</v>
      </c>
      <c r="AA279" s="33">
        <v>4.7607986544076253</v>
      </c>
      <c r="AB279" s="33">
        <v>4.0248566345805985</v>
      </c>
      <c r="AC279" s="33">
        <v>3.3546323993580209</v>
      </c>
      <c r="AD279" s="33">
        <v>2.7597638707346097</v>
      </c>
      <c r="AE279" s="33">
        <v>2.2429073706305735</v>
      </c>
      <c r="AF279" s="33">
        <v>1.8036647949235642</v>
      </c>
      <c r="AG279" s="33">
        <v>1.4358902265199303</v>
      </c>
      <c r="AH279" s="33">
        <v>1.1309472893849513</v>
      </c>
      <c r="AI279" s="33">
        <v>0.88196148788219308</v>
      </c>
      <c r="AJ279" s="33">
        <v>0.68333327800719457</v>
      </c>
      <c r="AK279" s="33">
        <v>0.52625154595313595</v>
      </c>
      <c r="AL279" s="33">
        <v>0.40566322524481463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10.314340028744379</v>
      </c>
      <c r="M280" s="33">
        <v>11.664478209488141</v>
      </c>
      <c r="N280" s="33">
        <v>13.406594541501251</v>
      </c>
      <c r="O280" s="33">
        <v>15.709332031982107</v>
      </c>
      <c r="P280" s="33">
        <v>18.084217773261962</v>
      </c>
      <c r="Q280" s="33">
        <v>20.502931993178983</v>
      </c>
      <c r="R280" s="33">
        <v>22.026774576139768</v>
      </c>
      <c r="S280" s="33">
        <v>22.24018143403049</v>
      </c>
      <c r="T280" s="33">
        <v>21.473502965202901</v>
      </c>
      <c r="U280" s="33">
        <v>20.471840761590116</v>
      </c>
      <c r="V280" s="33">
        <v>19.240947830699351</v>
      </c>
      <c r="W280" s="33">
        <v>17.773485273038766</v>
      </c>
      <c r="X280" s="33">
        <v>16.308007172954564</v>
      </c>
      <c r="Y280" s="33">
        <v>14.856191677144988</v>
      </c>
      <c r="Z280" s="33">
        <v>13.397150936929146</v>
      </c>
      <c r="AA280" s="33">
        <v>11.944613569326107</v>
      </c>
      <c r="AB280" s="33">
        <v>10.516385610873998</v>
      </c>
      <c r="AC280" s="33">
        <v>9.1449459909763249</v>
      </c>
      <c r="AD280" s="33">
        <v>7.8453329336975512</v>
      </c>
      <c r="AE280" s="33">
        <v>6.6324028035684863</v>
      </c>
      <c r="AF280" s="33">
        <v>5.5234842392632002</v>
      </c>
      <c r="AG280" s="33">
        <v>4.5351193027198891</v>
      </c>
      <c r="AH280" s="33">
        <v>3.6781423114705785</v>
      </c>
      <c r="AI280" s="33">
        <v>2.9528045739169011</v>
      </c>
      <c r="AJ280" s="33">
        <v>2.3505166231194958</v>
      </c>
      <c r="AK280" s="33">
        <v>1.8610171107019142</v>
      </c>
      <c r="AL280" s="33">
        <v>1.4658516801462329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7.7906251195975988</v>
      </c>
      <c r="M281" s="33">
        <v>9.9811077993226931</v>
      </c>
      <c r="N281" s="33">
        <v>11.900136614316068</v>
      </c>
      <c r="O281" s="33">
        <v>11.640824686086095</v>
      </c>
      <c r="P281" s="33">
        <v>11.089497802530143</v>
      </c>
      <c r="Q281" s="33">
        <v>10.344829439527503</v>
      </c>
      <c r="R281" s="33">
        <v>9.6439606463506369</v>
      </c>
      <c r="S281" s="33">
        <v>8.9454950559512767</v>
      </c>
      <c r="T281" s="33">
        <v>8.2539035269875054</v>
      </c>
      <c r="U281" s="33">
        <v>7.5593434786480449</v>
      </c>
      <c r="V281" s="33">
        <v>6.8482811791519058</v>
      </c>
      <c r="W281" s="33">
        <v>6.1205452497373756</v>
      </c>
      <c r="X281" s="33">
        <v>5.3981612302279069</v>
      </c>
      <c r="Y281" s="33">
        <v>4.6854329352971336</v>
      </c>
      <c r="Z281" s="33">
        <v>4.0033197839814907</v>
      </c>
      <c r="AA281" s="33">
        <v>3.3586699132141238</v>
      </c>
      <c r="AB281" s="33">
        <v>2.7794287899850811</v>
      </c>
      <c r="AC281" s="33">
        <v>2.2691928269586548</v>
      </c>
      <c r="AD281" s="33">
        <v>1.8245945101678664</v>
      </c>
      <c r="AE281" s="33">
        <v>1.4469323353260768</v>
      </c>
      <c r="AF281" s="33">
        <v>1.1303300831789522</v>
      </c>
      <c r="AG281" s="33">
        <v>0.87665088537286662</v>
      </c>
      <c r="AH281" s="33">
        <v>0.67580502458854075</v>
      </c>
      <c r="AI281" s="33">
        <v>0.51465132381107448</v>
      </c>
      <c r="AJ281" s="33">
        <v>0.38300136459537942</v>
      </c>
      <c r="AK281" s="33">
        <v>0.27798309047562941</v>
      </c>
      <c r="AL281" s="33">
        <v>0.20006969822550003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2.4927323498518996</v>
      </c>
      <c r="M282" s="33">
        <v>3.2980999724519631</v>
      </c>
      <c r="N282" s="33">
        <v>4.5015284297189879</v>
      </c>
      <c r="O282" s="33">
        <v>6.104939526157076</v>
      </c>
      <c r="P282" s="33">
        <v>8.0884084014401925</v>
      </c>
      <c r="Q282" s="33">
        <v>8.4843069941668521</v>
      </c>
      <c r="R282" s="33">
        <v>8.8329722426012705</v>
      </c>
      <c r="S282" s="33">
        <v>9.1807398806183187</v>
      </c>
      <c r="T282" s="33">
        <v>9.5138665299389054</v>
      </c>
      <c r="U282" s="33">
        <v>9.3092750673732141</v>
      </c>
      <c r="V282" s="33">
        <v>9.101842171370679</v>
      </c>
      <c r="W282" s="33">
        <v>8.4176280854443739</v>
      </c>
      <c r="X282" s="33">
        <v>7.7457148057185607</v>
      </c>
      <c r="Y282" s="33">
        <v>7.0674230818902393</v>
      </c>
      <c r="Z282" s="33">
        <v>6.401925113547648</v>
      </c>
      <c r="AA282" s="33">
        <v>5.738806469738627</v>
      </c>
      <c r="AB282" s="33">
        <v>5.0870890879432267</v>
      </c>
      <c r="AC282" s="33">
        <v>4.4513322960076822</v>
      </c>
      <c r="AD282" s="33">
        <v>3.8443530894601472</v>
      </c>
      <c r="AE282" s="33">
        <v>3.2760075596354308</v>
      </c>
      <c r="AF282" s="33">
        <v>2.7524168106692124</v>
      </c>
      <c r="AG282" s="33">
        <v>2.2821145617777927</v>
      </c>
      <c r="AH282" s="33">
        <v>1.8643088529300793</v>
      </c>
      <c r="AI282" s="33">
        <v>1.5056655713371869</v>
      </c>
      <c r="AJ282" s="33">
        <v>1.2020097154844884</v>
      </c>
      <c r="AK282" s="33">
        <v>0.95149770049270266</v>
      </c>
      <c r="AL282" s="33">
        <v>0.73771473055266412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369.9729534471407</v>
      </c>
      <c r="M288" s="33">
        <v>358.66085878846536</v>
      </c>
      <c r="N288" s="33">
        <v>346.96644381280288</v>
      </c>
      <c r="O288" s="33">
        <v>334.40491898965843</v>
      </c>
      <c r="P288" s="33">
        <v>321.37714057887774</v>
      </c>
      <c r="Q288" s="33">
        <v>306.68542153963938</v>
      </c>
      <c r="R288" s="33">
        <v>290.95429954735505</v>
      </c>
      <c r="S288" s="33">
        <v>274.55416036100075</v>
      </c>
      <c r="T288" s="33">
        <v>257.24844781410275</v>
      </c>
      <c r="U288" s="33">
        <v>239.78864846000118</v>
      </c>
      <c r="V288" s="33">
        <v>223.12584413769326</v>
      </c>
      <c r="W288" s="33">
        <v>207.37432983565961</v>
      </c>
      <c r="X288" s="33">
        <v>192.93376984444373</v>
      </c>
      <c r="Y288" s="33">
        <v>179.67336881169712</v>
      </c>
      <c r="Z288" s="33">
        <v>167.67145370890427</v>
      </c>
      <c r="AA288" s="33">
        <v>156.82844376330911</v>
      </c>
      <c r="AB288" s="33">
        <v>147.0320580186505</v>
      </c>
      <c r="AC288" s="33">
        <v>138.23578372132735</v>
      </c>
      <c r="AD288" s="33">
        <v>130.44443891658145</v>
      </c>
      <c r="AE288" s="33">
        <v>123.63797355726319</v>
      </c>
      <c r="AF288" s="33">
        <v>117.81173564795391</v>
      </c>
      <c r="AG288" s="33">
        <v>112.9013634924934</v>
      </c>
      <c r="AH288" s="33">
        <v>108.783524126584</v>
      </c>
      <c r="AI288" s="33">
        <v>105.30823933389321</v>
      </c>
      <c r="AJ288" s="33">
        <v>102.45531290048507</v>
      </c>
      <c r="AK288" s="33">
        <v>100.08133174301244</v>
      </c>
      <c r="AL288" s="33">
        <v>98.120742841069358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19667.795210221728</v>
      </c>
      <c r="M294" s="33">
        <v>18537.65269066067</v>
      </c>
      <c r="N294" s="33">
        <v>17452.131703838251</v>
      </c>
      <c r="O294" s="33">
        <v>16433.194625696135</v>
      </c>
      <c r="P294" s="33">
        <v>15390.054425863294</v>
      </c>
      <c r="Q294" s="33">
        <v>14289.524710635253</v>
      </c>
      <c r="R294" s="33">
        <v>13139.807083463964</v>
      </c>
      <c r="S294" s="33">
        <v>11950.717617837628</v>
      </c>
      <c r="T294" s="33">
        <v>10720.2089806063</v>
      </c>
      <c r="U294" s="33">
        <v>9484.8337512996895</v>
      </c>
      <c r="V294" s="33">
        <v>8334.6497631946131</v>
      </c>
      <c r="W294" s="33">
        <v>7288.1570014393656</v>
      </c>
      <c r="X294" s="33">
        <v>6337.6874013313163</v>
      </c>
      <c r="Y294" s="33">
        <v>5469.1626306775561</v>
      </c>
      <c r="Z294" s="33">
        <v>4693.70480164931</v>
      </c>
      <c r="AA294" s="33">
        <v>4000.0626809436712</v>
      </c>
      <c r="AB294" s="33">
        <v>3374.6191889559191</v>
      </c>
      <c r="AC294" s="33">
        <v>2815.4356439495164</v>
      </c>
      <c r="AD294" s="33">
        <v>2326.9060754421344</v>
      </c>
      <c r="AE294" s="33">
        <v>1905.4282443604241</v>
      </c>
      <c r="AF294" s="33">
        <v>1550.0723609341183</v>
      </c>
      <c r="AG294" s="33">
        <v>1255.2908796970282</v>
      </c>
      <c r="AH294" s="33">
        <v>1012.1275635709746</v>
      </c>
      <c r="AI294" s="33">
        <v>808.57210291685817</v>
      </c>
      <c r="AJ294" s="33">
        <v>645.92631889008726</v>
      </c>
      <c r="AK294" s="33">
        <v>512.68746565935669</v>
      </c>
      <c r="AL294" s="33">
        <v>405.07538566449745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15954.962264863076</v>
      </c>
      <c r="M295" s="33">
        <v>15098.074081003002</v>
      </c>
      <c r="N295" s="33">
        <v>14127.004388615824</v>
      </c>
      <c r="O295" s="33">
        <v>13108.294701752448</v>
      </c>
      <c r="P295" s="33">
        <v>12045.429420995004</v>
      </c>
      <c r="Q295" s="33">
        <v>11002.276318279506</v>
      </c>
      <c r="R295" s="33">
        <v>9934.2020898931114</v>
      </c>
      <c r="S295" s="33">
        <v>8907.5538132776728</v>
      </c>
      <c r="T295" s="33">
        <v>7872.5463789402656</v>
      </c>
      <c r="U295" s="33">
        <v>6886.5263883152975</v>
      </c>
      <c r="V295" s="33">
        <v>5949.0577924553982</v>
      </c>
      <c r="W295" s="33">
        <v>5110.5836735019984</v>
      </c>
      <c r="X295" s="33">
        <v>4364.2396828329147</v>
      </c>
      <c r="Y295" s="33">
        <v>3701.3325581013682</v>
      </c>
      <c r="Z295" s="33">
        <v>3115.1256359147897</v>
      </c>
      <c r="AA295" s="33">
        <v>2602.8964728465753</v>
      </c>
      <c r="AB295" s="33">
        <v>2158.7500909148239</v>
      </c>
      <c r="AC295" s="33">
        <v>1774.6549078478922</v>
      </c>
      <c r="AD295" s="33">
        <v>1443.5841605789765</v>
      </c>
      <c r="AE295" s="33">
        <v>1163.1324135870773</v>
      </c>
      <c r="AF295" s="33">
        <v>930.54097702575621</v>
      </c>
      <c r="AG295" s="33">
        <v>740.06498319155867</v>
      </c>
      <c r="AH295" s="33">
        <v>585.21309966536933</v>
      </c>
      <c r="AI295" s="33">
        <v>459.4311166107035</v>
      </c>
      <c r="AJ295" s="33">
        <v>358.65780015332285</v>
      </c>
      <c r="AK295" s="33">
        <v>277.37468972153403</v>
      </c>
      <c r="AL295" s="33">
        <v>212.80542088206249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1033.0796523725944</v>
      </c>
      <c r="M297" s="33">
        <v>1187.1779328002849</v>
      </c>
      <c r="N297" s="33">
        <v>1305.3903741073616</v>
      </c>
      <c r="O297" s="33">
        <v>1393.3135492368754</v>
      </c>
      <c r="P297" s="33">
        <v>1421.4818243505945</v>
      </c>
      <c r="Q297" s="33">
        <v>1396.2182405935075</v>
      </c>
      <c r="R297" s="33">
        <v>1352.294751145854</v>
      </c>
      <c r="S297" s="33">
        <v>1279.9406918181796</v>
      </c>
      <c r="T297" s="33">
        <v>1191.0203808097508</v>
      </c>
      <c r="U297" s="33">
        <v>1099.8625842992244</v>
      </c>
      <c r="V297" s="33">
        <v>1006.4943676248228</v>
      </c>
      <c r="W297" s="33">
        <v>911.22661124910053</v>
      </c>
      <c r="X297" s="33">
        <v>814.44505228411367</v>
      </c>
      <c r="Y297" s="33">
        <v>718.12864330497996</v>
      </c>
      <c r="Z297" s="33">
        <v>624.72329421286861</v>
      </c>
      <c r="AA297" s="33">
        <v>535.58984862085788</v>
      </c>
      <c r="AB297" s="33">
        <v>452.79637139031735</v>
      </c>
      <c r="AC297" s="33">
        <v>377.39614492777736</v>
      </c>
      <c r="AD297" s="33">
        <v>310.47343545764357</v>
      </c>
      <c r="AE297" s="33">
        <v>252.32707919593952</v>
      </c>
      <c r="AF297" s="33">
        <v>202.91228942890095</v>
      </c>
      <c r="AG297" s="33">
        <v>161.53765048349217</v>
      </c>
      <c r="AH297" s="33">
        <v>127.23157005580701</v>
      </c>
      <c r="AI297" s="33">
        <v>99.220667386746712</v>
      </c>
      <c r="AJ297" s="33">
        <v>76.874993775809386</v>
      </c>
      <c r="AK297" s="33">
        <v>59.203298919727793</v>
      </c>
      <c r="AL297" s="33">
        <v>45.637112840041645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1128.3724230859264</v>
      </c>
      <c r="M298" s="33">
        <v>1275.9586215466873</v>
      </c>
      <c r="N298" s="33">
        <v>1466.3643256120233</v>
      </c>
      <c r="O298" s="33">
        <v>1718.0043637534934</v>
      </c>
      <c r="P298" s="33">
        <v>1977.4737756913523</v>
      </c>
      <c r="Q298" s="33">
        <v>2241.6702642913742</v>
      </c>
      <c r="R298" s="33">
        <v>2408.0326824927783</v>
      </c>
      <c r="S298" s="33">
        <v>2431.1968682442089</v>
      </c>
      <c r="T298" s="33">
        <v>2347.2920644801989</v>
      </c>
      <c r="U298" s="33">
        <v>2237.7157130364722</v>
      </c>
      <c r="V298" s="33">
        <v>2103.1044890862472</v>
      </c>
      <c r="W298" s="33">
        <v>1942.6660312152876</v>
      </c>
      <c r="X298" s="33">
        <v>1782.4474328005761</v>
      </c>
      <c r="Y298" s="33">
        <v>1623.7262140982421</v>
      </c>
      <c r="Z298" s="33">
        <v>1464.22113281984</v>
      </c>
      <c r="AA298" s="33">
        <v>1305.4348109132022</v>
      </c>
      <c r="AB298" s="33">
        <v>1149.3132866310582</v>
      </c>
      <c r="AC298" s="33">
        <v>999.40723087030108</v>
      </c>
      <c r="AD298" s="33">
        <v>857.35957798100947</v>
      </c>
      <c r="AE298" s="33">
        <v>724.79222066393106</v>
      </c>
      <c r="AF298" s="33">
        <v>603.59663570477005</v>
      </c>
      <c r="AG298" s="33">
        <v>495.5800075325032</v>
      </c>
      <c r="AH298" s="33">
        <v>401.92585369389303</v>
      </c>
      <c r="AI298" s="33">
        <v>322.66097873332882</v>
      </c>
      <c r="AJ298" s="33">
        <v>256.84475569316515</v>
      </c>
      <c r="AK298" s="33">
        <v>203.35504233212745</v>
      </c>
      <c r="AL298" s="33">
        <v>160.17422383829941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779.06251195975995</v>
      </c>
      <c r="M299" s="33">
        <v>998.11077993226934</v>
      </c>
      <c r="N299" s="33">
        <v>1190.0136614316068</v>
      </c>
      <c r="O299" s="33">
        <v>1164.0824686086094</v>
      </c>
      <c r="P299" s="33">
        <v>1108.9497802530143</v>
      </c>
      <c r="Q299" s="33">
        <v>1034.4829439527502</v>
      </c>
      <c r="R299" s="33">
        <v>964.39606463506368</v>
      </c>
      <c r="S299" s="33">
        <v>894.54950559512758</v>
      </c>
      <c r="T299" s="33">
        <v>825.39035269875058</v>
      </c>
      <c r="U299" s="33">
        <v>755.93434786480452</v>
      </c>
      <c r="V299" s="33">
        <v>684.82811791519066</v>
      </c>
      <c r="W299" s="33">
        <v>612.05452497373756</v>
      </c>
      <c r="X299" s="33">
        <v>539.81612302279075</v>
      </c>
      <c r="Y299" s="33">
        <v>468.54329352971337</v>
      </c>
      <c r="Z299" s="33">
        <v>400.33197839814909</v>
      </c>
      <c r="AA299" s="33">
        <v>335.8669913214124</v>
      </c>
      <c r="AB299" s="33">
        <v>277.94287899850809</v>
      </c>
      <c r="AC299" s="33">
        <v>226.91928269586546</v>
      </c>
      <c r="AD299" s="33">
        <v>182.45945101678666</v>
      </c>
      <c r="AE299" s="33">
        <v>144.69323353260768</v>
      </c>
      <c r="AF299" s="33">
        <v>113.03300831789522</v>
      </c>
      <c r="AG299" s="33">
        <v>87.665088537286664</v>
      </c>
      <c r="AH299" s="33">
        <v>67.58050245885407</v>
      </c>
      <c r="AI299" s="33">
        <v>51.465132381107445</v>
      </c>
      <c r="AJ299" s="33">
        <v>38.300136459537939</v>
      </c>
      <c r="AK299" s="33">
        <v>27.798309047562942</v>
      </c>
      <c r="AL299" s="33">
        <v>20.006969822550001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242.54977741342887</v>
      </c>
      <c r="M300" s="33">
        <v>320.91428277608185</v>
      </c>
      <c r="N300" s="33">
        <v>438.01121236037727</v>
      </c>
      <c r="O300" s="33">
        <v>594.0275630794531</v>
      </c>
      <c r="P300" s="33">
        <v>787.02459071259113</v>
      </c>
      <c r="Q300" s="33">
        <v>825.54662279110357</v>
      </c>
      <c r="R300" s="33">
        <v>859.47271935120591</v>
      </c>
      <c r="S300" s="33">
        <v>893.31147592595028</v>
      </c>
      <c r="T300" s="33">
        <v>925.72562365745068</v>
      </c>
      <c r="U300" s="33">
        <v>905.81830640819021</v>
      </c>
      <c r="V300" s="33">
        <v>885.63450979776496</v>
      </c>
      <c r="W300" s="33">
        <v>819.05857987315142</v>
      </c>
      <c r="X300" s="33">
        <v>753.6795525386259</v>
      </c>
      <c r="Y300" s="33">
        <v>687.67988488649917</v>
      </c>
      <c r="Z300" s="33">
        <v>622.9250851583314</v>
      </c>
      <c r="AA300" s="33">
        <v>558.40180031223531</v>
      </c>
      <c r="AB300" s="33">
        <v>494.98788990972906</v>
      </c>
      <c r="AC300" s="33">
        <v>433.12698920685045</v>
      </c>
      <c r="AD300" s="33">
        <v>374.06622744819981</v>
      </c>
      <c r="AE300" s="33">
        <v>318.76462968095763</v>
      </c>
      <c r="AF300" s="33">
        <v>267.81779632958234</v>
      </c>
      <c r="AG300" s="33">
        <v>222.05608196324607</v>
      </c>
      <c r="AH300" s="33">
        <v>181.40242667245897</v>
      </c>
      <c r="AI300" s="33">
        <v>146.50543978722601</v>
      </c>
      <c r="AJ300" s="33">
        <v>116.95888207045707</v>
      </c>
      <c r="AK300" s="33">
        <v>92.583367595645015</v>
      </c>
      <c r="AL300" s="33">
        <v>71.781691163428448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21829.247285680249</v>
      </c>
      <c r="M304" s="33">
        <v>21000.789245007643</v>
      </c>
      <c r="N304" s="33">
        <v>20223.886403557637</v>
      </c>
      <c r="O304" s="33">
        <v>19544.512538686504</v>
      </c>
      <c r="P304" s="33">
        <v>18789.010025905241</v>
      </c>
      <c r="Q304" s="33">
        <v>17927.413215520133</v>
      </c>
      <c r="R304" s="33">
        <v>16900.134517102597</v>
      </c>
      <c r="S304" s="33">
        <v>15661.855177900017</v>
      </c>
      <c r="T304" s="33">
        <v>14258.521425896248</v>
      </c>
      <c r="U304" s="33">
        <v>12822.412048635386</v>
      </c>
      <c r="V304" s="33">
        <v>11444.248619905682</v>
      </c>
      <c r="W304" s="33">
        <v>10142.049643903752</v>
      </c>
      <c r="X304" s="33">
        <v>8934.579886416006</v>
      </c>
      <c r="Y304" s="33">
        <v>7811.0174880807781</v>
      </c>
      <c r="Z304" s="33">
        <v>6782.6492286820185</v>
      </c>
      <c r="AA304" s="33">
        <v>5841.0873404777312</v>
      </c>
      <c r="AB304" s="33">
        <v>4976.7288469772948</v>
      </c>
      <c r="AC304" s="33">
        <v>4192.2390197475943</v>
      </c>
      <c r="AD304" s="33">
        <v>3494.7390888807872</v>
      </c>
      <c r="AE304" s="33">
        <v>2882.5475442202946</v>
      </c>
      <c r="AF304" s="33">
        <v>2356.5812860677893</v>
      </c>
      <c r="AG304" s="33">
        <v>1912.4085377130236</v>
      </c>
      <c r="AH304" s="33">
        <v>1541.2849873206746</v>
      </c>
      <c r="AI304" s="33">
        <v>1230.4537490369337</v>
      </c>
      <c r="AJ304" s="33">
        <v>979.6460683590617</v>
      </c>
      <c r="AK304" s="33">
        <v>775.24580691121196</v>
      </c>
      <c r="AL304" s="33">
        <v>610.88672234283854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16976.574554236264</v>
      </c>
      <c r="M305" s="34">
        <v>16417.099143711352</v>
      </c>
      <c r="N305" s="34">
        <v>15755.029262407808</v>
      </c>
      <c r="O305" s="34">
        <v>14866.40473344051</v>
      </c>
      <c r="P305" s="34">
        <v>13941.403791960611</v>
      </c>
      <c r="Q305" s="34">
        <v>12862.305885023359</v>
      </c>
      <c r="R305" s="34">
        <v>11758.070873879382</v>
      </c>
      <c r="S305" s="34">
        <v>10695.414794798749</v>
      </c>
      <c r="T305" s="34">
        <v>9623.6623552964666</v>
      </c>
      <c r="U305" s="34">
        <v>8548.2790425882922</v>
      </c>
      <c r="V305" s="34">
        <v>7519.5204201683537</v>
      </c>
      <c r="W305" s="34">
        <v>6541.6967783488881</v>
      </c>
      <c r="X305" s="34">
        <v>5657.7353583943313</v>
      </c>
      <c r="Y305" s="34">
        <v>4857.555736517581</v>
      </c>
      <c r="Z305" s="34">
        <v>4138.3826994712699</v>
      </c>
      <c r="AA305" s="34">
        <v>3497.1652644802234</v>
      </c>
      <c r="AB305" s="34">
        <v>2931.6808598230609</v>
      </c>
      <c r="AC305" s="34">
        <v>2434.7011797506079</v>
      </c>
      <c r="AD305" s="34">
        <v>2000.1098390439629</v>
      </c>
      <c r="AE305" s="34">
        <v>1626.5902768006426</v>
      </c>
      <c r="AF305" s="34">
        <v>1311.3917816732337</v>
      </c>
      <c r="AG305" s="34">
        <v>1049.7861536920914</v>
      </c>
      <c r="AH305" s="34">
        <v>834.19602879668241</v>
      </c>
      <c r="AI305" s="34">
        <v>657.40168877903693</v>
      </c>
      <c r="AJ305" s="34">
        <v>513.91681868331784</v>
      </c>
      <c r="AK305" s="34">
        <v>397.75636636474201</v>
      </c>
      <c r="AL305" s="34">
        <v>304.59408186804092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38805.821839916513</v>
      </c>
      <c r="M306" s="33">
        <v>37417.888388718995</v>
      </c>
      <c r="N306" s="33">
        <v>35978.915665965447</v>
      </c>
      <c r="O306" s="33">
        <v>34410.917272127015</v>
      </c>
      <c r="P306" s="33">
        <v>32730.413817865847</v>
      </c>
      <c r="Q306" s="33">
        <v>30789.719100543491</v>
      </c>
      <c r="R306" s="33">
        <v>28658.205390981977</v>
      </c>
      <c r="S306" s="33">
        <v>26357.269972698774</v>
      </c>
      <c r="T306" s="33">
        <v>23882.183781192714</v>
      </c>
      <c r="U306" s="33">
        <v>21370.691091223678</v>
      </c>
      <c r="V306" s="33">
        <v>18963.769040074036</v>
      </c>
      <c r="W306" s="33">
        <v>16683.74642225264</v>
      </c>
      <c r="X306" s="33">
        <v>14592.315244810339</v>
      </c>
      <c r="Y306" s="33">
        <v>12668.57322459836</v>
      </c>
      <c r="Z306" s="33">
        <v>10921.03192815329</v>
      </c>
      <c r="AA306" s="33">
        <v>9338.2526049579537</v>
      </c>
      <c r="AB306" s="33">
        <v>7908.4097068003557</v>
      </c>
      <c r="AC306" s="33">
        <v>6626.9401994982027</v>
      </c>
      <c r="AD306" s="33">
        <v>5494.8489279247506</v>
      </c>
      <c r="AE306" s="33">
        <v>4509.1378210209377</v>
      </c>
      <c r="AF306" s="33">
        <v>3667.973067741023</v>
      </c>
      <c r="AG306" s="33">
        <v>2962.194691405115</v>
      </c>
      <c r="AH306" s="33">
        <v>2375.4810161173568</v>
      </c>
      <c r="AI306" s="33">
        <v>1887.8554378159706</v>
      </c>
      <c r="AJ306" s="33">
        <v>1493.5628870423795</v>
      </c>
      <c r="AK306" s="33">
        <v>1173.002173275954</v>
      </c>
      <c r="AL306" s="33">
        <v>915.48080421087946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46.6126746482255</v>
      </c>
      <c r="M312" s="33">
        <v>43.934236876865803</v>
      </c>
      <c r="N312" s="33">
        <v>41.36155213809667</v>
      </c>
      <c r="O312" s="33">
        <v>38.946671262899841</v>
      </c>
      <c r="P312" s="33">
        <v>36.474428989296008</v>
      </c>
      <c r="Q312" s="33">
        <v>33.866173564205553</v>
      </c>
      <c r="R312" s="33">
        <v>31.141342787809592</v>
      </c>
      <c r="S312" s="33">
        <v>28.323200754275174</v>
      </c>
      <c r="T312" s="33">
        <v>25.406895284036938</v>
      </c>
      <c r="U312" s="33">
        <v>22.479055990580264</v>
      </c>
      <c r="V312" s="33">
        <v>19.753119938771235</v>
      </c>
      <c r="W312" s="33">
        <v>17.272932093411299</v>
      </c>
      <c r="X312" s="33">
        <v>15.020319141155223</v>
      </c>
      <c r="Y312" s="33">
        <v>12.96191543470581</v>
      </c>
      <c r="Z312" s="33">
        <v>11.124080379908863</v>
      </c>
      <c r="AA312" s="33">
        <v>9.4801485538365018</v>
      </c>
      <c r="AB312" s="33">
        <v>7.9978474778255277</v>
      </c>
      <c r="AC312" s="33">
        <v>6.672582476160354</v>
      </c>
      <c r="AD312" s="33">
        <v>5.5147673987978587</v>
      </c>
      <c r="AE312" s="33">
        <v>4.5158649391342056</v>
      </c>
      <c r="AF312" s="33">
        <v>3.6736714954138598</v>
      </c>
      <c r="AG312" s="33">
        <v>2.9750393848819576</v>
      </c>
      <c r="AH312" s="33">
        <v>2.3987423256632106</v>
      </c>
      <c r="AI312" s="33">
        <v>1.9163158839129542</v>
      </c>
      <c r="AJ312" s="33">
        <v>1.5308453757695073</v>
      </c>
      <c r="AK312" s="33">
        <v>1.2150692936126755</v>
      </c>
      <c r="AL312" s="33">
        <v>0.96002866402485876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42.280650001887132</v>
      </c>
      <c r="M313" s="33">
        <v>40.009896314657965</v>
      </c>
      <c r="N313" s="33">
        <v>37.436561629831928</v>
      </c>
      <c r="O313" s="33">
        <v>34.736980959643986</v>
      </c>
      <c r="P313" s="33">
        <v>31.920387965636749</v>
      </c>
      <c r="Q313" s="33">
        <v>29.156032243440684</v>
      </c>
      <c r="R313" s="33">
        <v>26.325635538216744</v>
      </c>
      <c r="S313" s="33">
        <v>23.605017605185832</v>
      </c>
      <c r="T313" s="33">
        <v>20.862247904191694</v>
      </c>
      <c r="U313" s="33">
        <v>18.249294929035528</v>
      </c>
      <c r="V313" s="33">
        <v>15.765003150006809</v>
      </c>
      <c r="W313" s="33">
        <v>13.543046734780294</v>
      </c>
      <c r="X313" s="33">
        <v>11.565235159507221</v>
      </c>
      <c r="Y313" s="33">
        <v>9.8085312789686281</v>
      </c>
      <c r="Z313" s="33">
        <v>8.2550829351741939</v>
      </c>
      <c r="AA313" s="33">
        <v>6.8976756530434269</v>
      </c>
      <c r="AB313" s="33">
        <v>5.7206877409242827</v>
      </c>
      <c r="AC313" s="33">
        <v>4.7028355057969113</v>
      </c>
      <c r="AD313" s="33">
        <v>3.8254980255342872</v>
      </c>
      <c r="AE313" s="33">
        <v>3.0823008960057545</v>
      </c>
      <c r="AF313" s="33">
        <v>2.4659335891182539</v>
      </c>
      <c r="AG313" s="33">
        <v>1.961172205457631</v>
      </c>
      <c r="AH313" s="33">
        <v>1.5508147141132285</v>
      </c>
      <c r="AI313" s="33">
        <v>1.217492459018364</v>
      </c>
      <c r="AJ313" s="33">
        <v>0.95044317040630533</v>
      </c>
      <c r="AK313" s="33">
        <v>0.73504292776206515</v>
      </c>
      <c r="AL313" s="33">
        <v>0.56393436533746544</v>
      </c>
      <c r="AN313" s="33"/>
    </row>
    <row r="314" spans="1:40">
      <c r="A314" s="8" t="s">
        <v>31</v>
      </c>
      <c r="B314" s="33">
        <v>2.0482348384860575E-2</v>
      </c>
      <c r="C314" s="33">
        <v>2.7352425764830116E-2</v>
      </c>
      <c r="D314" s="33">
        <v>3.4433562312254487E-2</v>
      </c>
      <c r="E314" s="33">
        <v>5.4225745366633736E-2</v>
      </c>
      <c r="F314" s="33">
        <v>8.2180012946230382E-2</v>
      </c>
      <c r="G314" s="33">
        <v>0.13268519649571187</v>
      </c>
      <c r="H314" s="33">
        <v>0.29876597449706299</v>
      </c>
      <c r="I314" s="33">
        <v>0.60565141583883375</v>
      </c>
      <c r="J314" s="33">
        <v>0.96372196579899283</v>
      </c>
      <c r="K314" s="33">
        <v>1.3382847227785803</v>
      </c>
      <c r="L314" s="33">
        <v>1.7454211269094619</v>
      </c>
      <c r="M314" s="33">
        <v>2.1473897844101373</v>
      </c>
      <c r="N314" s="33">
        <v>2.5633364833251369</v>
      </c>
      <c r="O314" s="33">
        <v>3.0804720068594849</v>
      </c>
      <c r="P314" s="33">
        <v>3.6984865461820657</v>
      </c>
      <c r="Q314" s="33">
        <v>4.4754605160545813</v>
      </c>
      <c r="R314" s="33">
        <v>5.3495876169385781</v>
      </c>
      <c r="S314" s="33">
        <v>6.3264735114938766</v>
      </c>
      <c r="T314" s="33">
        <v>7.3489162478482708</v>
      </c>
      <c r="U314" s="33">
        <v>8.2943225197874177</v>
      </c>
      <c r="V314" s="33">
        <v>9.082365789059951</v>
      </c>
      <c r="W314" s="33">
        <v>9.7039543722363693</v>
      </c>
      <c r="X314" s="33">
        <v>10.127699718739974</v>
      </c>
      <c r="Y314" s="33">
        <v>10.378987937817524</v>
      </c>
      <c r="Z314" s="33">
        <v>10.470864714571087</v>
      </c>
      <c r="AA314" s="33">
        <v>10.416074562272239</v>
      </c>
      <c r="AB314" s="33">
        <v>10.225628190550115</v>
      </c>
      <c r="AC314" s="33">
        <v>9.9115972695102084</v>
      </c>
      <c r="AD314" s="33">
        <v>9.4861155317590224</v>
      </c>
      <c r="AE314" s="33">
        <v>8.9618406718010881</v>
      </c>
      <c r="AF314" s="33">
        <v>8.3518028410570366</v>
      </c>
      <c r="AG314" s="33">
        <v>7.6691535293813127</v>
      </c>
      <c r="AH314" s="33">
        <v>6.9268415739374731</v>
      </c>
      <c r="AI314" s="33">
        <v>6.137008998457584</v>
      </c>
      <c r="AJ314" s="33">
        <v>5.3104995687026753</v>
      </c>
      <c r="AK314" s="33">
        <v>4.4566816501197044</v>
      </c>
      <c r="AL314" s="33">
        <v>3.5833095495744569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2.4483987761230486</v>
      </c>
      <c r="M315" s="33">
        <v>2.8136117007366757</v>
      </c>
      <c r="N315" s="33">
        <v>3.0937751866344474</v>
      </c>
      <c r="O315" s="33">
        <v>3.3021531116913949</v>
      </c>
      <c r="P315" s="33">
        <v>3.3689119237109089</v>
      </c>
      <c r="Q315" s="33">
        <v>3.3090372302066133</v>
      </c>
      <c r="R315" s="33">
        <v>3.2049385602156737</v>
      </c>
      <c r="S315" s="33">
        <v>3.0334594396090857</v>
      </c>
      <c r="T315" s="33">
        <v>2.8227183025191094</v>
      </c>
      <c r="U315" s="33">
        <v>2.6066743247891617</v>
      </c>
      <c r="V315" s="33">
        <v>2.3853916512708309</v>
      </c>
      <c r="W315" s="33">
        <v>2.1596070686603683</v>
      </c>
      <c r="X315" s="33">
        <v>1.9302347739133492</v>
      </c>
      <c r="Y315" s="33">
        <v>1.7019648846328028</v>
      </c>
      <c r="Z315" s="33">
        <v>1.4805942072844993</v>
      </c>
      <c r="AA315" s="33">
        <v>1.2693479412314332</v>
      </c>
      <c r="AB315" s="33">
        <v>1.0731274001950522</v>
      </c>
      <c r="AC315" s="33">
        <v>0.89442886347883255</v>
      </c>
      <c r="AD315" s="33">
        <v>0.73582204203461532</v>
      </c>
      <c r="AE315" s="33">
        <v>0.59801517769437673</v>
      </c>
      <c r="AF315" s="33">
        <v>0.48090212594649523</v>
      </c>
      <c r="AG315" s="33">
        <v>0.38284423164587644</v>
      </c>
      <c r="AH315" s="33">
        <v>0.30153882103226265</v>
      </c>
      <c r="AI315" s="33">
        <v>0.23515298170658969</v>
      </c>
      <c r="AJ315" s="33">
        <v>0.18219373524866822</v>
      </c>
      <c r="AK315" s="33">
        <v>0.1403118184397549</v>
      </c>
      <c r="AL315" s="33">
        <v>0.10815995743089872</v>
      </c>
      <c r="AN315" s="33"/>
    </row>
    <row r="316" spans="1:40">
      <c r="A316" s="8" t="s">
        <v>33</v>
      </c>
      <c r="B316" s="33">
        <v>0.20454779620113545</v>
      </c>
      <c r="C316" s="33">
        <v>0.22724695608606274</v>
      </c>
      <c r="D316" s="33">
        <v>0.27657337591080045</v>
      </c>
      <c r="E316" s="33">
        <v>0.37553674211734106</v>
      </c>
      <c r="F316" s="33">
        <v>0.51817802858460493</v>
      </c>
      <c r="G316" s="33">
        <v>0.73782418277394812</v>
      </c>
      <c r="H316" s="33">
        <v>1.1344549970558655</v>
      </c>
      <c r="I316" s="33">
        <v>1.7061969612930701</v>
      </c>
      <c r="J316" s="33">
        <v>2.3124430309001669</v>
      </c>
      <c r="K316" s="33">
        <v>2.5203305533565765</v>
      </c>
      <c r="L316" s="33">
        <v>2.7595519310843653</v>
      </c>
      <c r="M316" s="33">
        <v>3.1175831530608695</v>
      </c>
      <c r="N316" s="33">
        <v>3.579512282458289</v>
      </c>
      <c r="O316" s="33">
        <v>4.1899796578731907</v>
      </c>
      <c r="P316" s="33">
        <v>4.8183479655508012</v>
      </c>
      <c r="Q316" s="33">
        <v>5.4570021526682027</v>
      </c>
      <c r="R316" s="33">
        <v>5.856327054704205</v>
      </c>
      <c r="S316" s="33">
        <v>5.9067314527499875</v>
      </c>
      <c r="T316" s="33">
        <v>5.6969928681107209</v>
      </c>
      <c r="U316" s="33">
        <v>5.4254035166781103</v>
      </c>
      <c r="V316" s="33">
        <v>5.0936948157563968</v>
      </c>
      <c r="W316" s="33">
        <v>4.7001336527054089</v>
      </c>
      <c r="X316" s="33">
        <v>4.3079258444868938</v>
      </c>
      <c r="Y316" s="33">
        <v>3.920153017449453</v>
      </c>
      <c r="Z316" s="33">
        <v>3.5313004281431537</v>
      </c>
      <c r="AA316" s="33">
        <v>3.1449928145186776</v>
      </c>
      <c r="AB316" s="33">
        <v>2.7659099638454614</v>
      </c>
      <c r="AC316" s="33">
        <v>2.4025675599160778</v>
      </c>
      <c r="AD316" s="33">
        <v>2.0588652888369285</v>
      </c>
      <c r="AE316" s="33">
        <v>1.7386361629869316</v>
      </c>
      <c r="AF316" s="33">
        <v>1.446342124521971</v>
      </c>
      <c r="AG316" s="33">
        <v>1.1862213642240387</v>
      </c>
      <c r="AH316" s="33">
        <v>0.96100173124746768</v>
      </c>
      <c r="AI316" s="33">
        <v>0.77063602036421752</v>
      </c>
      <c r="AJ316" s="33">
        <v>0.61276920880232422</v>
      </c>
      <c r="AK316" s="33">
        <v>0.48462229549223629</v>
      </c>
      <c r="AL316" s="33">
        <v>0.3812961493207116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2.0645156566933638</v>
      </c>
      <c r="M317" s="33">
        <v>2.6449935668205136</v>
      </c>
      <c r="N317" s="33">
        <v>3.1535362027937577</v>
      </c>
      <c r="O317" s="33">
        <v>3.0848185418128149</v>
      </c>
      <c r="P317" s="33">
        <v>2.9387169176704879</v>
      </c>
      <c r="Q317" s="33">
        <v>2.7413798014747877</v>
      </c>
      <c r="R317" s="33">
        <v>2.5556495712829181</v>
      </c>
      <c r="S317" s="33">
        <v>2.3705561898270884</v>
      </c>
      <c r="T317" s="33">
        <v>2.1872844346516893</v>
      </c>
      <c r="U317" s="33">
        <v>2.0032260218417317</v>
      </c>
      <c r="V317" s="33">
        <v>1.8147945124752556</v>
      </c>
      <c r="W317" s="33">
        <v>1.6219444911804044</v>
      </c>
      <c r="X317" s="33">
        <v>1.4305127260103958</v>
      </c>
      <c r="Y317" s="33">
        <v>1.2416397278537403</v>
      </c>
      <c r="Z317" s="33">
        <v>1.0608797427550951</v>
      </c>
      <c r="AA317" s="33">
        <v>0.89004752700174272</v>
      </c>
      <c r="AB317" s="33">
        <v>0.73654862934604648</v>
      </c>
      <c r="AC317" s="33">
        <v>0.60133609914404351</v>
      </c>
      <c r="AD317" s="33">
        <v>0.48351754519448464</v>
      </c>
      <c r="AE317" s="33">
        <v>0.38343706886141038</v>
      </c>
      <c r="AF317" s="33">
        <v>0.29953747204242237</v>
      </c>
      <c r="AG317" s="33">
        <v>0.23231248462380966</v>
      </c>
      <c r="AH317" s="33">
        <v>0.17908833151596329</v>
      </c>
      <c r="AI317" s="33">
        <v>0.13638260080993475</v>
      </c>
      <c r="AJ317" s="33">
        <v>0.10149536161777552</v>
      </c>
      <c r="AK317" s="33">
        <v>7.3665518976041774E-2</v>
      </c>
      <c r="AL317" s="33">
        <v>5.30184700297575E-2</v>
      </c>
      <c r="AN317" s="33"/>
    </row>
    <row r="318" spans="1:40">
      <c r="A318" s="8" t="s">
        <v>35</v>
      </c>
      <c r="B318" s="33">
        <v>1.6206452094488814E-3</v>
      </c>
      <c r="C318" s="33">
        <v>2.1593272641515179E-3</v>
      </c>
      <c r="D318" s="33">
        <v>4.9344914795486526E-3</v>
      </c>
      <c r="E318" s="33">
        <v>7.5915816210346231E-3</v>
      </c>
      <c r="F318" s="33">
        <v>7.2293674638474808E-3</v>
      </c>
      <c r="G318" s="33">
        <v>3.7637485056634924E-2</v>
      </c>
      <c r="H318" s="33">
        <v>0.1262686948719926</v>
      </c>
      <c r="I318" s="33">
        <v>0.21344662659660135</v>
      </c>
      <c r="J318" s="33">
        <v>0.2645982284588162</v>
      </c>
      <c r="K318" s="33">
        <v>0.2985612755267753</v>
      </c>
      <c r="L318" s="33">
        <v>0.66292728286086988</v>
      </c>
      <c r="M318" s="33">
        <v>0.8762204213170488</v>
      </c>
      <c r="N318" s="33">
        <v>1.1947262784672603</v>
      </c>
      <c r="O318" s="33">
        <v>1.6186322939084379</v>
      </c>
      <c r="P318" s="33">
        <v>2.1423374139100795</v>
      </c>
      <c r="Q318" s="33">
        <v>2.2449087419603782</v>
      </c>
      <c r="R318" s="33">
        <v>2.3347815180621065</v>
      </c>
      <c r="S318" s="33">
        <v>2.4242291891162959</v>
      </c>
      <c r="T318" s="33">
        <v>2.5096271672324124</v>
      </c>
      <c r="U318" s="33">
        <v>2.4531478326728799</v>
      </c>
      <c r="V318" s="33">
        <v>2.396030865642683</v>
      </c>
      <c r="W318" s="33">
        <v>2.2136432711392953</v>
      </c>
      <c r="X318" s="33">
        <v>2.0348562846871729</v>
      </c>
      <c r="Y318" s="33">
        <v>1.8547578145635151</v>
      </c>
      <c r="Z318" s="33">
        <v>1.6783793575838715</v>
      </c>
      <c r="AA318" s="33">
        <v>1.5029830408198643</v>
      </c>
      <c r="AB318" s="33">
        <v>1.330927334699213</v>
      </c>
      <c r="AC318" s="33">
        <v>1.1633946339102468</v>
      </c>
      <c r="AD318" s="33">
        <v>1.0037184005351074</v>
      </c>
      <c r="AE318" s="33">
        <v>0.85444600756538169</v>
      </c>
      <c r="AF318" s="33">
        <v>0.71714104501073195</v>
      </c>
      <c r="AG318" s="33">
        <v>0.59398845399568201</v>
      </c>
      <c r="AH318" s="33">
        <v>0.48473919757845557</v>
      </c>
      <c r="AI318" s="33">
        <v>0.39108219757869378</v>
      </c>
      <c r="AJ318" s="33">
        <v>0.3118862911735063</v>
      </c>
      <c r="AK318" s="33">
        <v>0.24662912535527187</v>
      </c>
      <c r="AL318" s="33">
        <v>0.1910173943398206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111.56372438834767</v>
      </c>
      <c r="C324" s="33">
        <v>113.11292826671604</v>
      </c>
      <c r="D324" s="33">
        <v>114.66595643659377</v>
      </c>
      <c r="E324" s="33">
        <v>115.60925764986391</v>
      </c>
      <c r="F324" s="33">
        <v>116.10180615096093</v>
      </c>
      <c r="G324" s="33">
        <v>116.68571999367211</v>
      </c>
      <c r="H324" s="33">
        <v>116.27251415078631</v>
      </c>
      <c r="I324" s="33">
        <v>110.8489894633673</v>
      </c>
      <c r="J324" s="33">
        <v>105.7321637912827</v>
      </c>
      <c r="K324" s="33">
        <v>101.7086680169878</v>
      </c>
      <c r="L324" s="33">
        <v>98.57413942378372</v>
      </c>
      <c r="M324" s="33">
        <v>95.543931817869009</v>
      </c>
      <c r="N324" s="33">
        <v>92.383000201607487</v>
      </c>
      <c r="O324" s="33">
        <v>88.959707834689141</v>
      </c>
      <c r="P324" s="33">
        <v>85.361617721957117</v>
      </c>
      <c r="Q324" s="33">
        <v>81.249994250010786</v>
      </c>
      <c r="R324" s="33">
        <v>76.768262647229818</v>
      </c>
      <c r="S324" s="33">
        <v>71.989668142257329</v>
      </c>
      <c r="T324" s="33">
        <v>66.834682208590834</v>
      </c>
      <c r="U324" s="33">
        <v>61.511125135385093</v>
      </c>
      <c r="V324" s="33">
        <v>56.290400722983158</v>
      </c>
      <c r="W324" s="33">
        <v>51.21526168411345</v>
      </c>
      <c r="X324" s="33">
        <v>46.416783648500235</v>
      </c>
      <c r="Y324" s="33">
        <v>41.867950095991461</v>
      </c>
      <c r="Z324" s="33">
        <v>37.601181765420762</v>
      </c>
      <c r="AA324" s="33">
        <v>33.601270092723887</v>
      </c>
      <c r="AB324" s="33">
        <v>29.850676737385697</v>
      </c>
      <c r="AC324" s="33">
        <v>26.348742407916674</v>
      </c>
      <c r="AD324" s="33">
        <v>23.108304232692301</v>
      </c>
      <c r="AE324" s="33">
        <v>20.134540924049155</v>
      </c>
      <c r="AF324" s="33">
        <v>17.435330693110771</v>
      </c>
      <c r="AG324" s="33">
        <v>15.000731654210307</v>
      </c>
      <c r="AH324" s="33">
        <v>12.802766695088062</v>
      </c>
      <c r="AI324" s="33">
        <v>10.804071141848336</v>
      </c>
      <c r="AJ324" s="33">
        <v>9.0001327117207612</v>
      </c>
      <c r="AK324" s="33">
        <v>7.3520226297577489</v>
      </c>
      <c r="AL324" s="33">
        <v>5.840764550057969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188.07491081792509</v>
      </c>
      <c r="M329" s="33">
        <v>186.55455589043609</v>
      </c>
      <c r="N329" s="33">
        <v>185.07469414027014</v>
      </c>
      <c r="O329" s="33">
        <v>183.57556128812831</v>
      </c>
      <c r="P329" s="33">
        <v>182.11603800412274</v>
      </c>
      <c r="Q329" s="33">
        <v>180.82881395383362</v>
      </c>
      <c r="R329" s="33">
        <v>179.76550932303559</v>
      </c>
      <c r="S329" s="33">
        <v>178.85845533375638</v>
      </c>
      <c r="T329" s="33">
        <v>178.06676388125797</v>
      </c>
      <c r="U329" s="33">
        <v>177.39100259794156</v>
      </c>
      <c r="V329" s="33">
        <v>176.68991409562801</v>
      </c>
      <c r="W329" s="33">
        <v>175.94360981934264</v>
      </c>
      <c r="X329" s="33">
        <v>175.46495289327362</v>
      </c>
      <c r="Y329" s="33">
        <v>175.006325896476</v>
      </c>
      <c r="Z329" s="33">
        <v>174.63078279038285</v>
      </c>
      <c r="AA329" s="33">
        <v>174.33501340724206</v>
      </c>
      <c r="AB329" s="33">
        <v>174.10390932638322</v>
      </c>
      <c r="AC329" s="33">
        <v>173.95425585516523</v>
      </c>
      <c r="AD329" s="33">
        <v>173.93941702965631</v>
      </c>
      <c r="AE329" s="33">
        <v>174.07644605363276</v>
      </c>
      <c r="AF329" s="33">
        <v>174.40327515999988</v>
      </c>
      <c r="AG329" s="33">
        <v>174.9949053122879</v>
      </c>
      <c r="AH329" s="33">
        <v>175.90475773240462</v>
      </c>
      <c r="AI329" s="33">
        <v>177.15206606681744</v>
      </c>
      <c r="AJ329" s="33">
        <v>178.89658142562655</v>
      </c>
      <c r="AK329" s="33">
        <v>181.14044712440378</v>
      </c>
      <c r="AL329" s="33">
        <v>184.16808255169204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182.07418485874075</v>
      </c>
      <c r="M330" s="33">
        <v>181.84635356889396</v>
      </c>
      <c r="N330" s="33">
        <v>181.6384470215865</v>
      </c>
      <c r="O330" s="33">
        <v>181.45229288656424</v>
      </c>
      <c r="P330" s="33">
        <v>181.26520520270023</v>
      </c>
      <c r="Q330" s="33">
        <v>181.06616374582012</v>
      </c>
      <c r="R330" s="33">
        <v>180.87190505128058</v>
      </c>
      <c r="S330" s="33">
        <v>180.66813877539258</v>
      </c>
      <c r="T330" s="33">
        <v>180.48049067141221</v>
      </c>
      <c r="U330" s="33">
        <v>180.29260116271831</v>
      </c>
      <c r="V330" s="33">
        <v>180.11711438149823</v>
      </c>
      <c r="W330" s="33">
        <v>179.91641118327604</v>
      </c>
      <c r="X330" s="33">
        <v>179.73718697067838</v>
      </c>
      <c r="Y330" s="33">
        <v>179.54638502455128</v>
      </c>
      <c r="Z330" s="33">
        <v>179.36060993148777</v>
      </c>
      <c r="AA330" s="33">
        <v>179.18594923442424</v>
      </c>
      <c r="AB330" s="33">
        <v>179.02559287288449</v>
      </c>
      <c r="AC330" s="33">
        <v>178.86193032910708</v>
      </c>
      <c r="AD330" s="33">
        <v>178.71475072811762</v>
      </c>
      <c r="AE330" s="33">
        <v>178.58757385877948</v>
      </c>
      <c r="AF330" s="33">
        <v>178.48450401045929</v>
      </c>
      <c r="AG330" s="33">
        <v>178.42186383181661</v>
      </c>
      <c r="AH330" s="33">
        <v>178.47366362269605</v>
      </c>
      <c r="AI330" s="33">
        <v>178.63549929616133</v>
      </c>
      <c r="AJ330" s="33">
        <v>178.89024730753184</v>
      </c>
      <c r="AK330" s="33">
        <v>179.24828909767584</v>
      </c>
      <c r="AL330" s="33">
        <v>179.75001733458095</v>
      </c>
    </row>
    <row r="331" spans="1:40">
      <c r="A331" s="8" t="s">
        <v>31</v>
      </c>
      <c r="B331" s="33">
        <v>69.249051525492007</v>
      </c>
      <c r="C331" s="33">
        <v>68.805777172670773</v>
      </c>
      <c r="D331" s="33">
        <v>65.068262877259158</v>
      </c>
      <c r="E331" s="33">
        <v>63.885914739972137</v>
      </c>
      <c r="F331" s="33">
        <v>62.434265479242079</v>
      </c>
      <c r="G331" s="33">
        <v>60.881014687981818</v>
      </c>
      <c r="H331" s="33">
        <v>59.284221030295825</v>
      </c>
      <c r="I331" s="33">
        <v>57.583693766684732</v>
      </c>
      <c r="J331" s="33">
        <v>54.984456335745939</v>
      </c>
      <c r="K331" s="33">
        <v>52.843221791141445</v>
      </c>
      <c r="L331" s="33">
        <v>50.877594510032289</v>
      </c>
      <c r="M331" s="33">
        <v>49.004452482945744</v>
      </c>
      <c r="N331" s="33">
        <v>47.17051371839662</v>
      </c>
      <c r="O331" s="33">
        <v>45.352500748283639</v>
      </c>
      <c r="P331" s="33">
        <v>43.5514139440196</v>
      </c>
      <c r="Q331" s="33">
        <v>41.760901843465128</v>
      </c>
      <c r="R331" s="33">
        <v>39.986518659447853</v>
      </c>
      <c r="S331" s="33">
        <v>38.225854013839111</v>
      </c>
      <c r="T331" s="33">
        <v>36.478755555427767</v>
      </c>
      <c r="U331" s="33">
        <v>34.746279953894835</v>
      </c>
      <c r="V331" s="33">
        <v>33.026519756097173</v>
      </c>
      <c r="W331" s="33">
        <v>31.316795084629511</v>
      </c>
      <c r="X331" s="33">
        <v>29.586782649562522</v>
      </c>
      <c r="Y331" s="33">
        <v>27.872412218750029</v>
      </c>
      <c r="Z331" s="33">
        <v>26.170904899242611</v>
      </c>
      <c r="AA331" s="33">
        <v>24.479660919736343</v>
      </c>
      <c r="AB331" s="33">
        <v>22.7969694735079</v>
      </c>
      <c r="AC331" s="33">
        <v>21.122228367052326</v>
      </c>
      <c r="AD331" s="33">
        <v>19.454782710812697</v>
      </c>
      <c r="AE331" s="33">
        <v>17.794227197709859</v>
      </c>
      <c r="AF331" s="33">
        <v>16.140413920262549</v>
      </c>
      <c r="AG331" s="33">
        <v>14.493484056668891</v>
      </c>
      <c r="AH331" s="33">
        <v>12.853493062442441</v>
      </c>
      <c r="AI331" s="33">
        <v>11.220593846839998</v>
      </c>
      <c r="AJ331" s="33">
        <v>9.594929015933312</v>
      </c>
      <c r="AK331" s="33">
        <v>7.9766752510311472</v>
      </c>
      <c r="AL331" s="33">
        <v>6.3659579398225006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108.65568388063095</v>
      </c>
      <c r="M332" s="33">
        <v>107.78066560367863</v>
      </c>
      <c r="N332" s="33">
        <v>106.4582228455711</v>
      </c>
      <c r="O332" s="33">
        <v>104.89074573739703</v>
      </c>
      <c r="P332" s="33">
        <v>103.53417655930276</v>
      </c>
      <c r="Q332" s="33">
        <v>102.55646542539442</v>
      </c>
      <c r="R332" s="33">
        <v>101.62268678755665</v>
      </c>
      <c r="S332" s="33">
        <v>101.2166931436014</v>
      </c>
      <c r="T332" s="33">
        <v>101.05724064823738</v>
      </c>
      <c r="U332" s="33">
        <v>100.84567667642121</v>
      </c>
      <c r="V332" s="33">
        <v>100.56764834305496</v>
      </c>
      <c r="W332" s="33">
        <v>100.24847099074661</v>
      </c>
      <c r="X332" s="33">
        <v>99.887556535665354</v>
      </c>
      <c r="Y332" s="33">
        <v>99.490915481085153</v>
      </c>
      <c r="Z332" s="33">
        <v>99.071674364029917</v>
      </c>
      <c r="AA332" s="33">
        <v>98.649415385798164</v>
      </c>
      <c r="AB332" s="33">
        <v>98.237251457375976</v>
      </c>
      <c r="AC332" s="33">
        <v>97.840625172497909</v>
      </c>
      <c r="AD332" s="33">
        <v>97.466209185351389</v>
      </c>
      <c r="AE332" s="33">
        <v>97.125948468700372</v>
      </c>
      <c r="AF332" s="33">
        <v>96.831379746754507</v>
      </c>
      <c r="AG332" s="33">
        <v>96.571115285344405</v>
      </c>
      <c r="AH332" s="33">
        <v>96.345184206855308</v>
      </c>
      <c r="AI332" s="33">
        <v>96.112638456073938</v>
      </c>
      <c r="AJ332" s="33">
        <v>95.89731272372623</v>
      </c>
      <c r="AK332" s="33">
        <v>95.702897421136427</v>
      </c>
      <c r="AL332" s="33">
        <v>95.647266631895732</v>
      </c>
    </row>
    <row r="333" spans="1:40">
      <c r="A333" s="8" t="s">
        <v>33</v>
      </c>
      <c r="B333" s="33">
        <v>175.43554017782321</v>
      </c>
      <c r="C333" s="33">
        <v>174.7779229381085</v>
      </c>
      <c r="D333" s="33">
        <v>173.55059296782136</v>
      </c>
      <c r="E333" s="33">
        <v>173.19666931741065</v>
      </c>
      <c r="F333" s="33">
        <v>172.90255546042152</v>
      </c>
      <c r="G333" s="33">
        <v>171.93336396237015</v>
      </c>
      <c r="H333" s="33">
        <v>171.13835986678106</v>
      </c>
      <c r="I333" s="33">
        <v>170.58629160838959</v>
      </c>
      <c r="J333" s="33">
        <v>168.18652925381605</v>
      </c>
      <c r="K333" s="33">
        <v>167.12769005908382</v>
      </c>
      <c r="L333" s="33">
        <v>166.01869461494127</v>
      </c>
      <c r="M333" s="33">
        <v>164.70256004975684</v>
      </c>
      <c r="N333" s="33">
        <v>163.26098161552673</v>
      </c>
      <c r="O333" s="33">
        <v>161.70536454877575</v>
      </c>
      <c r="P333" s="33">
        <v>160.27205035534092</v>
      </c>
      <c r="Q333" s="33">
        <v>158.91145541600699</v>
      </c>
      <c r="R333" s="33">
        <v>157.82254686688253</v>
      </c>
      <c r="S333" s="33">
        <v>157.05297190300959</v>
      </c>
      <c r="T333" s="33">
        <v>156.52423733491153</v>
      </c>
      <c r="U333" s="33">
        <v>156.02250511130697</v>
      </c>
      <c r="V333" s="33">
        <v>155.56725004510574</v>
      </c>
      <c r="W333" s="33">
        <v>155.20172457406971</v>
      </c>
      <c r="X333" s="33">
        <v>154.82387528228085</v>
      </c>
      <c r="Y333" s="33">
        <v>154.43197407805408</v>
      </c>
      <c r="Z333" s="33">
        <v>154.03537887092099</v>
      </c>
      <c r="AA333" s="33">
        <v>153.64049515026346</v>
      </c>
      <c r="AB333" s="33">
        <v>153.25396326032319</v>
      </c>
      <c r="AC333" s="33">
        <v>152.8849112252841</v>
      </c>
      <c r="AD333" s="33">
        <v>152.53580648913402</v>
      </c>
      <c r="AE333" s="33">
        <v>152.19622194026269</v>
      </c>
      <c r="AF333" s="33">
        <v>151.85613669558481</v>
      </c>
      <c r="AG333" s="33">
        <v>151.52338047627811</v>
      </c>
      <c r="AH333" s="33">
        <v>151.21870982752557</v>
      </c>
      <c r="AI333" s="33">
        <v>150.95251788722646</v>
      </c>
      <c r="AJ333" s="33">
        <v>150.72051533495966</v>
      </c>
      <c r="AK333" s="33">
        <v>150.51478991584452</v>
      </c>
      <c r="AL333" s="33">
        <v>150.33902220446538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107.51404555606845</v>
      </c>
      <c r="M334" s="33">
        <v>106.34721367663788</v>
      </c>
      <c r="N334" s="33">
        <v>104.5506947250089</v>
      </c>
      <c r="O334" s="33">
        <v>103.98731025518896</v>
      </c>
      <c r="P334" s="33">
        <v>103.59544363110777</v>
      </c>
      <c r="Q334" s="33">
        <v>103.59412589187163</v>
      </c>
      <c r="R334" s="33">
        <v>103.55707844169368</v>
      </c>
      <c r="S334" s="33">
        <v>103.50364901370564</v>
      </c>
      <c r="T334" s="33">
        <v>103.41991761280221</v>
      </c>
      <c r="U334" s="33">
        <v>103.3113637932673</v>
      </c>
      <c r="V334" s="33">
        <v>103.17027898973042</v>
      </c>
      <c r="W334" s="33">
        <v>103.02424892338057</v>
      </c>
      <c r="X334" s="33">
        <v>102.86142674082963</v>
      </c>
      <c r="Y334" s="33">
        <v>102.69660284139418</v>
      </c>
      <c r="Z334" s="33">
        <v>102.52019231734545</v>
      </c>
      <c r="AA334" s="33">
        <v>102.35880716165329</v>
      </c>
      <c r="AB334" s="33">
        <v>102.21792670650993</v>
      </c>
      <c r="AC334" s="33">
        <v>102.08087648260845</v>
      </c>
      <c r="AD334" s="33">
        <v>101.95973578895861</v>
      </c>
      <c r="AE334" s="33">
        <v>101.82646383841293</v>
      </c>
      <c r="AF334" s="33">
        <v>101.72886490300817</v>
      </c>
      <c r="AG334" s="33">
        <v>101.63022797464926</v>
      </c>
      <c r="AH334" s="33">
        <v>101.51527426619546</v>
      </c>
      <c r="AI334" s="33">
        <v>101.31915393490192</v>
      </c>
      <c r="AJ334" s="33">
        <v>101.13384418497527</v>
      </c>
      <c r="AK334" s="33">
        <v>101.03678449129505</v>
      </c>
      <c r="AL334" s="33">
        <v>101.17434227218854</v>
      </c>
    </row>
    <row r="335" spans="1:40">
      <c r="A335" s="8" t="s">
        <v>35</v>
      </c>
      <c r="B335" s="33">
        <v>168.9599802405252</v>
      </c>
      <c r="C335" s="33">
        <v>168.965833535364</v>
      </c>
      <c r="D335" s="33">
        <v>168.6265418585958</v>
      </c>
      <c r="E335" s="33">
        <v>171.4113126447742</v>
      </c>
      <c r="F335" s="33">
        <v>171.43298931685311</v>
      </c>
      <c r="G335" s="33">
        <v>172.73857506131048</v>
      </c>
      <c r="H335" s="33">
        <v>172.79133980326253</v>
      </c>
      <c r="I335" s="33">
        <v>172.65985292517618</v>
      </c>
      <c r="J335" s="33">
        <v>170.89810029016513</v>
      </c>
      <c r="K335" s="33">
        <v>169.81179066323969</v>
      </c>
      <c r="L335" s="33">
        <v>167.08329227510691</v>
      </c>
      <c r="M335" s="33">
        <v>166.27356552798207</v>
      </c>
      <c r="N335" s="33">
        <v>165.49053599598963</v>
      </c>
      <c r="O335" s="33">
        <v>164.79459037709836</v>
      </c>
      <c r="P335" s="33">
        <v>164.1752778287478</v>
      </c>
      <c r="Q335" s="33">
        <v>163.84201231789714</v>
      </c>
      <c r="R335" s="33">
        <v>163.491175339622</v>
      </c>
      <c r="S335" s="33">
        <v>163.12284402535667</v>
      </c>
      <c r="T335" s="33">
        <v>162.74030846252776</v>
      </c>
      <c r="U335" s="33">
        <v>162.4437555566476</v>
      </c>
      <c r="V335" s="33">
        <v>162.12799168414122</v>
      </c>
      <c r="W335" s="33">
        <v>161.93045116325672</v>
      </c>
      <c r="X335" s="33">
        <v>161.72861979732701</v>
      </c>
      <c r="Y335" s="33">
        <v>161.51842519022659</v>
      </c>
      <c r="Z335" s="33">
        <v>161.3005887475872</v>
      </c>
      <c r="AA335" s="33">
        <v>161.08037090641758</v>
      </c>
      <c r="AB335" s="33">
        <v>160.85740549646408</v>
      </c>
      <c r="AC335" s="33">
        <v>160.6358355493139</v>
      </c>
      <c r="AD335" s="33">
        <v>160.41200466288677</v>
      </c>
      <c r="AE335" s="33">
        <v>160.18799802593296</v>
      </c>
      <c r="AF335" s="33">
        <v>159.96238849776728</v>
      </c>
      <c r="AG335" s="33">
        <v>159.74302831465818</v>
      </c>
      <c r="AH335" s="33">
        <v>159.52756174637767</v>
      </c>
      <c r="AI335" s="33">
        <v>159.31802431306639</v>
      </c>
      <c r="AJ335" s="33">
        <v>159.11337022451369</v>
      </c>
      <c r="AK335" s="33">
        <v>158.91615476886207</v>
      </c>
      <c r="AL335" s="33">
        <v>158.72039343963675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200.58667058180669</v>
      </c>
      <c r="C341" s="33">
        <v>197.16640265920719</v>
      </c>
      <c r="D341" s="33">
        <v>194.38063341942785</v>
      </c>
      <c r="E341" s="33">
        <v>192.51181398055181</v>
      </c>
      <c r="F341" s="33">
        <v>190.85088622050259</v>
      </c>
      <c r="G341" s="33">
        <v>189.1436416435983</v>
      </c>
      <c r="H341" s="33">
        <v>187.0491076950488</v>
      </c>
      <c r="I341" s="33">
        <v>183.3543933002853</v>
      </c>
      <c r="J341" s="33">
        <v>179.69616762189693</v>
      </c>
      <c r="K341" s="33">
        <v>175.4141556268948</v>
      </c>
      <c r="L341" s="33">
        <v>170.93109958886313</v>
      </c>
      <c r="M341" s="33">
        <v>166.30257445025779</v>
      </c>
      <c r="N341" s="33">
        <v>161.42392157418286</v>
      </c>
      <c r="O341" s="33">
        <v>156.50951444012108</v>
      </c>
      <c r="P341" s="33">
        <v>150.99691134072816</v>
      </c>
      <c r="Q341" s="33">
        <v>144.50976703350975</v>
      </c>
      <c r="R341" s="33">
        <v>137.0444523845552</v>
      </c>
      <c r="S341" s="33">
        <v>128.58601460510917</v>
      </c>
      <c r="T341" s="33">
        <v>119.21322471342728</v>
      </c>
      <c r="U341" s="33">
        <v>109.49619121466947</v>
      </c>
      <c r="V341" s="33">
        <v>99.95544400406024</v>
      </c>
      <c r="W341" s="33">
        <v>90.718465387413687</v>
      </c>
      <c r="X341" s="33">
        <v>82.024255603589779</v>
      </c>
      <c r="Y341" s="33">
        <v>73.823661453452971</v>
      </c>
      <c r="Z341" s="33">
        <v>66.14749952729602</v>
      </c>
      <c r="AA341" s="33">
        <v>58.976948590911356</v>
      </c>
      <c r="AB341" s="33">
        <v>52.287487601598073</v>
      </c>
      <c r="AC341" s="33">
        <v>46.073034576979715</v>
      </c>
      <c r="AD341" s="33">
        <v>40.34585840464694</v>
      </c>
      <c r="AE341" s="33">
        <v>35.107011565000157</v>
      </c>
      <c r="AF341" s="33">
        <v>30.362165998683658</v>
      </c>
      <c r="AG341" s="33">
        <v>26.091192591675817</v>
      </c>
      <c r="AH341" s="33">
        <v>22.24553227573918</v>
      </c>
      <c r="AI341" s="33">
        <v>18.759445337095993</v>
      </c>
      <c r="AJ341" s="33">
        <v>15.617943281260478</v>
      </c>
      <c r="AK341" s="33">
        <v>12.753085907046815</v>
      </c>
      <c r="AL341" s="33">
        <v>10.129122773114812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310.76435082532646</v>
      </c>
      <c r="M346" s="33">
        <v>295.84727765459473</v>
      </c>
      <c r="N346" s="33">
        <v>281.29942103966494</v>
      </c>
      <c r="O346" s="33">
        <v>267.39334811529932</v>
      </c>
      <c r="P346" s="33">
        <v>253.09125400344914</v>
      </c>
      <c r="Q346" s="33">
        <v>237.84549150036955</v>
      </c>
      <c r="R346" s="33">
        <v>221.69326188716434</v>
      </c>
      <c r="S346" s="33">
        <v>204.78272973638826</v>
      </c>
      <c r="T346" s="33">
        <v>187.07984725301799</v>
      </c>
      <c r="U346" s="33">
        <v>169.00969450603597</v>
      </c>
      <c r="V346" s="33">
        <v>151.88279132791328</v>
      </c>
      <c r="W346" s="33">
        <v>136.01791081547179</v>
      </c>
      <c r="X346" s="33">
        <v>121.3959595959596</v>
      </c>
      <c r="Y346" s="33">
        <v>107.64111850209412</v>
      </c>
      <c r="Z346" s="33">
        <v>95.230450849963049</v>
      </c>
      <c r="AA346" s="33">
        <v>83.96571815718157</v>
      </c>
      <c r="AB346" s="33">
        <v>73.552488297610253</v>
      </c>
      <c r="AC346" s="33">
        <v>64.067196353781725</v>
      </c>
      <c r="AD346" s="33">
        <v>55.690342448879036</v>
      </c>
      <c r="AE346" s="33">
        <v>48.344222714954419</v>
      </c>
      <c r="AF346" s="33">
        <v>42.060569105691059</v>
      </c>
      <c r="AG346" s="33">
        <v>36.74068736141907</v>
      </c>
      <c r="AH346" s="33">
        <v>32.242941611234293</v>
      </c>
      <c r="AI346" s="33">
        <v>28.339073663463907</v>
      </c>
      <c r="AJ346" s="33">
        <v>25.105900468095591</v>
      </c>
      <c r="AK346" s="33">
        <v>22.385365853658538</v>
      </c>
      <c r="AL346" s="33">
        <v>20.108438038925843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158.10714461690071</v>
      </c>
      <c r="M347" s="33">
        <v>150.98932002956394</v>
      </c>
      <c r="N347" s="33">
        <v>142.80330130574032</v>
      </c>
      <c r="O347" s="33">
        <v>134.0549765952205</v>
      </c>
      <c r="P347" s="33">
        <v>124.7740453313624</v>
      </c>
      <c r="Q347" s="33">
        <v>115.45979305247597</v>
      </c>
      <c r="R347" s="33">
        <v>105.80731707317074</v>
      </c>
      <c r="S347" s="33">
        <v>96.38226164079822</v>
      </c>
      <c r="T347" s="33">
        <v>86.831953683173197</v>
      </c>
      <c r="U347" s="33">
        <v>77.618994826311905</v>
      </c>
      <c r="V347" s="33">
        <v>68.718896279871885</v>
      </c>
      <c r="W347" s="33">
        <v>60.550874599655089</v>
      </c>
      <c r="X347" s="33">
        <v>53.111123429416111</v>
      </c>
      <c r="Y347" s="33">
        <v>46.345922641044595</v>
      </c>
      <c r="Z347" s="33">
        <v>40.221938901207196</v>
      </c>
      <c r="AA347" s="33">
        <v>34.73621581670362</v>
      </c>
      <c r="AB347" s="33">
        <v>29.88488543976349</v>
      </c>
      <c r="AC347" s="33">
        <v>25.605617147080562</v>
      </c>
      <c r="AD347" s="33">
        <v>21.798250800689825</v>
      </c>
      <c r="AE347" s="33">
        <v>18.457588075880757</v>
      </c>
      <c r="AF347" s="33">
        <v>15.612047302291204</v>
      </c>
      <c r="AG347" s="33">
        <v>13.217184035476718</v>
      </c>
      <c r="AH347" s="33">
        <v>11.198053707809805</v>
      </c>
      <c r="AI347" s="33">
        <v>9.4665681202266576</v>
      </c>
      <c r="AJ347" s="33">
        <v>8.0308943089430898</v>
      </c>
      <c r="AK347" s="33">
        <v>6.837977334318798</v>
      </c>
      <c r="AL347" s="33">
        <v>5.8376940133037696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26.588211382113823</v>
      </c>
      <c r="M348" s="33">
        <v>34.341192411924119</v>
      </c>
      <c r="N348" s="33">
        <v>43.015151515151516</v>
      </c>
      <c r="O348" s="33">
        <v>54.107489529440748</v>
      </c>
      <c r="P348" s="33">
        <v>67.946858832224692</v>
      </c>
      <c r="Q348" s="33">
        <v>85.922690317812268</v>
      </c>
      <c r="R348" s="33">
        <v>107.50703375215571</v>
      </c>
      <c r="S348" s="33">
        <v>133.30287016506529</v>
      </c>
      <c r="T348" s="33">
        <v>162.76637102734665</v>
      </c>
      <c r="U348" s="33">
        <v>193.8080068982508</v>
      </c>
      <c r="V348" s="33">
        <v>224.73507021433852</v>
      </c>
      <c r="W348" s="33">
        <v>255.10358462675535</v>
      </c>
      <c r="X348" s="33">
        <v>284.07783936930281</v>
      </c>
      <c r="Y348" s="33">
        <v>311.55601133284063</v>
      </c>
      <c r="Z348" s="33">
        <v>337.42260408967724</v>
      </c>
      <c r="AA348" s="33">
        <v>361.590206947524</v>
      </c>
      <c r="AB348" s="33">
        <v>383.92680463168267</v>
      </c>
      <c r="AC348" s="33">
        <v>404.34052722345405</v>
      </c>
      <c r="AD348" s="33">
        <v>422.75920177383591</v>
      </c>
      <c r="AE348" s="33">
        <v>439.15004927322002</v>
      </c>
      <c r="AF348" s="33">
        <v>453.52655826558265</v>
      </c>
      <c r="AG348" s="33">
        <v>465.95168760778517</v>
      </c>
      <c r="AH348" s="33">
        <v>476.55496427691548</v>
      </c>
      <c r="AI348" s="33">
        <v>485.51035969450601</v>
      </c>
      <c r="AJ348" s="33">
        <v>493.00352303523033</v>
      </c>
      <c r="AK348" s="33">
        <v>499.23271741808327</v>
      </c>
      <c r="AL348" s="33">
        <v>504.39040404040406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22.931756590293176</v>
      </c>
      <c r="M349" s="33">
        <v>26.844148805124416</v>
      </c>
      <c r="N349" s="33">
        <v>30.217073170731709</v>
      </c>
      <c r="O349" s="33">
        <v>33.105296871150529</v>
      </c>
      <c r="P349" s="33">
        <v>34.693200295639322</v>
      </c>
      <c r="Q349" s="33">
        <v>34.962909583641292</v>
      </c>
      <c r="R349" s="33">
        <v>34.710643015521065</v>
      </c>
      <c r="S349" s="33">
        <v>33.562774082286275</v>
      </c>
      <c r="T349" s="33">
        <v>31.843803892584379</v>
      </c>
      <c r="U349" s="33">
        <v>29.956541019955655</v>
      </c>
      <c r="V349" s="33">
        <v>27.913648681941364</v>
      </c>
      <c r="W349" s="33">
        <v>25.726274944567628</v>
      </c>
      <c r="X349" s="33">
        <v>23.411024882976104</v>
      </c>
      <c r="Y349" s="33">
        <v>21.027001724562702</v>
      </c>
      <c r="Z349" s="33">
        <v>18.647942843064794</v>
      </c>
      <c r="AA349" s="33">
        <v>16.316678984971666</v>
      </c>
      <c r="AB349" s="33">
        <v>14.099913771864991</v>
      </c>
      <c r="AC349" s="33">
        <v>12.036400591278641</v>
      </c>
      <c r="AD349" s="33">
        <v>10.168157181571816</v>
      </c>
      <c r="AE349" s="33">
        <v>8.5141167775314113</v>
      </c>
      <c r="AF349" s="33">
        <v>7.0818305001231829</v>
      </c>
      <c r="AG349" s="33">
        <v>5.8605198324710521</v>
      </c>
      <c r="AH349" s="33">
        <v>4.8271864991377189</v>
      </c>
      <c r="AI349" s="33">
        <v>3.9665558019216558</v>
      </c>
      <c r="AJ349" s="33">
        <v>3.2624907612712493</v>
      </c>
      <c r="AK349" s="33">
        <v>2.6873121458487312</v>
      </c>
      <c r="AL349" s="33">
        <v>2.2345282089184528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17.256553338260655</v>
      </c>
      <c r="M350" s="33">
        <v>19.789320029563932</v>
      </c>
      <c r="N350" s="33">
        <v>23.007575757575758</v>
      </c>
      <c r="O350" s="33">
        <v>27.20681202266568</v>
      </c>
      <c r="P350" s="33">
        <v>31.633185513673318</v>
      </c>
      <c r="Q350" s="33">
        <v>36.238630204483862</v>
      </c>
      <c r="R350" s="33">
        <v>39.460408967726039</v>
      </c>
      <c r="S350" s="33">
        <v>40.521520078837149</v>
      </c>
      <c r="T350" s="33">
        <v>39.877568366592755</v>
      </c>
      <c r="U350" s="33">
        <v>38.721914264597189</v>
      </c>
      <c r="V350" s="33">
        <v>37.056146834195616</v>
      </c>
      <c r="W350" s="33">
        <v>34.856541019955657</v>
      </c>
      <c r="X350" s="33">
        <v>32.534639073663463</v>
      </c>
      <c r="Y350" s="33">
        <v>30.12740822862774</v>
      </c>
      <c r="Z350" s="33">
        <v>27.604804138950481</v>
      </c>
      <c r="AA350" s="33">
        <v>25.006220744025622</v>
      </c>
      <c r="AB350" s="33">
        <v>22.374981522542498</v>
      </c>
      <c r="AC350" s="33">
        <v>19.788605567873862</v>
      </c>
      <c r="AD350" s="33">
        <v>17.287398373983741</v>
      </c>
      <c r="AE350" s="33">
        <v>14.909398866715939</v>
      </c>
      <c r="AF350" s="33">
        <v>12.694025622074403</v>
      </c>
      <c r="AG350" s="33">
        <v>10.685784676028579</v>
      </c>
      <c r="AH350" s="33">
        <v>8.9191919191919187</v>
      </c>
      <c r="AI350" s="33">
        <v>7.4083271741808323</v>
      </c>
      <c r="AJ350" s="33">
        <v>6.1327790096082779</v>
      </c>
      <c r="AK350" s="33">
        <v>5.0767553584626759</v>
      </c>
      <c r="AL350" s="33">
        <v>4.1963168268046314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10.331411677753142</v>
      </c>
      <c r="M351" s="33">
        <v>13.510532150776053</v>
      </c>
      <c r="N351" s="33">
        <v>16.601207193890122</v>
      </c>
      <c r="O351" s="33">
        <v>16.913956639566397</v>
      </c>
      <c r="P351" s="33">
        <v>16.754422271495443</v>
      </c>
      <c r="Q351" s="33">
        <v>16.208758314855874</v>
      </c>
      <c r="R351" s="33">
        <v>15.619931017491993</v>
      </c>
      <c r="S351" s="33">
        <v>14.933628972653363</v>
      </c>
      <c r="T351" s="33">
        <v>14.165668883961567</v>
      </c>
      <c r="U351" s="33">
        <v>13.30939886671594</v>
      </c>
      <c r="V351" s="33">
        <v>12.350468095590047</v>
      </c>
      <c r="W351" s="33">
        <v>11.293495934959349</v>
      </c>
      <c r="X351" s="33">
        <v>10.185464400098546</v>
      </c>
      <c r="Y351" s="33">
        <v>9.0399852180339977</v>
      </c>
      <c r="Z351" s="33">
        <v>7.90359694506036</v>
      </c>
      <c r="AA351" s="33">
        <v>6.7944321261394434</v>
      </c>
      <c r="AB351" s="33">
        <v>5.7741192411924116</v>
      </c>
      <c r="AC351" s="33">
        <v>4.8571692535107172</v>
      </c>
      <c r="AD351" s="33">
        <v>4.0419068736141908</v>
      </c>
      <c r="AE351" s="33">
        <v>3.335760039418576</v>
      </c>
      <c r="AF351" s="33">
        <v>2.7317935452081792</v>
      </c>
      <c r="AG351" s="33">
        <v>2.2415496427691548</v>
      </c>
      <c r="AH351" s="33">
        <v>1.8495565410199557</v>
      </c>
      <c r="AI351" s="33">
        <v>1.5271988174427198</v>
      </c>
      <c r="AJ351" s="33">
        <v>1.2536954915003695</v>
      </c>
      <c r="AK351" s="33">
        <v>1.0223454052722345</v>
      </c>
      <c r="AL351" s="33">
        <v>0.84296624784429663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2.0768662232076864</v>
      </c>
      <c r="M352" s="33">
        <v>2.8048780487804876</v>
      </c>
      <c r="N352" s="33">
        <v>3.8736388272973641</v>
      </c>
      <c r="O352" s="33">
        <v>5.3014289233801426</v>
      </c>
      <c r="P352" s="33">
        <v>7.0880635624538062</v>
      </c>
      <c r="Q352" s="33">
        <v>7.6592633653609266</v>
      </c>
      <c r="R352" s="33">
        <v>8.1820152746982018</v>
      </c>
      <c r="S352" s="33">
        <v>8.6943458980044355</v>
      </c>
      <c r="T352" s="33">
        <v>9.184688346883469</v>
      </c>
      <c r="U352" s="33">
        <v>9.2186622320768663</v>
      </c>
      <c r="V352" s="33">
        <v>9.2148312392214837</v>
      </c>
      <c r="W352" s="33">
        <v>8.7867455038186737</v>
      </c>
      <c r="X352" s="33">
        <v>8.3148189209164816</v>
      </c>
      <c r="Y352" s="33">
        <v>7.7825572801182554</v>
      </c>
      <c r="Z352" s="33">
        <v>7.2172825819167281</v>
      </c>
      <c r="AA352" s="33">
        <v>6.6154471544715445</v>
      </c>
      <c r="AB352" s="33">
        <v>5.9908351810790839</v>
      </c>
      <c r="AC352" s="33">
        <v>5.3544838630204481</v>
      </c>
      <c r="AD352" s="33">
        <v>4.7245011086474502</v>
      </c>
      <c r="AE352" s="33">
        <v>4.1173072185267303</v>
      </c>
      <c r="AF352" s="33">
        <v>3.5432126139443212</v>
      </c>
      <c r="AG352" s="33">
        <v>3.0177137225917714</v>
      </c>
      <c r="AH352" s="33">
        <v>2.541771372259177</v>
      </c>
      <c r="AI352" s="33">
        <v>2.1270756343927077</v>
      </c>
      <c r="AJ352" s="33">
        <v>1.7684651391968464</v>
      </c>
      <c r="AK352" s="33">
        <v>1.4692042374969205</v>
      </c>
      <c r="AL352" s="33">
        <v>1.2059251047055926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551.27657058388775</v>
      </c>
      <c r="M358" s="33">
        <v>546.97175412663216</v>
      </c>
      <c r="N358" s="33">
        <v>543.3300689825079</v>
      </c>
      <c r="O358" s="33">
        <v>540.30012318305012</v>
      </c>
      <c r="P358" s="33">
        <v>537.93508253264338</v>
      </c>
      <c r="Q358" s="33">
        <v>536.01893323478691</v>
      </c>
      <c r="R358" s="33">
        <v>534.49243656072917</v>
      </c>
      <c r="S358" s="33">
        <v>533.50247597930525</v>
      </c>
      <c r="T358" s="33">
        <v>532.90048041389514</v>
      </c>
      <c r="U358" s="33">
        <v>532.6417344173442</v>
      </c>
      <c r="V358" s="33">
        <v>532.73413402315828</v>
      </c>
      <c r="W358" s="33">
        <v>533.0775314116778</v>
      </c>
      <c r="X358" s="33">
        <v>533.66294653855641</v>
      </c>
      <c r="Y358" s="33">
        <v>534.05601133284051</v>
      </c>
      <c r="Z358" s="33">
        <v>534.70342448879023</v>
      </c>
      <c r="AA358" s="33">
        <v>535.41007637349105</v>
      </c>
      <c r="AB358" s="33">
        <v>535.92845528455291</v>
      </c>
      <c r="AC358" s="33">
        <v>536.32590539541752</v>
      </c>
      <c r="AD358" s="33">
        <v>536.70795762503076</v>
      </c>
      <c r="AE358" s="33">
        <v>537.03631436314379</v>
      </c>
      <c r="AF358" s="33">
        <v>537.43271741808326</v>
      </c>
      <c r="AG358" s="33">
        <v>537.87661985710781</v>
      </c>
      <c r="AH358" s="33">
        <v>538.27574525745251</v>
      </c>
      <c r="AI358" s="33">
        <v>538.47307218526726</v>
      </c>
      <c r="AJ358" s="33">
        <v>538.67652131066757</v>
      </c>
      <c r="AK358" s="33">
        <v>538.82281350086248</v>
      </c>
      <c r="AL358" s="33">
        <v>538.92087952697705</v>
      </c>
    </row>
    <row r="360" spans="1:38" ht="20.25">
      <c r="A360" s="6" t="s">
        <v>27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21" t="s">
        <v>28</v>
      </c>
      <c r="B362" s="25">
        <v>0</v>
      </c>
      <c r="C362" s="25">
        <v>1</v>
      </c>
      <c r="D362" s="25">
        <v>2</v>
      </c>
      <c r="E362" s="25">
        <v>3</v>
      </c>
      <c r="F362" s="25">
        <v>4</v>
      </c>
      <c r="G362" s="25">
        <v>5</v>
      </c>
      <c r="H362" s="25">
        <v>6</v>
      </c>
      <c r="I362" s="25">
        <v>7</v>
      </c>
      <c r="J362" s="25">
        <v>8</v>
      </c>
      <c r="K362" s="25">
        <v>9</v>
      </c>
      <c r="L362" s="25">
        <v>10</v>
      </c>
      <c r="M362" s="25">
        <v>11</v>
      </c>
      <c r="N362" s="25">
        <v>12</v>
      </c>
      <c r="O362" s="25">
        <v>13</v>
      </c>
      <c r="P362" s="25">
        <v>14</v>
      </c>
      <c r="Q362" s="25">
        <v>15</v>
      </c>
      <c r="R362" s="25">
        <v>16</v>
      </c>
      <c r="S362" s="25">
        <v>17</v>
      </c>
      <c r="T362" s="25">
        <v>18</v>
      </c>
      <c r="U362" s="25">
        <v>19</v>
      </c>
      <c r="V362" s="25">
        <v>20</v>
      </c>
      <c r="W362" s="25">
        <v>21</v>
      </c>
      <c r="X362" s="25">
        <v>22</v>
      </c>
      <c r="Y362" s="25">
        <v>23</v>
      </c>
      <c r="Z362" s="25">
        <v>24</v>
      </c>
      <c r="AA362" s="25">
        <v>25</v>
      </c>
      <c r="AB362" s="25">
        <v>26</v>
      </c>
      <c r="AC362" s="25">
        <v>27</v>
      </c>
      <c r="AD362" s="25">
        <v>28</v>
      </c>
      <c r="AE362" s="25">
        <v>29</v>
      </c>
      <c r="AF362" s="25">
        <v>30</v>
      </c>
      <c r="AG362" s="25">
        <v>31</v>
      </c>
      <c r="AH362" s="25">
        <v>32</v>
      </c>
      <c r="AI362" s="25">
        <v>33</v>
      </c>
      <c r="AJ362" s="25">
        <v>34</v>
      </c>
      <c r="AK362" s="25">
        <v>35</v>
      </c>
      <c r="AL362" s="25">
        <v>36</v>
      </c>
    </row>
    <row r="363" spans="1:38">
      <c r="A363" s="8" t="s">
        <v>29</v>
      </c>
      <c r="B363" s="33">
        <v>61.016231755333827</v>
      </c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</row>
    <row r="364" spans="1:38">
      <c r="A364" s="8" t="s">
        <v>30</v>
      </c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</row>
    <row r="365" spans="1:38">
      <c r="A365" s="8" t="s">
        <v>31</v>
      </c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</row>
    <row r="366" spans="1:38">
      <c r="A366" s="8" t="s">
        <v>32</v>
      </c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</row>
    <row r="367" spans="1:38">
      <c r="A367" s="8" t="s">
        <v>33</v>
      </c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</row>
    <row r="368" spans="1:38">
      <c r="A368" s="8" t="s">
        <v>34</v>
      </c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</row>
    <row r="369" spans="1:38">
      <c r="A369" s="8" t="s">
        <v>35</v>
      </c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</row>
    <row r="370" spans="1:38">
      <c r="A370" s="8" t="s">
        <v>36</v>
      </c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</row>
    <row r="371" spans="1:38">
      <c r="A371" s="8" t="s">
        <v>37</v>
      </c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</row>
    <row r="372" spans="1:38">
      <c r="A372" s="8" t="s">
        <v>38</v>
      </c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</row>
    <row r="373" spans="1:38">
      <c r="A373" s="8" t="s">
        <v>39</v>
      </c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</row>
    <row r="374" spans="1:38">
      <c r="A374" s="21" t="s">
        <v>40</v>
      </c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</row>
    <row r="375" spans="1:38">
      <c r="A375" s="8" t="s">
        <v>14</v>
      </c>
      <c r="B375" s="33">
        <v>61.016231755333827</v>
      </c>
      <c r="C375" s="33">
        <v>0</v>
      </c>
      <c r="D375" s="33">
        <v>0</v>
      </c>
      <c r="E375" s="33">
        <v>0</v>
      </c>
      <c r="F375" s="33">
        <v>0</v>
      </c>
      <c r="G375" s="33">
        <v>0</v>
      </c>
      <c r="H375" s="33">
        <v>0</v>
      </c>
      <c r="I375" s="33">
        <v>0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33">
        <v>0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EBAE-3EAA-49EC-86B9-E86EA0B9E6E8}">
  <sheetPr>
    <tabColor theme="2" tint="-0.249977111117893"/>
  </sheetPr>
  <dimension ref="A1:BQ14"/>
  <sheetViews>
    <sheetView workbookViewId="0">
      <selection activeCell="AO28" sqref="AO28"/>
    </sheetView>
  </sheetViews>
  <sheetFormatPr defaultRowHeight="15"/>
  <sheetData>
    <row r="1" spans="1:69">
      <c r="A1" t="s">
        <v>114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</row>
    <row r="2" spans="1:69">
      <c r="A2" t="s">
        <v>29</v>
      </c>
      <c r="B2">
        <v>12944.638671756695</v>
      </c>
      <c r="C2">
        <v>12511.65648107784</v>
      </c>
      <c r="D2">
        <v>12130.548899285655</v>
      </c>
      <c r="E2">
        <v>11796.154635297615</v>
      </c>
      <c r="F2">
        <v>11503.312398031179</v>
      </c>
      <c r="G2">
        <v>11246.860896403821</v>
      </c>
      <c r="H2">
        <v>11021.638839333009</v>
      </c>
      <c r="I2">
        <v>10822.484935736204</v>
      </c>
      <c r="J2">
        <v>10644.237894530881</v>
      </c>
      <c r="K2">
        <v>10481.736424634501</v>
      </c>
      <c r="L2">
        <v>10329.819234964536</v>
      </c>
      <c r="M2">
        <v>10183.325034438452</v>
      </c>
      <c r="N2">
        <v>10037.092531973716</v>
      </c>
      <c r="O2">
        <v>9885.9604364877978</v>
      </c>
      <c r="P2">
        <v>9724.7674568981656</v>
      </c>
      <c r="Q2">
        <v>9548.3523021222791</v>
      </c>
      <c r="R2">
        <v>9351.5536810776175</v>
      </c>
      <c r="S2">
        <v>9129.2103026816403</v>
      </c>
      <c r="T2">
        <v>8876.1608758518159</v>
      </c>
      <c r="U2">
        <v>8587.2441095056147</v>
      </c>
      <c r="V2">
        <v>8257.2987125605032</v>
      </c>
      <c r="W2">
        <v>7881.1633939339472</v>
      </c>
      <c r="X2">
        <v>7453.676862543417</v>
      </c>
      <c r="Y2">
        <v>6969.6778273063774</v>
      </c>
      <c r="Z2">
        <v>6424.0049971402987</v>
      </c>
      <c r="AA2">
        <v>5811.4970809626438</v>
      </c>
      <c r="AB2">
        <v>5126.9927876908878</v>
      </c>
      <c r="AC2">
        <v>4365.3308262424935</v>
      </c>
      <c r="AD2">
        <v>4365.3308262424935</v>
      </c>
      <c r="AE2">
        <v>4365.3308262424935</v>
      </c>
      <c r="AF2">
        <v>4365.3308262424935</v>
      </c>
      <c r="AG2">
        <v>4365.3308262424935</v>
      </c>
      <c r="AH2">
        <v>4365.3308262424935</v>
      </c>
      <c r="AI2">
        <v>4365.3308262424935</v>
      </c>
      <c r="AJ2">
        <v>4365.3308262424935</v>
      </c>
      <c r="AK2">
        <v>4365.3308262424935</v>
      </c>
      <c r="AL2">
        <v>4365.3308262424935</v>
      </c>
      <c r="AM2">
        <v>4365.3308262424935</v>
      </c>
      <c r="AN2">
        <v>500</v>
      </c>
      <c r="AO2">
        <v>500</v>
      </c>
      <c r="AP2">
        <v>500</v>
      </c>
    </row>
    <row r="3" spans="1:69">
      <c r="A3" t="s">
        <v>30</v>
      </c>
      <c r="B3">
        <v>24961.402233735105</v>
      </c>
      <c r="C3">
        <v>23705.218598456191</v>
      </c>
      <c r="D3">
        <v>22595.1130220267</v>
      </c>
      <c r="E3">
        <v>21618.365317608816</v>
      </c>
      <c r="F3">
        <v>20762.255298364718</v>
      </c>
      <c r="G3">
        <v>20014.062777456595</v>
      </c>
      <c r="H3">
        <v>19361.067568046616</v>
      </c>
      <c r="I3">
        <v>18790.549483296971</v>
      </c>
      <c r="J3">
        <v>18289.788336369846</v>
      </c>
      <c r="K3">
        <v>17846.063940427415</v>
      </c>
      <c r="L3">
        <v>17446.656108631865</v>
      </c>
      <c r="M3">
        <v>17078.844654145378</v>
      </c>
      <c r="N3">
        <v>16729.909390130138</v>
      </c>
      <c r="O3">
        <v>16387.130129748319</v>
      </c>
      <c r="P3">
        <v>16037.786686162111</v>
      </c>
      <c r="Q3">
        <v>15669.158872533695</v>
      </c>
      <c r="R3">
        <v>15268.526502025248</v>
      </c>
      <c r="S3">
        <v>14823.169387798958</v>
      </c>
      <c r="T3">
        <v>14320.367343017007</v>
      </c>
      <c r="U3">
        <v>13747.400180841574</v>
      </c>
      <c r="V3">
        <v>13091.547714434841</v>
      </c>
      <c r="W3">
        <v>12340.089756958991</v>
      </c>
      <c r="X3">
        <v>11480.30612157621</v>
      </c>
      <c r="Y3">
        <v>10499.476621448672</v>
      </c>
      <c r="Z3">
        <v>9384.881069738567</v>
      </c>
      <c r="AA3">
        <v>8123.7992796080725</v>
      </c>
      <c r="AB3">
        <v>6703.511064219374</v>
      </c>
      <c r="AC3">
        <v>5111.2962367346499</v>
      </c>
      <c r="AD3">
        <v>5111.2962367346499</v>
      </c>
      <c r="AE3">
        <v>5111.2962367346499</v>
      </c>
      <c r="AF3">
        <v>5111.2962367346499</v>
      </c>
      <c r="AG3">
        <v>5111.2962367346499</v>
      </c>
      <c r="AH3">
        <v>5111.2962367346499</v>
      </c>
      <c r="AI3">
        <v>5111.2962367346499</v>
      </c>
      <c r="AJ3">
        <v>5111.2962367346499</v>
      </c>
      <c r="AK3">
        <v>5111.2962367346499</v>
      </c>
      <c r="AL3">
        <v>5111.2962367346499</v>
      </c>
      <c r="AM3">
        <v>5111.2962367346499</v>
      </c>
      <c r="AN3">
        <v>500</v>
      </c>
      <c r="AO3">
        <v>500</v>
      </c>
      <c r="AP3">
        <v>500</v>
      </c>
    </row>
    <row r="4" spans="1:69">
      <c r="A4" t="s">
        <v>31</v>
      </c>
      <c r="B4">
        <v>16950.226525749498</v>
      </c>
      <c r="C4">
        <v>16242.84385353729</v>
      </c>
      <c r="D4">
        <v>15618.736940199336</v>
      </c>
      <c r="E4">
        <v>15070.224862734682</v>
      </c>
      <c r="F4">
        <v>14589.626698142358</v>
      </c>
      <c r="G4">
        <v>14169.261523421414</v>
      </c>
      <c r="H4">
        <v>13801.448415570878</v>
      </c>
      <c r="I4">
        <v>13478.506451589792</v>
      </c>
      <c r="J4">
        <v>13192.754708477203</v>
      </c>
      <c r="K4">
        <v>12936.51226323214</v>
      </c>
      <c r="L4">
        <v>12702.098192853646</v>
      </c>
      <c r="M4">
        <v>12481.831574340762</v>
      </c>
      <c r="N4">
        <v>12268.031484692523</v>
      </c>
      <c r="O4">
        <v>12053.01700090797</v>
      </c>
      <c r="P4">
        <v>11829.107199986147</v>
      </c>
      <c r="Q4">
        <v>11588.621158926084</v>
      </c>
      <c r="R4">
        <v>11323.877954726828</v>
      </c>
      <c r="S4">
        <v>11027.196664387413</v>
      </c>
      <c r="T4">
        <v>10690.896364906879</v>
      </c>
      <c r="U4">
        <v>10307.296133284268</v>
      </c>
      <c r="V4">
        <v>9868.7150465186169</v>
      </c>
      <c r="W4">
        <v>9367.4721816089623</v>
      </c>
      <c r="X4">
        <v>8795.8866155543474</v>
      </c>
      <c r="Y4">
        <v>8146.2774253538091</v>
      </c>
      <c r="Z4">
        <v>7410.9636880063881</v>
      </c>
      <c r="AA4">
        <v>6582.2644805111204</v>
      </c>
      <c r="AB4">
        <v>5652.4988798670493</v>
      </c>
      <c r="AC4">
        <v>4613.9859630732126</v>
      </c>
      <c r="AD4">
        <v>4613.9859630732126</v>
      </c>
      <c r="AE4">
        <v>4613.9859630732126</v>
      </c>
      <c r="AF4">
        <v>4613.9859630732126</v>
      </c>
      <c r="AG4">
        <v>4613.9859630732126</v>
      </c>
      <c r="AH4">
        <v>4613.9859630732126</v>
      </c>
      <c r="AI4">
        <v>4613.9859630732126</v>
      </c>
      <c r="AJ4">
        <v>4613.9859630732126</v>
      </c>
      <c r="AK4">
        <v>4613.9859630732126</v>
      </c>
      <c r="AL4">
        <v>4613.9859630732126</v>
      </c>
      <c r="AM4">
        <v>4613.9859630732126</v>
      </c>
      <c r="AN4">
        <v>500</v>
      </c>
      <c r="AO4">
        <v>500</v>
      </c>
      <c r="AP4">
        <v>500</v>
      </c>
    </row>
    <row r="5" spans="1:69">
      <c r="A5" t="s">
        <v>32</v>
      </c>
      <c r="B5">
        <v>12944.638671756695</v>
      </c>
      <c r="C5">
        <v>12511.65648107784</v>
      </c>
      <c r="D5">
        <v>12130.548899285655</v>
      </c>
      <c r="E5">
        <v>11796.154635297615</v>
      </c>
      <c r="F5">
        <v>11503.312398031179</v>
      </c>
      <c r="G5">
        <v>11246.860896403821</v>
      </c>
      <c r="H5">
        <v>11021.638839333009</v>
      </c>
      <c r="I5">
        <v>10822.484935736204</v>
      </c>
      <c r="J5">
        <v>10644.237894530881</v>
      </c>
      <c r="K5">
        <v>10481.736424634501</v>
      </c>
      <c r="L5">
        <v>10329.819234964536</v>
      </c>
      <c r="M5">
        <v>10183.325034438452</v>
      </c>
      <c r="N5">
        <v>10037.092531973716</v>
      </c>
      <c r="O5">
        <v>9885.9604364877978</v>
      </c>
      <c r="P5">
        <v>9724.7674568981656</v>
      </c>
      <c r="Q5">
        <v>9548.3523021222791</v>
      </c>
      <c r="R5">
        <v>9351.5536810776175</v>
      </c>
      <c r="S5">
        <v>9129.2103026816403</v>
      </c>
      <c r="T5">
        <v>8876.1608758518159</v>
      </c>
      <c r="U5">
        <v>8587.2441095056147</v>
      </c>
      <c r="V5">
        <v>8257.2987125605032</v>
      </c>
      <c r="W5">
        <v>7881.1633939339472</v>
      </c>
      <c r="X5">
        <v>7453.676862543417</v>
      </c>
      <c r="Y5">
        <v>6969.6778273063774</v>
      </c>
      <c r="Z5">
        <v>6424.0049971402987</v>
      </c>
      <c r="AA5">
        <v>5811.4970809626438</v>
      </c>
      <c r="AB5">
        <v>5126.9927876908878</v>
      </c>
      <c r="AC5">
        <v>4365.3308262424935</v>
      </c>
      <c r="AD5">
        <v>4365.3308262424935</v>
      </c>
      <c r="AE5">
        <v>4365.3308262424935</v>
      </c>
      <c r="AF5">
        <v>4365.3308262424935</v>
      </c>
      <c r="AG5">
        <v>4365.3308262424935</v>
      </c>
      <c r="AH5">
        <v>4365.3308262424935</v>
      </c>
      <c r="AI5">
        <v>4365.3308262424935</v>
      </c>
      <c r="AJ5">
        <v>4365.3308262424935</v>
      </c>
      <c r="AK5">
        <v>4365.3308262424935</v>
      </c>
      <c r="AL5">
        <v>4365.3308262424935</v>
      </c>
      <c r="AM5">
        <v>4365.3308262424935</v>
      </c>
      <c r="AN5">
        <v>500</v>
      </c>
      <c r="AO5">
        <v>500</v>
      </c>
      <c r="AP5">
        <v>500</v>
      </c>
    </row>
    <row r="6" spans="1:69">
      <c r="A6" t="s">
        <v>33</v>
      </c>
      <c r="B6">
        <v>12944.638671756695</v>
      </c>
      <c r="C6">
        <v>12511.65648107784</v>
      </c>
      <c r="D6">
        <v>12130.548899285655</v>
      </c>
      <c r="E6">
        <v>11796.154635297615</v>
      </c>
      <c r="F6">
        <v>11503.312398031179</v>
      </c>
      <c r="G6">
        <v>11246.860896403821</v>
      </c>
      <c r="H6">
        <v>11021.638839333009</v>
      </c>
      <c r="I6">
        <v>10822.484935736204</v>
      </c>
      <c r="J6">
        <v>10644.237894530881</v>
      </c>
      <c r="K6">
        <v>10481.736424634501</v>
      </c>
      <c r="L6">
        <v>10329.819234964536</v>
      </c>
      <c r="M6">
        <v>10183.325034438452</v>
      </c>
      <c r="N6">
        <v>10037.092531973716</v>
      </c>
      <c r="O6">
        <v>9885.9604364877978</v>
      </c>
      <c r="P6">
        <v>9724.7674568981656</v>
      </c>
      <c r="Q6">
        <v>9548.3523021222791</v>
      </c>
      <c r="R6">
        <v>9351.5536810776175</v>
      </c>
      <c r="S6">
        <v>9129.2103026816403</v>
      </c>
      <c r="T6">
        <v>8876.1608758518159</v>
      </c>
      <c r="U6">
        <v>8587.2441095056147</v>
      </c>
      <c r="V6">
        <v>8257.2987125605032</v>
      </c>
      <c r="W6">
        <v>7881.1633939339472</v>
      </c>
      <c r="X6">
        <v>7453.676862543417</v>
      </c>
      <c r="Y6">
        <v>6969.6778273063774</v>
      </c>
      <c r="Z6">
        <v>6424.0049971402987</v>
      </c>
      <c r="AA6">
        <v>5811.4970809626438</v>
      </c>
      <c r="AB6">
        <v>5126.9927876908878</v>
      </c>
      <c r="AC6">
        <v>4365.3308262424935</v>
      </c>
      <c r="AD6">
        <v>4365.3308262424935</v>
      </c>
      <c r="AE6">
        <v>4365.3308262424935</v>
      </c>
      <c r="AF6">
        <v>4365.3308262424935</v>
      </c>
      <c r="AG6">
        <v>4365.3308262424935</v>
      </c>
      <c r="AH6">
        <v>4365.3308262424935</v>
      </c>
      <c r="AI6">
        <v>4365.3308262424935</v>
      </c>
      <c r="AJ6">
        <v>4365.3308262424935</v>
      </c>
      <c r="AK6">
        <v>4365.3308262424935</v>
      </c>
      <c r="AL6">
        <v>4365.3308262424935</v>
      </c>
      <c r="AM6">
        <v>4365.3308262424935</v>
      </c>
      <c r="AN6">
        <v>500</v>
      </c>
      <c r="AO6">
        <v>500</v>
      </c>
      <c r="AP6">
        <v>500</v>
      </c>
    </row>
    <row r="7" spans="1:69">
      <c r="A7" t="s">
        <v>34</v>
      </c>
      <c r="B7">
        <v>24961.402233735105</v>
      </c>
      <c r="C7">
        <v>23705.218598456191</v>
      </c>
      <c r="D7">
        <v>22595.1130220267</v>
      </c>
      <c r="E7">
        <v>21618.365317608816</v>
      </c>
      <c r="F7">
        <v>20762.255298364718</v>
      </c>
      <c r="G7">
        <v>20014.062777456595</v>
      </c>
      <c r="H7">
        <v>19361.067568046616</v>
      </c>
      <c r="I7">
        <v>18790.549483296971</v>
      </c>
      <c r="J7">
        <v>18289.788336369846</v>
      </c>
      <c r="K7">
        <v>17846.063940427415</v>
      </c>
      <c r="L7">
        <v>17446.656108631865</v>
      </c>
      <c r="M7">
        <v>17078.844654145378</v>
      </c>
      <c r="N7">
        <v>16729.909390130138</v>
      </c>
      <c r="O7">
        <v>16387.130129748319</v>
      </c>
      <c r="P7">
        <v>16037.786686162111</v>
      </c>
      <c r="Q7">
        <v>15669.158872533695</v>
      </c>
      <c r="R7">
        <v>15268.526502025248</v>
      </c>
      <c r="S7">
        <v>14823.169387798958</v>
      </c>
      <c r="T7">
        <v>14320.367343017007</v>
      </c>
      <c r="U7">
        <v>13747.400180841574</v>
      </c>
      <c r="V7">
        <v>13091.547714434841</v>
      </c>
      <c r="W7">
        <v>12340.089756958991</v>
      </c>
      <c r="X7">
        <v>11480.30612157621</v>
      </c>
      <c r="Y7">
        <v>10499.476621448672</v>
      </c>
      <c r="Z7">
        <v>9384.881069738567</v>
      </c>
      <c r="AA7">
        <v>8123.7992796080725</v>
      </c>
      <c r="AB7">
        <v>6703.511064219374</v>
      </c>
      <c r="AC7">
        <v>5111.2962367346499</v>
      </c>
      <c r="AD7">
        <v>5111.2962367346499</v>
      </c>
      <c r="AE7">
        <v>5111.2962367346499</v>
      </c>
      <c r="AF7">
        <v>5111.2962367346499</v>
      </c>
      <c r="AG7">
        <v>5111.2962367346499</v>
      </c>
      <c r="AH7">
        <v>5111.2962367346499</v>
      </c>
      <c r="AI7">
        <v>5111.2962367346499</v>
      </c>
      <c r="AJ7">
        <v>5111.2962367346499</v>
      </c>
      <c r="AK7">
        <v>5111.2962367346499</v>
      </c>
      <c r="AL7">
        <v>5111.2962367346499</v>
      </c>
      <c r="AM7">
        <v>5111.2962367346499</v>
      </c>
      <c r="AN7">
        <v>500</v>
      </c>
      <c r="AO7">
        <v>500</v>
      </c>
      <c r="AP7">
        <v>500</v>
      </c>
    </row>
    <row r="8" spans="1:69">
      <c r="A8" t="s">
        <v>35</v>
      </c>
      <c r="B8">
        <v>24961.402233735105</v>
      </c>
      <c r="C8">
        <v>23705.218598456191</v>
      </c>
      <c r="D8">
        <v>22595.1130220267</v>
      </c>
      <c r="E8">
        <v>21618.365317608816</v>
      </c>
      <c r="F8">
        <v>20762.255298364718</v>
      </c>
      <c r="G8">
        <v>20014.062777456595</v>
      </c>
      <c r="H8">
        <v>19361.067568046616</v>
      </c>
      <c r="I8">
        <v>18790.549483296971</v>
      </c>
      <c r="J8">
        <v>18289.788336369846</v>
      </c>
      <c r="K8">
        <v>17846.063940427415</v>
      </c>
      <c r="L8">
        <v>17446.656108631865</v>
      </c>
      <c r="M8">
        <v>17078.844654145378</v>
      </c>
      <c r="N8">
        <v>16729.909390130138</v>
      </c>
      <c r="O8">
        <v>16387.130129748319</v>
      </c>
      <c r="P8">
        <v>16037.786686162111</v>
      </c>
      <c r="Q8">
        <v>15669.158872533695</v>
      </c>
      <c r="R8">
        <v>15268.526502025248</v>
      </c>
      <c r="S8">
        <v>14823.169387798958</v>
      </c>
      <c r="T8">
        <v>14320.367343017007</v>
      </c>
      <c r="U8">
        <v>13747.400180841574</v>
      </c>
      <c r="V8">
        <v>13091.547714434841</v>
      </c>
      <c r="W8">
        <v>12340.089756958991</v>
      </c>
      <c r="X8">
        <v>11480.30612157621</v>
      </c>
      <c r="Y8">
        <v>10499.476621448672</v>
      </c>
      <c r="Z8">
        <v>9384.881069738567</v>
      </c>
      <c r="AA8">
        <v>8123.7992796080725</v>
      </c>
      <c r="AB8">
        <v>6703.511064219374</v>
      </c>
      <c r="AC8">
        <v>5111.2962367346499</v>
      </c>
      <c r="AD8">
        <v>5111.2962367346499</v>
      </c>
      <c r="AE8">
        <v>5111.2962367346499</v>
      </c>
      <c r="AF8">
        <v>5111.2962367346499</v>
      </c>
      <c r="AG8">
        <v>5111.2962367346499</v>
      </c>
      <c r="AH8">
        <v>5111.2962367346499</v>
      </c>
      <c r="AI8">
        <v>5111.2962367346499</v>
      </c>
      <c r="AJ8">
        <v>5111.2962367346499</v>
      </c>
      <c r="AK8">
        <v>5111.2962367346499</v>
      </c>
      <c r="AL8">
        <v>5111.2962367346499</v>
      </c>
      <c r="AM8">
        <v>5111.2962367346499</v>
      </c>
      <c r="AN8">
        <v>500</v>
      </c>
      <c r="AO8">
        <v>500</v>
      </c>
      <c r="AP8">
        <v>500</v>
      </c>
    </row>
    <row r="9" spans="1:69">
      <c r="A9" t="s">
        <v>36</v>
      </c>
      <c r="B9">
        <v>12944.638671756695</v>
      </c>
      <c r="C9">
        <v>12511.65648107784</v>
      </c>
      <c r="D9">
        <v>12130.548899285655</v>
      </c>
      <c r="E9">
        <v>11796.154635297615</v>
      </c>
      <c r="F9">
        <v>11503.312398031179</v>
      </c>
      <c r="G9">
        <v>11246.860896403821</v>
      </c>
      <c r="H9">
        <v>11021.638839333009</v>
      </c>
      <c r="I9">
        <v>10822.484935736204</v>
      </c>
      <c r="J9">
        <v>10644.237894530881</v>
      </c>
      <c r="K9">
        <v>10481.736424634501</v>
      </c>
      <c r="L9">
        <v>10329.819234964536</v>
      </c>
      <c r="M9">
        <v>10183.325034438452</v>
      </c>
      <c r="N9">
        <v>10037.092531973716</v>
      </c>
      <c r="O9">
        <v>9885.9604364877978</v>
      </c>
      <c r="P9">
        <v>9724.7674568981656</v>
      </c>
      <c r="Q9">
        <v>9548.3523021222791</v>
      </c>
      <c r="R9">
        <v>9351.5536810776175</v>
      </c>
      <c r="S9">
        <v>9129.2103026816403</v>
      </c>
      <c r="T9">
        <v>8876.1608758518159</v>
      </c>
      <c r="U9">
        <v>8587.2441095056147</v>
      </c>
      <c r="V9">
        <v>8257.2987125605032</v>
      </c>
      <c r="W9">
        <v>7881.1633939339472</v>
      </c>
      <c r="X9">
        <v>7453.676862543417</v>
      </c>
      <c r="Y9">
        <v>6969.6778273063774</v>
      </c>
      <c r="Z9">
        <v>6424.0049971402987</v>
      </c>
      <c r="AA9">
        <v>5811.4970809626438</v>
      </c>
      <c r="AB9">
        <v>5126.9927876908878</v>
      </c>
      <c r="AC9">
        <v>4365.3308262424935</v>
      </c>
      <c r="AD9">
        <v>4365.3308262424935</v>
      </c>
      <c r="AE9">
        <v>4365.3308262424935</v>
      </c>
      <c r="AF9">
        <v>4365.3308262424935</v>
      </c>
      <c r="AG9">
        <v>4365.3308262424935</v>
      </c>
      <c r="AH9">
        <v>4365.3308262424935</v>
      </c>
      <c r="AI9">
        <v>4365.3308262424935</v>
      </c>
      <c r="AJ9">
        <v>4365.3308262424935</v>
      </c>
      <c r="AK9">
        <v>4365.3308262424935</v>
      </c>
      <c r="AL9">
        <v>4365.3308262424935</v>
      </c>
      <c r="AM9">
        <v>4365.3308262424935</v>
      </c>
      <c r="AN9">
        <v>500</v>
      </c>
      <c r="AO9">
        <v>500</v>
      </c>
      <c r="AP9">
        <v>500</v>
      </c>
    </row>
    <row r="10" spans="1:69">
      <c r="A10" t="s">
        <v>37</v>
      </c>
      <c r="B10">
        <v>12944.638671756695</v>
      </c>
      <c r="C10">
        <v>12511.65648107784</v>
      </c>
      <c r="D10">
        <v>12130.548899285655</v>
      </c>
      <c r="E10">
        <v>11796.154635297615</v>
      </c>
      <c r="F10">
        <v>11503.312398031179</v>
      </c>
      <c r="G10">
        <v>11246.860896403821</v>
      </c>
      <c r="H10">
        <v>11021.638839333009</v>
      </c>
      <c r="I10">
        <v>10822.484935736204</v>
      </c>
      <c r="J10">
        <v>10644.237894530881</v>
      </c>
      <c r="K10">
        <v>10481.736424634501</v>
      </c>
      <c r="L10">
        <v>10329.819234964536</v>
      </c>
      <c r="M10">
        <v>10183.325034438452</v>
      </c>
      <c r="N10">
        <v>10037.092531973716</v>
      </c>
      <c r="O10">
        <v>9885.9604364877978</v>
      </c>
      <c r="P10">
        <v>9724.7674568981656</v>
      </c>
      <c r="Q10">
        <v>9548.3523021222791</v>
      </c>
      <c r="R10">
        <v>9351.5536810776175</v>
      </c>
      <c r="S10">
        <v>9129.2103026816403</v>
      </c>
      <c r="T10">
        <v>8876.1608758518159</v>
      </c>
      <c r="U10">
        <v>8587.2441095056147</v>
      </c>
      <c r="V10">
        <v>8257.2987125605032</v>
      </c>
      <c r="W10">
        <v>7881.1633939339472</v>
      </c>
      <c r="X10">
        <v>7453.676862543417</v>
      </c>
      <c r="Y10">
        <v>6969.6778273063774</v>
      </c>
      <c r="Z10">
        <v>6424.0049971402987</v>
      </c>
      <c r="AA10">
        <v>5811.4970809626438</v>
      </c>
      <c r="AB10">
        <v>5126.9927876908878</v>
      </c>
      <c r="AC10">
        <v>4365.3308262424935</v>
      </c>
      <c r="AD10">
        <v>4365.3308262424935</v>
      </c>
      <c r="AE10">
        <v>4365.3308262424935</v>
      </c>
      <c r="AF10">
        <v>4365.3308262424935</v>
      </c>
      <c r="AG10">
        <v>4365.3308262424935</v>
      </c>
      <c r="AH10">
        <v>4365.3308262424935</v>
      </c>
      <c r="AI10">
        <v>4365.3308262424935</v>
      </c>
      <c r="AJ10">
        <v>4365.3308262424935</v>
      </c>
      <c r="AK10">
        <v>4365.3308262424935</v>
      </c>
      <c r="AL10">
        <v>4365.3308262424935</v>
      </c>
      <c r="AM10">
        <v>4365.3308262424935</v>
      </c>
      <c r="AN10">
        <v>500</v>
      </c>
      <c r="AO10">
        <v>500</v>
      </c>
      <c r="AP10">
        <v>500</v>
      </c>
    </row>
    <row r="11" spans="1:69">
      <c r="A11" t="s">
        <v>38</v>
      </c>
      <c r="B11">
        <v>12944.638671756695</v>
      </c>
      <c r="C11">
        <v>12511.65648107784</v>
      </c>
      <c r="D11">
        <v>12130.548899285655</v>
      </c>
      <c r="E11">
        <v>11796.154635297615</v>
      </c>
      <c r="F11">
        <v>11503.312398031179</v>
      </c>
      <c r="G11">
        <v>11246.860896403821</v>
      </c>
      <c r="H11">
        <v>11021.638839333009</v>
      </c>
      <c r="I11">
        <v>10822.484935736204</v>
      </c>
      <c r="J11">
        <v>10644.237894530881</v>
      </c>
      <c r="K11">
        <v>10481.736424634501</v>
      </c>
      <c r="L11">
        <v>10329.819234964536</v>
      </c>
      <c r="M11">
        <v>10183.325034438452</v>
      </c>
      <c r="N11">
        <v>10037.092531973716</v>
      </c>
      <c r="O11">
        <v>9885.9604364877978</v>
      </c>
      <c r="P11">
        <v>9724.7674568981656</v>
      </c>
      <c r="Q11">
        <v>9548.3523021222791</v>
      </c>
      <c r="R11">
        <v>9351.5536810776175</v>
      </c>
      <c r="S11">
        <v>9129.2103026816403</v>
      </c>
      <c r="T11">
        <v>8876.1608758518159</v>
      </c>
      <c r="U11">
        <v>8587.2441095056147</v>
      </c>
      <c r="V11">
        <v>8257.2987125605032</v>
      </c>
      <c r="W11">
        <v>7881.1633939339472</v>
      </c>
      <c r="X11">
        <v>7453.676862543417</v>
      </c>
      <c r="Y11">
        <v>6969.6778273063774</v>
      </c>
      <c r="Z11">
        <v>6424.0049971402987</v>
      </c>
      <c r="AA11">
        <v>5811.4970809626438</v>
      </c>
      <c r="AB11">
        <v>5126.9927876908878</v>
      </c>
      <c r="AC11">
        <v>4365.3308262424935</v>
      </c>
      <c r="AD11">
        <v>4365.3308262424935</v>
      </c>
      <c r="AE11">
        <v>4365.3308262424935</v>
      </c>
      <c r="AF11">
        <v>4365.3308262424935</v>
      </c>
      <c r="AG11">
        <v>4365.3308262424935</v>
      </c>
      <c r="AH11">
        <v>4365.3308262424935</v>
      </c>
      <c r="AI11">
        <v>4365.3308262424935</v>
      </c>
      <c r="AJ11">
        <v>4365.3308262424935</v>
      </c>
      <c r="AK11">
        <v>4365.3308262424935</v>
      </c>
      <c r="AL11">
        <v>4365.3308262424935</v>
      </c>
      <c r="AM11">
        <v>4365.3308262424935</v>
      </c>
      <c r="AN11">
        <v>500</v>
      </c>
      <c r="AO11">
        <v>500</v>
      </c>
      <c r="AP11">
        <v>500</v>
      </c>
    </row>
    <row r="12" spans="1:69">
      <c r="A12" t="s">
        <v>39</v>
      </c>
    </row>
    <row r="13" spans="1:69">
      <c r="A13" t="s">
        <v>40</v>
      </c>
    </row>
    <row r="14" spans="1:69">
      <c r="A14" t="s">
        <v>115</v>
      </c>
      <c r="AN14">
        <v>500</v>
      </c>
      <c r="AO14">
        <v>500</v>
      </c>
      <c r="AP14">
        <v>500</v>
      </c>
      <c r="AQ14">
        <v>500</v>
      </c>
      <c r="AR14">
        <v>500</v>
      </c>
      <c r="AS14">
        <v>500</v>
      </c>
      <c r="AT14">
        <v>500</v>
      </c>
      <c r="AU14">
        <v>500</v>
      </c>
      <c r="AV14">
        <v>500</v>
      </c>
      <c r="AW14">
        <v>500</v>
      </c>
      <c r="AX14">
        <v>500</v>
      </c>
      <c r="AY14">
        <v>500</v>
      </c>
      <c r="AZ14">
        <v>500</v>
      </c>
      <c r="BA14">
        <v>500</v>
      </c>
      <c r="BB14">
        <v>500</v>
      </c>
      <c r="BC14">
        <v>500</v>
      </c>
      <c r="BD14">
        <v>500</v>
      </c>
      <c r="BE14">
        <v>500</v>
      </c>
      <c r="BF14">
        <v>500</v>
      </c>
      <c r="BG14">
        <v>500</v>
      </c>
      <c r="BH14">
        <v>500</v>
      </c>
      <c r="BI14">
        <v>500</v>
      </c>
      <c r="BJ14">
        <v>500</v>
      </c>
      <c r="BK14">
        <v>500</v>
      </c>
      <c r="BL14">
        <v>500</v>
      </c>
      <c r="BM14">
        <v>500</v>
      </c>
      <c r="BN14">
        <v>500</v>
      </c>
      <c r="BO14">
        <v>500</v>
      </c>
      <c r="BP14">
        <v>500</v>
      </c>
      <c r="BQ14">
        <v>500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9D716-2F91-462C-BF2D-72711056E7F2}">
  <sheetPr>
    <tabColor theme="2" tint="-0.249977111117893"/>
  </sheetPr>
  <dimension ref="A1"/>
  <sheetViews>
    <sheetView workbookViewId="0">
      <selection activeCell="O30" sqref="O30"/>
    </sheetView>
  </sheetViews>
  <sheetFormatPr defaultRowHeight="15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A0C38-E5C9-4830-AAA0-020FCBA605FF}">
  <dimension ref="A2:AL3"/>
  <sheetViews>
    <sheetView topLeftCell="R15" zoomScale="205" zoomScaleNormal="205" workbookViewId="0">
      <selection activeCell="W29" sqref="W29"/>
    </sheetView>
  </sheetViews>
  <sheetFormatPr defaultRowHeight="15"/>
  <sheetData>
    <row r="2" spans="1:38">
      <c r="B2">
        <v>2014</v>
      </c>
      <c r="C2">
        <v>2015</v>
      </c>
      <c r="D2">
        <v>2016</v>
      </c>
      <c r="E2">
        <v>2017</v>
      </c>
      <c r="F2">
        <v>2018</v>
      </c>
      <c r="G2">
        <v>2019</v>
      </c>
      <c r="H2">
        <v>2020</v>
      </c>
      <c r="I2">
        <v>2021</v>
      </c>
      <c r="J2">
        <v>2022</v>
      </c>
      <c r="K2">
        <v>2023</v>
      </c>
      <c r="L2">
        <v>2024</v>
      </c>
      <c r="M2">
        <v>2025</v>
      </c>
      <c r="N2">
        <v>2026</v>
      </c>
      <c r="O2">
        <v>2027</v>
      </c>
      <c r="P2">
        <v>2028</v>
      </c>
      <c r="Q2">
        <v>2029</v>
      </c>
      <c r="R2">
        <v>2030</v>
      </c>
      <c r="S2">
        <v>2031</v>
      </c>
      <c r="T2">
        <v>2032</v>
      </c>
      <c r="U2">
        <v>2033</v>
      </c>
      <c r="V2">
        <v>2034</v>
      </c>
      <c r="W2">
        <v>2035</v>
      </c>
      <c r="X2">
        <v>2036</v>
      </c>
      <c r="Y2">
        <v>2037</v>
      </c>
      <c r="Z2">
        <v>2038</v>
      </c>
      <c r="AA2">
        <v>2039</v>
      </c>
      <c r="AB2">
        <v>2040</v>
      </c>
      <c r="AC2">
        <v>2041</v>
      </c>
      <c r="AD2">
        <v>2042</v>
      </c>
      <c r="AE2">
        <v>2043</v>
      </c>
      <c r="AF2">
        <v>2044</v>
      </c>
      <c r="AG2">
        <v>2045</v>
      </c>
      <c r="AH2">
        <v>2046</v>
      </c>
      <c r="AI2">
        <v>2047</v>
      </c>
      <c r="AJ2">
        <v>2048</v>
      </c>
      <c r="AK2">
        <v>2049</v>
      </c>
      <c r="AL2">
        <v>2050</v>
      </c>
    </row>
    <row r="3" spans="1:38">
      <c r="A3" t="s">
        <v>283</v>
      </c>
      <c r="B3">
        <v>0.4</v>
      </c>
      <c r="C3">
        <v>0.39</v>
      </c>
      <c r="D3">
        <v>0.38</v>
      </c>
      <c r="E3">
        <v>0.37</v>
      </c>
      <c r="F3">
        <v>0.36</v>
      </c>
      <c r="G3">
        <v>0.35</v>
      </c>
      <c r="H3">
        <v>0.33999999999999997</v>
      </c>
      <c r="I3">
        <v>0.32999999999999996</v>
      </c>
      <c r="J3">
        <v>0.31999999999999995</v>
      </c>
      <c r="K3">
        <v>0.30999999999999994</v>
      </c>
      <c r="L3">
        <v>0.29999999999999993</v>
      </c>
      <c r="M3">
        <v>0.28999999999999992</v>
      </c>
      <c r="N3">
        <v>0.27999999999999992</v>
      </c>
      <c r="O3">
        <v>0.26999999999999991</v>
      </c>
      <c r="P3">
        <v>0.2599999999999999</v>
      </c>
      <c r="Q3">
        <v>0.24999999999999989</v>
      </c>
      <c r="R3">
        <v>0.23999999999999988</v>
      </c>
      <c r="S3">
        <v>0.22999999999999987</v>
      </c>
      <c r="T3">
        <v>0.21999999999999986</v>
      </c>
      <c r="U3">
        <v>0.20999999999999985</v>
      </c>
      <c r="V3">
        <v>0.19999999999999984</v>
      </c>
      <c r="W3">
        <v>0.18999999999999984</v>
      </c>
      <c r="X3">
        <v>0.17999999999999983</v>
      </c>
      <c r="Y3">
        <v>0.16999999999999982</v>
      </c>
      <c r="Z3">
        <v>0.15999999999999981</v>
      </c>
      <c r="AA3">
        <v>0.1499999999999998</v>
      </c>
      <c r="AB3">
        <v>0.13999999999999979</v>
      </c>
      <c r="AC3">
        <v>0.12999999999999978</v>
      </c>
      <c r="AD3">
        <v>0.11999999999999979</v>
      </c>
      <c r="AE3">
        <v>0.10999999999999979</v>
      </c>
      <c r="AF3">
        <v>9.9999999999999797E-2</v>
      </c>
      <c r="AG3">
        <v>8.9999999999999802E-2</v>
      </c>
      <c r="AH3">
        <v>7.9999999999999807E-2</v>
      </c>
      <c r="AI3">
        <v>6.9999999999999812E-2</v>
      </c>
      <c r="AJ3">
        <v>5.999999999999981E-2</v>
      </c>
      <c r="AK3">
        <v>4.9999999999999808E-2</v>
      </c>
      <c r="AL3">
        <v>3.9999999999999807E-2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Overview</vt:lpstr>
      <vt:lpstr>Comparison</vt:lpstr>
      <vt:lpstr>S100_Results</vt:lpstr>
      <vt:lpstr>Sheet1</vt:lpstr>
      <vt:lpstr>Other Studies</vt:lpstr>
      <vt:lpstr>Results</vt:lpstr>
      <vt:lpstr>Results_short</vt:lpstr>
      <vt:lpstr>Total consumption</vt:lpstr>
      <vt:lpstr>Transport Power</vt:lpstr>
      <vt:lpstr>GHG Total EU</vt:lpstr>
      <vt:lpstr>GHG Total Germany</vt:lpstr>
      <vt:lpstr>GHG Transport EU</vt:lpstr>
      <vt:lpstr>GHG TransportGerm </vt:lpstr>
      <vt:lpstr>GHG Transport Germany</vt:lpstr>
      <vt:lpstr>GHG_Goals_Germany</vt:lpstr>
      <vt:lpstr>S100 Inputs</vt:lpstr>
      <vt:lpstr>S100</vt:lpstr>
      <vt:lpstr>L100</vt:lpstr>
      <vt:lpstr>S80</vt:lpstr>
      <vt:lpstr>D100</vt:lpstr>
      <vt:lpstr>Linear100</vt:lpstr>
      <vt:lpstr>S100_CO2</vt:lpstr>
      <vt:lpstr>L100_CO2</vt:lpstr>
      <vt:lpstr>S80_CO2</vt:lpstr>
      <vt:lpstr>D100_CO2</vt:lpstr>
      <vt:lpstr>Linear100_CO2</vt:lpstr>
      <vt:lpstr>Input_Mileage</vt:lpstr>
      <vt:lpstr>Input_SR</vt:lpstr>
      <vt:lpstr>Input_Elect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Schulthoff</dc:creator>
  <cp:lastModifiedBy>Michael Schulthoff</cp:lastModifiedBy>
  <dcterms:created xsi:type="dcterms:W3CDTF">2024-06-25T11:51:22Z</dcterms:created>
  <dcterms:modified xsi:type="dcterms:W3CDTF">2025-01-28T12:28:31Z</dcterms:modified>
</cp:coreProperties>
</file>