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20" yWindow="0" windowWidth="22260" windowHeight="12645" firstSheet="2" activeTab="5"/>
  </bookViews>
  <sheets>
    <sheet name="Ведомость" sheetId="1" r:id="rId1"/>
    <sheet name="Ведомость отличников" sheetId="3" r:id="rId2"/>
    <sheet name="Ведомость хорошистов" sheetId="4" r:id="rId3"/>
    <sheet name="Ведомость 3 || 4" sheetId="5" r:id="rId4"/>
    <sheet name="Ведомость 2ки" sheetId="6" r:id="rId5"/>
    <sheet name="Ведомость с В" sheetId="7" r:id="rId6"/>
  </sheets>
  <definedNames>
    <definedName name="_xlnm._FilterDatabase" localSheetId="0" hidden="1">Ведомость!$A$2:$K$12</definedName>
    <definedName name="_xlnm._FilterDatabase" localSheetId="4" hidden="1">'Ведомость 2ки'!$C$11:$F$21</definedName>
    <definedName name="_xlnm._FilterDatabase" localSheetId="3" hidden="1">'Ведомость 3 || 4'!$A$2:$K$12</definedName>
    <definedName name="_xlnm._FilterDatabase" localSheetId="1" hidden="1">'Ведомость отличников'!$A$2:$K$12</definedName>
    <definedName name="_xlnm._FilterDatabase" localSheetId="5" hidden="1">'Ведомость с В'!$B$2:$B$12</definedName>
    <definedName name="_xlnm._FilterDatabase" localSheetId="2" hidden="1">'Ведомость хорошистов'!$A$2:$K$12</definedName>
    <definedName name="_xlnm.Criteria" localSheetId="4">'Ведомость 2ки'!$C$2:$F$6</definedName>
    <definedName name="_xlnm.Criteria" localSheetId="5">'Ведомость с В'!$M$2:$M$3</definedName>
    <definedName name="DATE" localSheetId="4">'Ведомость 2ки'!$I$10</definedName>
    <definedName name="DATE" localSheetId="3">'Ведомость 3 || 4'!$I$1</definedName>
    <definedName name="DATE" localSheetId="1">'Ведомость отличников'!$I$1</definedName>
    <definedName name="DATE" localSheetId="5">'Ведомость с В'!$I$1</definedName>
    <definedName name="DATE" localSheetId="2">'Ведомость хорошистов'!$I$1</definedName>
    <definedName name="DATE">Ведомость!$I$1</definedName>
    <definedName name="MONEY" localSheetId="4">'Ведомость 2ки'!$J$10</definedName>
    <definedName name="MONEY" localSheetId="3">'Ведомость 3 || 4'!$J$1</definedName>
    <definedName name="MONEY" localSheetId="1">'Ведомость отличников'!$J$1</definedName>
    <definedName name="MONEY" localSheetId="5">'Ведомость с В'!$J$1</definedName>
    <definedName name="MONEY" localSheetId="2">'Ведомость хорошистов'!$J$1</definedName>
    <definedName name="MONEY">Ведомость!$J$1</definedName>
    <definedName name="Плановая_дата_окончания_сессии" localSheetId="4">'Ведомость 2ки'!$I$10</definedName>
    <definedName name="Плановая_дата_окончания_сессии" localSheetId="3">'Ведомость 3 || 4'!$I$1</definedName>
    <definedName name="Плановая_дата_окончания_сессии" localSheetId="1">'Ведомость отличников'!$I$1</definedName>
    <definedName name="Плановая_дата_окончания_сессии" localSheetId="5">'Ведомость с В'!$I$1</definedName>
    <definedName name="Плановая_дата_окончания_сессии" localSheetId="2">'Ведомость хорошистов'!$I$1</definedName>
    <definedName name="Плановая_дата_окончания_сессии">Ведомость!$I$1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E16" i="7"/>
  <c r="D16" i="7"/>
  <c r="C16" i="7"/>
  <c r="F15" i="7"/>
  <c r="E15" i="7"/>
  <c r="D15" i="7"/>
  <c r="C15" i="7"/>
  <c r="F14" i="7"/>
  <c r="E14" i="7"/>
  <c r="D14" i="7"/>
  <c r="C14" i="7"/>
  <c r="J12" i="7"/>
  <c r="I12" i="7"/>
  <c r="H12" i="7"/>
  <c r="J11" i="7"/>
  <c r="I11" i="7"/>
  <c r="H11" i="7"/>
  <c r="J10" i="7"/>
  <c r="I10" i="7"/>
  <c r="H10" i="7"/>
  <c r="K10" i="7" s="1"/>
  <c r="J9" i="7"/>
  <c r="I9" i="7"/>
  <c r="H9" i="7"/>
  <c r="K9" i="7" s="1"/>
  <c r="J8" i="7"/>
  <c r="I8" i="7"/>
  <c r="K8" i="7" s="1"/>
  <c r="H8" i="7"/>
  <c r="J7" i="7"/>
  <c r="I7" i="7"/>
  <c r="H7" i="7"/>
  <c r="J6" i="7"/>
  <c r="I6" i="7"/>
  <c r="H6" i="7"/>
  <c r="K6" i="7" s="1"/>
  <c r="J5" i="7"/>
  <c r="I5" i="7"/>
  <c r="H5" i="7"/>
  <c r="K5" i="7" s="1"/>
  <c r="J4" i="7"/>
  <c r="I4" i="7"/>
  <c r="H4" i="7"/>
  <c r="J3" i="7"/>
  <c r="I3" i="7"/>
  <c r="H3" i="7"/>
  <c r="F25" i="6"/>
  <c r="E25" i="6"/>
  <c r="D25" i="6"/>
  <c r="C25" i="6"/>
  <c r="F24" i="6"/>
  <c r="E24" i="6"/>
  <c r="D24" i="6"/>
  <c r="C24" i="6"/>
  <c r="F23" i="6"/>
  <c r="E23" i="6"/>
  <c r="D23" i="6"/>
  <c r="C23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F16" i="5"/>
  <c r="E16" i="5"/>
  <c r="D16" i="5"/>
  <c r="C16" i="5"/>
  <c r="F15" i="5"/>
  <c r="E15" i="5"/>
  <c r="D15" i="5"/>
  <c r="C15" i="5"/>
  <c r="F14" i="5"/>
  <c r="E14" i="5"/>
  <c r="D14" i="5"/>
  <c r="C14" i="5"/>
  <c r="J12" i="5"/>
  <c r="I12" i="5"/>
  <c r="H12" i="5"/>
  <c r="J11" i="5"/>
  <c r="I11" i="5"/>
  <c r="H11" i="5"/>
  <c r="J10" i="5"/>
  <c r="I10" i="5"/>
  <c r="H10" i="5"/>
  <c r="J9" i="5"/>
  <c r="I9" i="5"/>
  <c r="H9" i="5"/>
  <c r="K9" i="5" s="1"/>
  <c r="J8" i="5"/>
  <c r="I8" i="5"/>
  <c r="K8" i="5" s="1"/>
  <c r="H8" i="5"/>
  <c r="J7" i="5"/>
  <c r="I7" i="5"/>
  <c r="H7" i="5"/>
  <c r="J6" i="5"/>
  <c r="I6" i="5"/>
  <c r="H6" i="5"/>
  <c r="J5" i="5"/>
  <c r="I5" i="5"/>
  <c r="H5" i="5"/>
  <c r="K5" i="5" s="1"/>
  <c r="J4" i="5"/>
  <c r="I4" i="5"/>
  <c r="H4" i="5"/>
  <c r="J3" i="5"/>
  <c r="I3" i="5"/>
  <c r="H3" i="5"/>
  <c r="F16" i="4"/>
  <c r="E16" i="4"/>
  <c r="D16" i="4"/>
  <c r="C16" i="4"/>
  <c r="F15" i="4"/>
  <c r="E15" i="4"/>
  <c r="D15" i="4"/>
  <c r="C15" i="4"/>
  <c r="F14" i="4"/>
  <c r="E14" i="4"/>
  <c r="D14" i="4"/>
  <c r="C14" i="4"/>
  <c r="J12" i="4"/>
  <c r="I12" i="4"/>
  <c r="H12" i="4"/>
  <c r="J11" i="4"/>
  <c r="I11" i="4"/>
  <c r="H11" i="4"/>
  <c r="K11" i="4" s="1"/>
  <c r="J10" i="4"/>
  <c r="I10" i="4"/>
  <c r="H10" i="4"/>
  <c r="J9" i="4"/>
  <c r="I9" i="4"/>
  <c r="H9" i="4"/>
  <c r="K9" i="4" s="1"/>
  <c r="J8" i="4"/>
  <c r="I8" i="4"/>
  <c r="K8" i="4" s="1"/>
  <c r="H8" i="4"/>
  <c r="J7" i="4"/>
  <c r="I7" i="4"/>
  <c r="H7" i="4"/>
  <c r="K7" i="4" s="1"/>
  <c r="J6" i="4"/>
  <c r="I6" i="4"/>
  <c r="K6" i="4" s="1"/>
  <c r="H6" i="4"/>
  <c r="J5" i="4"/>
  <c r="I5" i="4"/>
  <c r="H5" i="4"/>
  <c r="K5" i="4" s="1"/>
  <c r="J4" i="4"/>
  <c r="I4" i="4"/>
  <c r="H4" i="4"/>
  <c r="J3" i="4"/>
  <c r="I3" i="4"/>
  <c r="H3" i="4"/>
  <c r="K3" i="4" s="1"/>
  <c r="F16" i="3"/>
  <c r="E16" i="3"/>
  <c r="D16" i="3"/>
  <c r="C16" i="3"/>
  <c r="F15" i="3"/>
  <c r="E15" i="3"/>
  <c r="D15" i="3"/>
  <c r="C15" i="3"/>
  <c r="F14" i="3"/>
  <c r="E14" i="3"/>
  <c r="D14" i="3"/>
  <c r="C14" i="3"/>
  <c r="J12" i="3"/>
  <c r="I12" i="3"/>
  <c r="H12" i="3"/>
  <c r="J11" i="3"/>
  <c r="I11" i="3"/>
  <c r="H11" i="3"/>
  <c r="J10" i="3"/>
  <c r="I10" i="3"/>
  <c r="H10" i="3"/>
  <c r="K10" i="3" s="1"/>
  <c r="J9" i="3"/>
  <c r="I9" i="3"/>
  <c r="H9" i="3"/>
  <c r="K9" i="3" s="1"/>
  <c r="J8" i="3"/>
  <c r="I8" i="3"/>
  <c r="H8" i="3"/>
  <c r="J7" i="3"/>
  <c r="I7" i="3"/>
  <c r="H7" i="3"/>
  <c r="J6" i="3"/>
  <c r="I6" i="3"/>
  <c r="H6" i="3"/>
  <c r="J5" i="3"/>
  <c r="I5" i="3"/>
  <c r="H5" i="3"/>
  <c r="K5" i="3" s="1"/>
  <c r="J4" i="3"/>
  <c r="I4" i="3"/>
  <c r="H4" i="3"/>
  <c r="K3" i="3"/>
  <c r="J3" i="3"/>
  <c r="I3" i="3"/>
  <c r="H3" i="3"/>
  <c r="K18" i="6" l="1"/>
  <c r="K4" i="7"/>
  <c r="K12" i="7"/>
  <c r="K3" i="7"/>
  <c r="K11" i="7"/>
  <c r="K7" i="7"/>
  <c r="K14" i="7" s="1"/>
  <c r="K16" i="6"/>
  <c r="K14" i="6"/>
  <c r="K17" i="6"/>
  <c r="K15" i="6"/>
  <c r="K19" i="6"/>
  <c r="K12" i="6"/>
  <c r="K20" i="6"/>
  <c r="K21" i="6"/>
  <c r="K13" i="6"/>
  <c r="K6" i="5"/>
  <c r="K3" i="5"/>
  <c r="K11" i="5"/>
  <c r="K7" i="5"/>
  <c r="K10" i="5"/>
  <c r="K12" i="5"/>
  <c r="K4" i="5"/>
  <c r="K10" i="4"/>
  <c r="K4" i="4"/>
  <c r="K12" i="4"/>
  <c r="K4" i="3"/>
  <c r="K11" i="3"/>
  <c r="K8" i="3"/>
  <c r="K7" i="3"/>
  <c r="K12" i="3"/>
  <c r="K6" i="3"/>
  <c r="C14" i="1"/>
  <c r="D14" i="1"/>
  <c r="E14" i="1"/>
  <c r="F14" i="1"/>
  <c r="D15" i="1"/>
  <c r="E15" i="1"/>
  <c r="F15" i="1"/>
  <c r="D16" i="1"/>
  <c r="E16" i="1"/>
  <c r="F16" i="1"/>
  <c r="C16" i="1"/>
  <c r="C15" i="1"/>
  <c r="I9" i="1"/>
  <c r="H4" i="1"/>
  <c r="K4" i="1" s="1"/>
  <c r="H5" i="1"/>
  <c r="H6" i="1"/>
  <c r="H7" i="1"/>
  <c r="H8" i="1"/>
  <c r="K8" i="1" s="1"/>
  <c r="H9" i="1"/>
  <c r="K9" i="1" s="1"/>
  <c r="H10" i="1"/>
  <c r="H11" i="1"/>
  <c r="H12" i="1"/>
  <c r="H3" i="1"/>
  <c r="K3" i="1" s="1"/>
  <c r="J3" i="1"/>
  <c r="I4" i="1"/>
  <c r="I5" i="1"/>
  <c r="K5" i="1" s="1"/>
  <c r="I6" i="1"/>
  <c r="I7" i="1"/>
  <c r="I8" i="1"/>
  <c r="I10" i="1"/>
  <c r="I11" i="1"/>
  <c r="I12" i="1"/>
  <c r="I3" i="1"/>
  <c r="J4" i="1"/>
  <c r="J5" i="1"/>
  <c r="J6" i="1"/>
  <c r="J7" i="1"/>
  <c r="J8" i="1"/>
  <c r="J9" i="1"/>
  <c r="J10" i="1"/>
  <c r="J11" i="1"/>
  <c r="J12" i="1"/>
  <c r="K7" i="1" l="1"/>
  <c r="K11" i="1"/>
  <c r="K10" i="1"/>
  <c r="K12" i="1"/>
  <c r="K6" i="1"/>
  <c r="K14" i="1" s="1"/>
  <c r="K23" i="6"/>
  <c r="K14" i="5"/>
  <c r="K14" i="4"/>
  <c r="K14" i="3"/>
</calcChain>
</file>

<file path=xl/sharedStrings.xml><?xml version="1.0" encoding="utf-8"?>
<sst xmlns="http://schemas.openxmlformats.org/spreadsheetml/2006/main" count="151" uniqueCount="27">
  <si>
    <t>ЭКЗАМЕНАЦИОННАЯ ВЕДОМОСТЬ</t>
  </si>
  <si>
    <t>Математика</t>
  </si>
  <si>
    <t>Физика</t>
  </si>
  <si>
    <t>Информатика</t>
  </si>
  <si>
    <t>Дата окончания сессии</t>
  </si>
  <si>
    <t>Культурология</t>
  </si>
  <si>
    <t>ФИО</t>
  </si>
  <si>
    <t>Петров Петр Петрович</t>
  </si>
  <si>
    <t>Петрова Даша Петрови</t>
  </si>
  <si>
    <t>Васюков Роман</t>
  </si>
  <si>
    <t>Веснин Юрий</t>
  </si>
  <si>
    <t>Драчев Антон</t>
  </si>
  <si>
    <t>Иванова Дарья</t>
  </si>
  <si>
    <t>Костенкова Анна</t>
  </si>
  <si>
    <t>Колчанова Ольга</t>
  </si>
  <si>
    <t>Кулагин Олег</t>
  </si>
  <si>
    <t>Куликов Роман</t>
  </si>
  <si>
    <t>Номер по порядку</t>
  </si>
  <si>
    <t>средний балл</t>
  </si>
  <si>
    <t>минимальный балл</t>
  </si>
  <si>
    <t>максимальный балл</t>
  </si>
  <si>
    <t>Стипендии</t>
  </si>
  <si>
    <t>Sum</t>
  </si>
  <si>
    <t>Average</t>
  </si>
  <si>
    <t>Running Total</t>
  </si>
  <si>
    <t>Count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</si>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</sst>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sz val="14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Мин.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Ведомость!$B$3:$B$12</c:f>
              <c:strCache>
                <c:ptCount val="10"/>
                <c:pt idx="0">
                  <c:v>Васюков Роман</c:v>
                </c:pt>
                <c:pt idx="1">
                  <c:v>Веснин Юрий</c:v>
                </c:pt>
                <c:pt idx="2">
                  <c:v>Драчев Антон</c:v>
                </c:pt>
                <c:pt idx="3">
                  <c:v>Иванова Дарья</c:v>
                </c:pt>
                <c:pt idx="4">
                  <c:v>Колчанова Ольга</c:v>
                </c:pt>
                <c:pt idx="5">
                  <c:v>Костенкова Анна</c:v>
                </c:pt>
                <c:pt idx="6">
                  <c:v>Кулагин Олег</c:v>
                </c:pt>
                <c:pt idx="7">
                  <c:v>Куликов Роман</c:v>
                </c:pt>
                <c:pt idx="8">
                  <c:v>Петров Петр Петрович</c:v>
                </c:pt>
                <c:pt idx="9">
                  <c:v>Петрова Даша Петрови</c:v>
                </c:pt>
              </c:strCache>
            </c:strRef>
          </c:cat>
          <c:val>
            <c:numRef>
              <c:f>Ведомость!$H$3:$H$12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2-41C3-AAA6-FEDF529DB44E}"/>
            </c:ext>
          </c:extLst>
        </c:ser>
        <c:ser>
          <c:idx val="1"/>
          <c:order val="1"/>
          <c:tx>
            <c:v>Сред. Балл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Ведомость!$B$3:$B$12</c:f>
              <c:strCache>
                <c:ptCount val="10"/>
                <c:pt idx="0">
                  <c:v>Васюков Роман</c:v>
                </c:pt>
                <c:pt idx="1">
                  <c:v>Веснин Юрий</c:v>
                </c:pt>
                <c:pt idx="2">
                  <c:v>Драчев Антон</c:v>
                </c:pt>
                <c:pt idx="3">
                  <c:v>Иванова Дарья</c:v>
                </c:pt>
                <c:pt idx="4">
                  <c:v>Колчанова Ольга</c:v>
                </c:pt>
                <c:pt idx="5">
                  <c:v>Костенкова Анна</c:v>
                </c:pt>
                <c:pt idx="6">
                  <c:v>Кулагин Олег</c:v>
                </c:pt>
                <c:pt idx="7">
                  <c:v>Куликов Роман</c:v>
                </c:pt>
                <c:pt idx="8">
                  <c:v>Петров Петр Петрович</c:v>
                </c:pt>
                <c:pt idx="9">
                  <c:v>Петрова Даша Петрови</c:v>
                </c:pt>
              </c:strCache>
            </c:strRef>
          </c:cat>
          <c:val>
            <c:numRef>
              <c:f>Ведомость!$I$3:$I$12</c:f>
              <c:numCache>
                <c:formatCode>General</c:formatCode>
                <c:ptCount val="10"/>
                <c:pt idx="0">
                  <c:v>4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4.5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2-41C3-AAA6-FEDF529DB44E}"/>
            </c:ext>
          </c:extLst>
        </c:ser>
        <c:ser>
          <c:idx val="2"/>
          <c:order val="2"/>
          <c:tx>
            <c:v>Макс. Балл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Ведомость!$B$3:$B$12</c:f>
              <c:strCache>
                <c:ptCount val="10"/>
                <c:pt idx="0">
                  <c:v>Васюков Роман</c:v>
                </c:pt>
                <c:pt idx="1">
                  <c:v>Веснин Юрий</c:v>
                </c:pt>
                <c:pt idx="2">
                  <c:v>Драчев Антон</c:v>
                </c:pt>
                <c:pt idx="3">
                  <c:v>Иванова Дарья</c:v>
                </c:pt>
                <c:pt idx="4">
                  <c:v>Колчанова Ольга</c:v>
                </c:pt>
                <c:pt idx="5">
                  <c:v>Костенкова Анна</c:v>
                </c:pt>
                <c:pt idx="6">
                  <c:v>Кулагин Олег</c:v>
                </c:pt>
                <c:pt idx="7">
                  <c:v>Куликов Роман</c:v>
                </c:pt>
                <c:pt idx="8">
                  <c:v>Петров Петр Петрович</c:v>
                </c:pt>
                <c:pt idx="9">
                  <c:v>Петрова Даша Петрови</c:v>
                </c:pt>
              </c:strCache>
            </c:strRef>
          </c:cat>
          <c:val>
            <c:numRef>
              <c:f>Ведомость!$J$3:$J$12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2-41C3-AAA6-FEDF529D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76512"/>
        <c:axId val="810873184"/>
      </c:barChart>
      <c:catAx>
        <c:axId val="810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3184"/>
        <c:crosses val="autoZero"/>
        <c:auto val="1"/>
        <c:lblAlgn val="ctr"/>
        <c:lblOffset val="100"/>
        <c:noMultiLvlLbl val="0"/>
      </c:catAx>
      <c:valAx>
        <c:axId val="810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04696764596727E-2"/>
          <c:y val="5.5993598782284881E-2"/>
          <c:w val="0.91773868934293634"/>
          <c:h val="8.806542834058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Стипендии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2ки'!$B$12:$B$21</c:f>
              <c:strCache>
                <c:ptCount val="4"/>
                <c:pt idx="0">
                  <c:v>Васюков Роман</c:v>
                </c:pt>
                <c:pt idx="1">
                  <c:v>Колчанова Ольга</c:v>
                </c:pt>
                <c:pt idx="2">
                  <c:v>Куликов Роман</c:v>
                </c:pt>
                <c:pt idx="3">
                  <c:v>Петрова Даша Петрови</c:v>
                </c:pt>
              </c:strCache>
            </c:strRef>
          </c:cat>
          <c:val>
            <c:numRef>
              <c:f>'Ведомость 2ки'!$K$12:$K$21</c:f>
              <c:numCache>
                <c:formatCode>_-* #,##0.00\ [$₽-419]_-;\-* #,##0.00\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9-4C8A-8CA9-6AE1B01C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65040"/>
        <c:axId val="777569616"/>
      </c:barChart>
      <c:catAx>
        <c:axId val="777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9616"/>
        <c:crosses val="autoZero"/>
        <c:auto val="1"/>
        <c:lblAlgn val="ctr"/>
        <c:lblOffset val="100"/>
        <c:noMultiLvlLbl val="0"/>
      </c:catAx>
      <c:valAx>
        <c:axId val="777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Мин.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с В'!$B$3:$B$12</c:f>
              <c:strCache>
                <c:ptCount val="2"/>
                <c:pt idx="0">
                  <c:v>Васюков Роман</c:v>
                </c:pt>
                <c:pt idx="1">
                  <c:v>Веснин Юрий</c:v>
                </c:pt>
              </c:strCache>
            </c:strRef>
          </c:cat>
          <c:val>
            <c:numRef>
              <c:f>'Ведомость с В'!$H$3:$H$12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48BC-90F5-FC48D12FF957}"/>
            </c:ext>
          </c:extLst>
        </c:ser>
        <c:ser>
          <c:idx val="1"/>
          <c:order val="1"/>
          <c:tx>
            <c:v>Сред. Балл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'Ведомость с В'!$B$3:$B$12</c:f>
              <c:strCache>
                <c:ptCount val="2"/>
                <c:pt idx="0">
                  <c:v>Васюков Роман</c:v>
                </c:pt>
                <c:pt idx="1">
                  <c:v>Веснин Юрий</c:v>
                </c:pt>
              </c:strCache>
            </c:strRef>
          </c:cat>
          <c:val>
            <c:numRef>
              <c:f>'Ведомость с В'!$I$3:$I$12</c:f>
              <c:numCache>
                <c:formatCode>General</c:formatCode>
                <c:ptCount val="2"/>
                <c:pt idx="0">
                  <c:v>4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6-48BC-90F5-FC48D12FF957}"/>
            </c:ext>
          </c:extLst>
        </c:ser>
        <c:ser>
          <c:idx val="2"/>
          <c:order val="2"/>
          <c:tx>
            <c:v>Макс. Балл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'Ведомость с В'!$B$3:$B$12</c:f>
              <c:strCache>
                <c:ptCount val="2"/>
                <c:pt idx="0">
                  <c:v>Васюков Роман</c:v>
                </c:pt>
                <c:pt idx="1">
                  <c:v>Веснин Юрий</c:v>
                </c:pt>
              </c:strCache>
            </c:strRef>
          </c:cat>
          <c:val>
            <c:numRef>
              <c:f>'Ведомость с В'!$J$3:$J$12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6-48BC-90F5-FC48D12F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76512"/>
        <c:axId val="810873184"/>
      </c:barChart>
      <c:catAx>
        <c:axId val="810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3184"/>
        <c:crosses val="autoZero"/>
        <c:auto val="1"/>
        <c:lblAlgn val="ctr"/>
        <c:lblOffset val="100"/>
        <c:noMultiLvlLbl val="0"/>
      </c:catAx>
      <c:valAx>
        <c:axId val="810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04696764596727E-2"/>
          <c:y val="5.5993598782284881E-2"/>
          <c:w val="0.91773868934293634"/>
          <c:h val="8.806542834058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Стипендии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с В'!$B$3:$B$12</c:f>
              <c:strCache>
                <c:ptCount val="2"/>
                <c:pt idx="0">
                  <c:v>Васюков Роман</c:v>
                </c:pt>
                <c:pt idx="1">
                  <c:v>Веснин Юрий</c:v>
                </c:pt>
              </c:strCache>
            </c:strRef>
          </c:cat>
          <c:val>
            <c:numRef>
              <c:f>'Ведомость с В'!$K$3:$K$12</c:f>
              <c:numCache>
                <c:formatCode>_-* #,##0.00\ [$₽-419]_-;\-* #,##0.00\ [$₽-419]_-;_-* "-"??\ [$₽-419]_-;_-@_-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1-43AC-936F-4E7CA370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65040"/>
        <c:axId val="777569616"/>
      </c:barChart>
      <c:catAx>
        <c:axId val="777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9616"/>
        <c:crosses val="autoZero"/>
        <c:auto val="1"/>
        <c:lblAlgn val="ctr"/>
        <c:lblOffset val="100"/>
        <c:noMultiLvlLbl val="0"/>
      </c:catAx>
      <c:valAx>
        <c:axId val="777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Стипендии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Ведомость!$B$3:$B$12</c:f>
              <c:strCache>
                <c:ptCount val="10"/>
                <c:pt idx="0">
                  <c:v>Васюков Роман</c:v>
                </c:pt>
                <c:pt idx="1">
                  <c:v>Веснин Юрий</c:v>
                </c:pt>
                <c:pt idx="2">
                  <c:v>Драчев Антон</c:v>
                </c:pt>
                <c:pt idx="3">
                  <c:v>Иванова Дарья</c:v>
                </c:pt>
                <c:pt idx="4">
                  <c:v>Колчанова Ольга</c:v>
                </c:pt>
                <c:pt idx="5">
                  <c:v>Костенкова Анна</c:v>
                </c:pt>
                <c:pt idx="6">
                  <c:v>Кулагин Олег</c:v>
                </c:pt>
                <c:pt idx="7">
                  <c:v>Куликов Роман</c:v>
                </c:pt>
                <c:pt idx="8">
                  <c:v>Петров Петр Петрович</c:v>
                </c:pt>
                <c:pt idx="9">
                  <c:v>Петрова Даша Петрови</c:v>
                </c:pt>
              </c:strCache>
            </c:strRef>
          </c:cat>
          <c:val>
            <c:numRef>
              <c:f>Ведомость!$K$3:$K$12</c:f>
              <c:numCache>
                <c:formatCode>_-* #,##0.00\ [$₽-419]_-;\-* #,##0.00\ [$₽-419]_-;_-* "-"??\ [$₽-419]_-;_-@_-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8800</c:v>
                </c:pt>
                <c:pt idx="3">
                  <c:v>13200</c:v>
                </c:pt>
                <c:pt idx="4">
                  <c:v>0</c:v>
                </c:pt>
                <c:pt idx="5">
                  <c:v>0</c:v>
                </c:pt>
                <c:pt idx="6">
                  <c:v>11000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5-4BBE-8B08-54245C44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65040"/>
        <c:axId val="777569616"/>
      </c:barChart>
      <c:catAx>
        <c:axId val="777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9616"/>
        <c:crosses val="autoZero"/>
        <c:auto val="1"/>
        <c:lblAlgn val="ctr"/>
        <c:lblOffset val="100"/>
        <c:noMultiLvlLbl val="0"/>
      </c:catAx>
      <c:valAx>
        <c:axId val="777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Мин.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отличников'!$B$3:$B$12</c:f>
              <c:strCache>
                <c:ptCount val="1"/>
                <c:pt idx="0">
                  <c:v>Иванова Дарья</c:v>
                </c:pt>
              </c:strCache>
            </c:strRef>
          </c:cat>
          <c:val>
            <c:numRef>
              <c:f>'Ведомость отличников'!$H$3:$H$12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0-4510-A641-617DB7354C03}"/>
            </c:ext>
          </c:extLst>
        </c:ser>
        <c:ser>
          <c:idx val="1"/>
          <c:order val="1"/>
          <c:tx>
            <c:v>Сред. Балл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'Ведомость отличников'!$B$3:$B$12</c:f>
              <c:strCache>
                <c:ptCount val="1"/>
                <c:pt idx="0">
                  <c:v>Иванова Дарья</c:v>
                </c:pt>
              </c:strCache>
            </c:strRef>
          </c:cat>
          <c:val>
            <c:numRef>
              <c:f>'Ведомость отличников'!$I$3:$I$12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0-4510-A641-617DB7354C03}"/>
            </c:ext>
          </c:extLst>
        </c:ser>
        <c:ser>
          <c:idx val="2"/>
          <c:order val="2"/>
          <c:tx>
            <c:v>Макс. Балл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'Ведомость отличников'!$B$3:$B$12</c:f>
              <c:strCache>
                <c:ptCount val="1"/>
                <c:pt idx="0">
                  <c:v>Иванова Дарья</c:v>
                </c:pt>
              </c:strCache>
            </c:strRef>
          </c:cat>
          <c:val>
            <c:numRef>
              <c:f>'Ведомость отличников'!$J$3:$J$12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0-4510-A641-617DB735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76512"/>
        <c:axId val="810873184"/>
      </c:barChart>
      <c:catAx>
        <c:axId val="810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3184"/>
        <c:crosses val="autoZero"/>
        <c:auto val="1"/>
        <c:lblAlgn val="ctr"/>
        <c:lblOffset val="100"/>
        <c:noMultiLvlLbl val="0"/>
      </c:catAx>
      <c:valAx>
        <c:axId val="810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04696764596727E-2"/>
          <c:y val="5.5993598782284881E-2"/>
          <c:w val="0.91773868934293634"/>
          <c:h val="8.806542834058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Стипендии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отличников'!$B$3:$B$12</c:f>
              <c:strCache>
                <c:ptCount val="1"/>
                <c:pt idx="0">
                  <c:v>Иванова Дарья</c:v>
                </c:pt>
              </c:strCache>
            </c:strRef>
          </c:cat>
          <c:val>
            <c:numRef>
              <c:f>'Ведомость отличников'!$K$3:$K$12</c:f>
              <c:numCache>
                <c:formatCode>_-* #,##0.00\ [$₽-419]_-;\-* #,##0.00\ [$₽-419]_-;_-* "-"??\ [$₽-419]_-;_-@_-</c:formatCode>
                <c:ptCount val="1"/>
                <c:pt idx="0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B-4203-92A5-3BE5DA18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65040"/>
        <c:axId val="777569616"/>
      </c:barChart>
      <c:catAx>
        <c:axId val="777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9616"/>
        <c:crosses val="autoZero"/>
        <c:auto val="1"/>
        <c:lblAlgn val="ctr"/>
        <c:lblOffset val="100"/>
        <c:noMultiLvlLbl val="0"/>
      </c:catAx>
      <c:valAx>
        <c:axId val="777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Мин.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хорошистов'!$B$3:$B$12</c:f>
              <c:strCache>
                <c:ptCount val="5"/>
                <c:pt idx="0">
                  <c:v>Драчев Антон</c:v>
                </c:pt>
                <c:pt idx="1">
                  <c:v>Иванова Дарья</c:v>
                </c:pt>
                <c:pt idx="2">
                  <c:v>Костенкова Анна</c:v>
                </c:pt>
                <c:pt idx="3">
                  <c:v>Кулагин Олег</c:v>
                </c:pt>
                <c:pt idx="4">
                  <c:v>Петров Петр Петрович</c:v>
                </c:pt>
              </c:strCache>
            </c:strRef>
          </c:cat>
          <c:val>
            <c:numRef>
              <c:f>'Ведомость хорошистов'!$H$3:$H$12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4861-A3A6-67431695E53E}"/>
            </c:ext>
          </c:extLst>
        </c:ser>
        <c:ser>
          <c:idx val="1"/>
          <c:order val="1"/>
          <c:tx>
            <c:v>Сред. Балл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'Ведомость хорошистов'!$B$3:$B$12</c:f>
              <c:strCache>
                <c:ptCount val="5"/>
                <c:pt idx="0">
                  <c:v>Драчев Антон</c:v>
                </c:pt>
                <c:pt idx="1">
                  <c:v>Иванова Дарья</c:v>
                </c:pt>
                <c:pt idx="2">
                  <c:v>Костенкова Анна</c:v>
                </c:pt>
                <c:pt idx="3">
                  <c:v>Кулагин Олег</c:v>
                </c:pt>
                <c:pt idx="4">
                  <c:v>Петров Петр Петрович</c:v>
                </c:pt>
              </c:strCache>
            </c:strRef>
          </c:cat>
          <c:val>
            <c:numRef>
              <c:f>'Ведомость хорошистов'!$I$3:$I$12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4.5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9-4861-A3A6-67431695E53E}"/>
            </c:ext>
          </c:extLst>
        </c:ser>
        <c:ser>
          <c:idx val="2"/>
          <c:order val="2"/>
          <c:tx>
            <c:v>Макс. Балл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'Ведомость хорошистов'!$B$3:$B$12</c:f>
              <c:strCache>
                <c:ptCount val="5"/>
                <c:pt idx="0">
                  <c:v>Драчев Антон</c:v>
                </c:pt>
                <c:pt idx="1">
                  <c:v>Иванова Дарья</c:v>
                </c:pt>
                <c:pt idx="2">
                  <c:v>Костенкова Анна</c:v>
                </c:pt>
                <c:pt idx="3">
                  <c:v>Кулагин Олег</c:v>
                </c:pt>
                <c:pt idx="4">
                  <c:v>Петров Петр Петрович</c:v>
                </c:pt>
              </c:strCache>
            </c:strRef>
          </c:cat>
          <c:val>
            <c:numRef>
              <c:f>'Ведомость хорошистов'!$J$3:$J$12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9-4861-A3A6-67431695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76512"/>
        <c:axId val="810873184"/>
      </c:barChart>
      <c:catAx>
        <c:axId val="810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3184"/>
        <c:crosses val="autoZero"/>
        <c:auto val="1"/>
        <c:lblAlgn val="ctr"/>
        <c:lblOffset val="100"/>
        <c:noMultiLvlLbl val="0"/>
      </c:catAx>
      <c:valAx>
        <c:axId val="810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04696764596727E-2"/>
          <c:y val="5.5993598782284881E-2"/>
          <c:w val="0.91773868934293634"/>
          <c:h val="8.806542834058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Стипендии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хорошистов'!$B$3:$B$12</c:f>
              <c:strCache>
                <c:ptCount val="5"/>
                <c:pt idx="0">
                  <c:v>Драчев Антон</c:v>
                </c:pt>
                <c:pt idx="1">
                  <c:v>Иванова Дарья</c:v>
                </c:pt>
                <c:pt idx="2">
                  <c:v>Костенкова Анна</c:v>
                </c:pt>
                <c:pt idx="3">
                  <c:v>Кулагин Олег</c:v>
                </c:pt>
                <c:pt idx="4">
                  <c:v>Петров Петр Петрович</c:v>
                </c:pt>
              </c:strCache>
            </c:strRef>
          </c:cat>
          <c:val>
            <c:numRef>
              <c:f>'Ведомость хорошистов'!$K$3:$K$12</c:f>
              <c:numCache>
                <c:formatCode>_-* #,##0.00\ [$₽-419]_-;\-* #,##0.00\ [$₽-419]_-;_-* "-"??\ [$₽-419]_-;_-@_-</c:formatCode>
                <c:ptCount val="5"/>
                <c:pt idx="0">
                  <c:v>8800</c:v>
                </c:pt>
                <c:pt idx="1">
                  <c:v>13200</c:v>
                </c:pt>
                <c:pt idx="2">
                  <c:v>0</c:v>
                </c:pt>
                <c:pt idx="3">
                  <c:v>11000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8-41A0-B312-BFBD475D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65040"/>
        <c:axId val="777569616"/>
      </c:barChart>
      <c:catAx>
        <c:axId val="777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9616"/>
        <c:crosses val="autoZero"/>
        <c:auto val="1"/>
        <c:lblAlgn val="ctr"/>
        <c:lblOffset val="100"/>
        <c:noMultiLvlLbl val="0"/>
      </c:catAx>
      <c:valAx>
        <c:axId val="777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Мин.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3 || 4'!$B$3:$B$12</c:f>
              <c:strCache>
                <c:ptCount val="1"/>
                <c:pt idx="0">
                  <c:v>Костенкова Анна</c:v>
                </c:pt>
              </c:strCache>
            </c:strRef>
          </c:cat>
          <c:val>
            <c:numRef>
              <c:f>'Ведомость 3 || 4'!$H$3:$H$12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8-4003-9B87-EADE84058F16}"/>
            </c:ext>
          </c:extLst>
        </c:ser>
        <c:ser>
          <c:idx val="1"/>
          <c:order val="1"/>
          <c:tx>
            <c:v>Сред. Балл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'Ведомость 3 || 4'!$B$3:$B$12</c:f>
              <c:strCache>
                <c:ptCount val="1"/>
                <c:pt idx="0">
                  <c:v>Костенкова Анна</c:v>
                </c:pt>
              </c:strCache>
            </c:strRef>
          </c:cat>
          <c:val>
            <c:numRef>
              <c:f>'Ведомость 3 || 4'!$I$3:$I$12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8-4003-9B87-EADE84058F16}"/>
            </c:ext>
          </c:extLst>
        </c:ser>
        <c:ser>
          <c:idx val="2"/>
          <c:order val="2"/>
          <c:tx>
            <c:v>Макс. Балл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'Ведомость 3 || 4'!$B$3:$B$12</c:f>
              <c:strCache>
                <c:ptCount val="1"/>
                <c:pt idx="0">
                  <c:v>Костенкова Анна</c:v>
                </c:pt>
              </c:strCache>
            </c:strRef>
          </c:cat>
          <c:val>
            <c:numRef>
              <c:f>'Ведомость 3 || 4'!$J$3:$J$12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8-4003-9B87-EADE840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76512"/>
        <c:axId val="810873184"/>
      </c:barChart>
      <c:catAx>
        <c:axId val="810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3184"/>
        <c:crosses val="autoZero"/>
        <c:auto val="1"/>
        <c:lblAlgn val="ctr"/>
        <c:lblOffset val="100"/>
        <c:noMultiLvlLbl val="0"/>
      </c:catAx>
      <c:valAx>
        <c:axId val="810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04696764596727E-2"/>
          <c:y val="5.5993598782284881E-2"/>
          <c:w val="0.91773868934293634"/>
          <c:h val="8.806542834058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Стипендии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3 || 4'!$B$3:$B$12</c:f>
              <c:strCache>
                <c:ptCount val="1"/>
                <c:pt idx="0">
                  <c:v>Костенкова Анна</c:v>
                </c:pt>
              </c:strCache>
            </c:strRef>
          </c:cat>
          <c:val>
            <c:numRef>
              <c:f>'Ведомость 3 || 4'!$K$3:$K$12</c:f>
              <c:numCache>
                <c:formatCode>_-* #,##0.00\ [$₽-419]_-;\-* #,##0.00\ [$₽-419]_-;_-* "-"??\ [$₽-419]_-;_-@_-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5-464B-8E13-CD30FA41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565040"/>
        <c:axId val="777569616"/>
      </c:barChart>
      <c:catAx>
        <c:axId val="777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9616"/>
        <c:crosses val="autoZero"/>
        <c:auto val="1"/>
        <c:lblAlgn val="ctr"/>
        <c:lblOffset val="100"/>
        <c:noMultiLvlLbl val="0"/>
      </c:catAx>
      <c:valAx>
        <c:axId val="7775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₽-419]_-;\-* #,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Мин.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'Ведомость 2ки'!$B$12:$B$21</c:f>
              <c:strCache>
                <c:ptCount val="4"/>
                <c:pt idx="0">
                  <c:v>Васюков Роман</c:v>
                </c:pt>
                <c:pt idx="1">
                  <c:v>Колчанова Ольга</c:v>
                </c:pt>
                <c:pt idx="2">
                  <c:v>Куликов Роман</c:v>
                </c:pt>
                <c:pt idx="3">
                  <c:v>Петрова Даша Петрови</c:v>
                </c:pt>
              </c:strCache>
            </c:strRef>
          </c:cat>
          <c:val>
            <c:numRef>
              <c:f>'Ведомость 2ки'!$H$12:$H$21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4089-8358-E17D7943E0DA}"/>
            </c:ext>
          </c:extLst>
        </c:ser>
        <c:ser>
          <c:idx val="1"/>
          <c:order val="1"/>
          <c:tx>
            <c:v>Сред. Балл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'Ведомость 2ки'!$B$12:$B$21</c:f>
              <c:strCache>
                <c:ptCount val="4"/>
                <c:pt idx="0">
                  <c:v>Васюков Роман</c:v>
                </c:pt>
                <c:pt idx="1">
                  <c:v>Колчанова Ольга</c:v>
                </c:pt>
                <c:pt idx="2">
                  <c:v>Куликов Роман</c:v>
                </c:pt>
                <c:pt idx="3">
                  <c:v>Петрова Даша Петрови</c:v>
                </c:pt>
              </c:strCache>
            </c:strRef>
          </c:cat>
          <c:val>
            <c:numRef>
              <c:f>'Ведомость 2ки'!$I$12:$I$21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3-4089-8358-E17D7943E0DA}"/>
            </c:ext>
          </c:extLst>
        </c:ser>
        <c:ser>
          <c:idx val="2"/>
          <c:order val="2"/>
          <c:tx>
            <c:v>Макс. Балл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'Ведомость 2ки'!$B$12:$B$21</c:f>
              <c:strCache>
                <c:ptCount val="4"/>
                <c:pt idx="0">
                  <c:v>Васюков Роман</c:v>
                </c:pt>
                <c:pt idx="1">
                  <c:v>Колчанова Ольга</c:v>
                </c:pt>
                <c:pt idx="2">
                  <c:v>Куликов Роман</c:v>
                </c:pt>
                <c:pt idx="3">
                  <c:v>Петрова Даша Петрови</c:v>
                </c:pt>
              </c:strCache>
            </c:strRef>
          </c:cat>
          <c:val>
            <c:numRef>
              <c:f>'Ведомость 2ки'!$J$12:$J$21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3-4089-8358-E17D7943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76512"/>
        <c:axId val="810873184"/>
      </c:barChart>
      <c:catAx>
        <c:axId val="810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3184"/>
        <c:crosses val="autoZero"/>
        <c:auto val="1"/>
        <c:lblAlgn val="ctr"/>
        <c:lblOffset val="100"/>
        <c:noMultiLvlLbl val="0"/>
      </c:catAx>
      <c:valAx>
        <c:axId val="810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304696764596727E-2"/>
          <c:y val="5.5993598782284881E-2"/>
          <c:w val="0.91773868934293634"/>
          <c:h val="8.8065428340589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27</xdr:row>
      <xdr:rowOff>111577</xdr:rowOff>
    </xdr:from>
    <xdr:to>
      <xdr:col>5</xdr:col>
      <xdr:colOff>1170215</xdr:colOff>
      <xdr:row>53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183695</xdr:colOff>
      <xdr:row>27</xdr:row>
      <xdr:rowOff>138791</xdr:rowOff>
    </xdr:from>
    <xdr:to>
      <xdr:col>10</xdr:col>
      <xdr:colOff>1047749</xdr:colOff>
      <xdr:row>53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27</xdr:row>
      <xdr:rowOff>111577</xdr:rowOff>
    </xdr:from>
    <xdr:to>
      <xdr:col>5</xdr:col>
      <xdr:colOff>1170215</xdr:colOff>
      <xdr:row>53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183695</xdr:colOff>
      <xdr:row>27</xdr:row>
      <xdr:rowOff>138791</xdr:rowOff>
    </xdr:from>
    <xdr:to>
      <xdr:col>10</xdr:col>
      <xdr:colOff>1047749</xdr:colOff>
      <xdr:row>53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27</xdr:row>
      <xdr:rowOff>111577</xdr:rowOff>
    </xdr:from>
    <xdr:to>
      <xdr:col>5</xdr:col>
      <xdr:colOff>1170215</xdr:colOff>
      <xdr:row>53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183695</xdr:colOff>
      <xdr:row>27</xdr:row>
      <xdr:rowOff>138791</xdr:rowOff>
    </xdr:from>
    <xdr:to>
      <xdr:col>10</xdr:col>
      <xdr:colOff>1047749</xdr:colOff>
      <xdr:row>53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27</xdr:row>
      <xdr:rowOff>111577</xdr:rowOff>
    </xdr:from>
    <xdr:to>
      <xdr:col>5</xdr:col>
      <xdr:colOff>1170215</xdr:colOff>
      <xdr:row>53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183695</xdr:colOff>
      <xdr:row>27</xdr:row>
      <xdr:rowOff>138791</xdr:rowOff>
    </xdr:from>
    <xdr:to>
      <xdr:col>10</xdr:col>
      <xdr:colOff>1047749</xdr:colOff>
      <xdr:row>53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27</xdr:row>
      <xdr:rowOff>111577</xdr:rowOff>
    </xdr:from>
    <xdr:to>
      <xdr:col>5</xdr:col>
      <xdr:colOff>1170215</xdr:colOff>
      <xdr:row>53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183695</xdr:colOff>
      <xdr:row>27</xdr:row>
      <xdr:rowOff>138791</xdr:rowOff>
    </xdr:from>
    <xdr:to>
      <xdr:col>10</xdr:col>
      <xdr:colOff>1047749</xdr:colOff>
      <xdr:row>53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27</xdr:row>
      <xdr:rowOff>111577</xdr:rowOff>
    </xdr:from>
    <xdr:to>
      <xdr:col>5</xdr:col>
      <xdr:colOff>1170215</xdr:colOff>
      <xdr:row>53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183695</xdr:colOff>
      <xdr:row>27</xdr:row>
      <xdr:rowOff>138791</xdr:rowOff>
    </xdr:from>
    <xdr:to>
      <xdr:col>10</xdr:col>
      <xdr:colOff>1047749</xdr:colOff>
      <xdr:row>53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70" zoomScaleNormal="70" workbookViewId="0">
      <selection activeCell="C2" sqref="C2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13" t="s">
        <v>0</v>
      </c>
      <c r="C1" s="13"/>
      <c r="D1" s="13"/>
      <c r="E1" s="13"/>
      <c r="F1" s="13"/>
      <c r="G1" s="13"/>
      <c r="H1" s="13"/>
      <c r="I1" s="6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4" t="s">
        <v>19</v>
      </c>
      <c r="I2" s="15" t="s">
        <v>18</v>
      </c>
      <c r="J2" s="16" t="s">
        <v>20</v>
      </c>
      <c r="K2" s="10" t="s">
        <v>21</v>
      </c>
    </row>
    <row r="3" spans="1:11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8">
        <v>42826</v>
      </c>
      <c r="H3" s="14">
        <f t="shared" ref="H3:H12" si="0">MIN(C3:F3)</f>
        <v>2</v>
      </c>
      <c r="I3" s="15">
        <f t="shared" ref="I3:I12" si="1">MEDIAN(C3:F3)</f>
        <v>4</v>
      </c>
      <c r="J3" s="16">
        <f t="shared" ref="J3:J12" si="2">MAX(C3:F3)</f>
        <v>5</v>
      </c>
      <c r="K3" s="11">
        <f t="shared" ref="K3:K12" si="3">IF(AND(G3&lt;=DATE,H3&gt;3),1,0)*MONEY*IF(I3&gt;=4.5,IF(I3=5,150%,125%),1)</f>
        <v>0</v>
      </c>
    </row>
    <row r="4" spans="1:11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8">
        <v>42856</v>
      </c>
      <c r="H4" s="14">
        <f t="shared" si="0"/>
        <v>3</v>
      </c>
      <c r="I4" s="15">
        <f t="shared" si="1"/>
        <v>3.5</v>
      </c>
      <c r="J4" s="16">
        <f t="shared" si="2"/>
        <v>5</v>
      </c>
      <c r="K4" s="11">
        <f t="shared" si="3"/>
        <v>0</v>
      </c>
    </row>
    <row r="5" spans="1:1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8">
        <v>42826</v>
      </c>
      <c r="H5" s="14">
        <f t="shared" si="0"/>
        <v>4</v>
      </c>
      <c r="I5" s="15">
        <f t="shared" si="1"/>
        <v>4</v>
      </c>
      <c r="J5" s="16">
        <f t="shared" si="2"/>
        <v>5</v>
      </c>
      <c r="K5" s="11">
        <f t="shared" si="3"/>
        <v>8800</v>
      </c>
    </row>
    <row r="6" spans="1:11" x14ac:dyDescent="0.25">
      <c r="A6" s="1">
        <v>4</v>
      </c>
      <c r="B6" s="3" t="s">
        <v>12</v>
      </c>
      <c r="C6" s="4">
        <v>5</v>
      </c>
      <c r="D6" s="3">
        <v>5</v>
      </c>
      <c r="E6" s="4">
        <v>5</v>
      </c>
      <c r="F6" s="3">
        <v>5</v>
      </c>
      <c r="G6" s="8">
        <v>42826</v>
      </c>
      <c r="H6" s="14">
        <f t="shared" si="0"/>
        <v>5</v>
      </c>
      <c r="I6" s="15">
        <f t="shared" si="1"/>
        <v>5</v>
      </c>
      <c r="J6" s="16">
        <f t="shared" si="2"/>
        <v>5</v>
      </c>
      <c r="K6" s="11">
        <f t="shared" si="3"/>
        <v>13200</v>
      </c>
    </row>
    <row r="7" spans="1:1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8">
        <v>42887</v>
      </c>
      <c r="H7" s="14">
        <f t="shared" si="0"/>
        <v>2</v>
      </c>
      <c r="I7" s="15">
        <f t="shared" si="1"/>
        <v>4</v>
      </c>
      <c r="J7" s="16">
        <f t="shared" si="2"/>
        <v>5</v>
      </c>
      <c r="K7" s="11">
        <f t="shared" si="3"/>
        <v>0</v>
      </c>
    </row>
    <row r="8" spans="1:1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8">
        <v>42856</v>
      </c>
      <c r="H8" s="14">
        <f t="shared" si="0"/>
        <v>4</v>
      </c>
      <c r="I8" s="15">
        <f t="shared" si="1"/>
        <v>4</v>
      </c>
      <c r="J8" s="16">
        <f t="shared" si="2"/>
        <v>4</v>
      </c>
      <c r="K8" s="11">
        <f t="shared" si="3"/>
        <v>0</v>
      </c>
    </row>
    <row r="9" spans="1:1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8">
        <v>42826</v>
      </c>
      <c r="H9" s="14">
        <f t="shared" si="0"/>
        <v>4</v>
      </c>
      <c r="I9" s="15">
        <f t="shared" si="1"/>
        <v>4.5</v>
      </c>
      <c r="J9" s="16">
        <f t="shared" si="2"/>
        <v>5</v>
      </c>
      <c r="K9" s="11">
        <f t="shared" si="3"/>
        <v>11000</v>
      </c>
    </row>
    <row r="10" spans="1:1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8">
        <v>42856</v>
      </c>
      <c r="H10" s="14">
        <f t="shared" si="0"/>
        <v>2</v>
      </c>
      <c r="I10" s="15">
        <f t="shared" si="1"/>
        <v>4</v>
      </c>
      <c r="J10" s="16">
        <f t="shared" si="2"/>
        <v>5</v>
      </c>
      <c r="K10" s="11">
        <f t="shared" si="3"/>
        <v>0</v>
      </c>
    </row>
    <row r="11" spans="1:1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8">
        <v>42856</v>
      </c>
      <c r="H11" s="14">
        <f t="shared" si="0"/>
        <v>3</v>
      </c>
      <c r="I11" s="15">
        <f t="shared" si="1"/>
        <v>4</v>
      </c>
      <c r="J11" s="16">
        <f t="shared" si="2"/>
        <v>5</v>
      </c>
      <c r="K11" s="11">
        <f t="shared" si="3"/>
        <v>0</v>
      </c>
    </row>
    <row r="12" spans="1:11" x14ac:dyDescent="0.25">
      <c r="A12" s="1">
        <v>10</v>
      </c>
      <c r="B12" s="3" t="s">
        <v>8</v>
      </c>
      <c r="C12" s="4">
        <v>2</v>
      </c>
      <c r="D12" s="3">
        <v>2</v>
      </c>
      <c r="E12" s="4">
        <v>2</v>
      </c>
      <c r="F12" s="3">
        <v>2</v>
      </c>
      <c r="G12" s="8">
        <v>42887</v>
      </c>
      <c r="H12" s="14">
        <f t="shared" si="0"/>
        <v>2</v>
      </c>
      <c r="I12" s="15">
        <f t="shared" si="1"/>
        <v>2</v>
      </c>
      <c r="J12" s="16">
        <f t="shared" si="2"/>
        <v>2</v>
      </c>
      <c r="K12" s="11">
        <f t="shared" si="3"/>
        <v>0</v>
      </c>
    </row>
    <row r="13" spans="1:11" x14ac:dyDescent="0.25">
      <c r="G13" s="9"/>
      <c r="H13" s="7"/>
      <c r="I13" s="7"/>
      <c r="J13" s="7"/>
      <c r="K13" s="7"/>
    </row>
    <row r="14" spans="1:11" x14ac:dyDescent="0.25">
      <c r="C14" s="2">
        <f>MIN(C3:C12)</f>
        <v>2</v>
      </c>
      <c r="D14" s="2">
        <f t="shared" ref="D14:F14" si="4">MIN(D3:D12)</f>
        <v>2</v>
      </c>
      <c r="E14" s="2">
        <f t="shared" si="4"/>
        <v>2</v>
      </c>
      <c r="F14" s="2">
        <f t="shared" si="4"/>
        <v>2</v>
      </c>
      <c r="G14" s="9"/>
      <c r="K14" s="12">
        <f>SUM(K3:K12)</f>
        <v>33000</v>
      </c>
    </row>
    <row r="15" spans="1:11" x14ac:dyDescent="0.25">
      <c r="C15" s="2">
        <f>MEDIAN(C3:C12)</f>
        <v>4</v>
      </c>
      <c r="D15" s="2">
        <f t="shared" ref="D15:F15" si="5">MEDIAN(D3:D12)</f>
        <v>4</v>
      </c>
      <c r="E15" s="2">
        <f t="shared" si="5"/>
        <v>5</v>
      </c>
      <c r="F15" s="2">
        <f t="shared" si="5"/>
        <v>3.5</v>
      </c>
      <c r="G15" s="9"/>
    </row>
    <row r="16" spans="1:11" x14ac:dyDescent="0.25">
      <c r="C16" s="2">
        <f>MAX(C3:C12)</f>
        <v>5</v>
      </c>
      <c r="D16" s="2">
        <f t="shared" ref="D16:F16" si="6">MAX(D3:D12)</f>
        <v>5</v>
      </c>
      <c r="E16" s="2">
        <f t="shared" si="6"/>
        <v>5</v>
      </c>
      <c r="F16" s="2">
        <f t="shared" si="6"/>
        <v>5</v>
      </c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</sheetData>
  <autoFilter ref="A2:K12"/>
  <sortState ref="B3:G12">
    <sortCondition ref="B3:B12"/>
  </sortState>
  <mergeCells count="1">
    <mergeCell ref="B1:H1"/>
  </mergeCells>
  <dataValidations count="4"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">
      <formula1>20</formula1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allowBlank="1" sqref="A13:L25"/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"/>
  <sheetViews>
    <sheetView zoomScale="70" zoomScaleNormal="70" workbookViewId="0">
      <selection activeCell="L24" sqref="L24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13" t="s">
        <v>0</v>
      </c>
      <c r="C1" s="13"/>
      <c r="D1" s="13"/>
      <c r="E1" s="13"/>
      <c r="F1" s="13"/>
      <c r="G1" s="13"/>
      <c r="H1" s="13"/>
      <c r="I1" s="6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4" t="s">
        <v>19</v>
      </c>
      <c r="I2" s="15" t="s">
        <v>18</v>
      </c>
      <c r="J2" s="16" t="s">
        <v>20</v>
      </c>
      <c r="K2" s="10" t="s">
        <v>21</v>
      </c>
    </row>
    <row r="3" spans="1:11" hidden="1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8">
        <v>42826</v>
      </c>
      <c r="H3" s="14">
        <f t="shared" ref="H3:H12" si="0">MIN(C3:F3)</f>
        <v>2</v>
      </c>
      <c r="I3" s="15">
        <f t="shared" ref="I3:I12" si="1">MEDIAN(C3:F3)</f>
        <v>4</v>
      </c>
      <c r="J3" s="16">
        <f t="shared" ref="J3:J12" si="2">MAX(C3:F3)</f>
        <v>5</v>
      </c>
      <c r="K3" s="11">
        <f t="shared" ref="K3:K12" si="3">IF(AND(G3&lt;=DATE,H3&gt;3),1,0)*MONEY*IF(I3&gt;=4.5,IF(I3=5,150%,125%),1)</f>
        <v>0</v>
      </c>
    </row>
    <row r="4" spans="1:11" hidden="1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8">
        <v>42856</v>
      </c>
      <c r="H4" s="14">
        <f t="shared" si="0"/>
        <v>3</v>
      </c>
      <c r="I4" s="15">
        <f t="shared" si="1"/>
        <v>3.5</v>
      </c>
      <c r="J4" s="16">
        <f t="shared" si="2"/>
        <v>5</v>
      </c>
      <c r="K4" s="11">
        <f t="shared" si="3"/>
        <v>0</v>
      </c>
    </row>
    <row r="5" spans="1:11" hidden="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8">
        <v>42826</v>
      </c>
      <c r="H5" s="14">
        <f t="shared" si="0"/>
        <v>4</v>
      </c>
      <c r="I5" s="15">
        <f t="shared" si="1"/>
        <v>4</v>
      </c>
      <c r="J5" s="16">
        <f t="shared" si="2"/>
        <v>5</v>
      </c>
      <c r="K5" s="11">
        <f t="shared" si="3"/>
        <v>8800</v>
      </c>
    </row>
    <row r="6" spans="1:11" x14ac:dyDescent="0.25">
      <c r="A6" s="1">
        <v>4</v>
      </c>
      <c r="B6" s="3" t="s">
        <v>12</v>
      </c>
      <c r="C6" s="4">
        <v>5</v>
      </c>
      <c r="D6" s="3">
        <v>5</v>
      </c>
      <c r="E6" s="4">
        <v>5</v>
      </c>
      <c r="F6" s="3">
        <v>5</v>
      </c>
      <c r="G6" s="8">
        <v>42826</v>
      </c>
      <c r="H6" s="14">
        <f t="shared" si="0"/>
        <v>5</v>
      </c>
      <c r="I6" s="15">
        <f t="shared" si="1"/>
        <v>5</v>
      </c>
      <c r="J6" s="16">
        <f t="shared" si="2"/>
        <v>5</v>
      </c>
      <c r="K6" s="11">
        <f t="shared" si="3"/>
        <v>13200</v>
      </c>
    </row>
    <row r="7" spans="1:11" hidden="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8">
        <v>42887</v>
      </c>
      <c r="H7" s="14">
        <f t="shared" si="0"/>
        <v>2</v>
      </c>
      <c r="I7" s="15">
        <f t="shared" si="1"/>
        <v>4</v>
      </c>
      <c r="J7" s="16">
        <f t="shared" si="2"/>
        <v>5</v>
      </c>
      <c r="K7" s="11">
        <f t="shared" si="3"/>
        <v>0</v>
      </c>
    </row>
    <row r="8" spans="1:11" hidden="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8">
        <v>42856</v>
      </c>
      <c r="H8" s="14">
        <f t="shared" si="0"/>
        <v>4</v>
      </c>
      <c r="I8" s="15">
        <f t="shared" si="1"/>
        <v>4</v>
      </c>
      <c r="J8" s="16">
        <f t="shared" si="2"/>
        <v>4</v>
      </c>
      <c r="K8" s="11">
        <f t="shared" si="3"/>
        <v>0</v>
      </c>
    </row>
    <row r="9" spans="1:11" hidden="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8">
        <v>42826</v>
      </c>
      <c r="H9" s="14">
        <f t="shared" si="0"/>
        <v>4</v>
      </c>
      <c r="I9" s="15">
        <f t="shared" si="1"/>
        <v>4.5</v>
      </c>
      <c r="J9" s="16">
        <f t="shared" si="2"/>
        <v>5</v>
      </c>
      <c r="K9" s="11">
        <f t="shared" si="3"/>
        <v>11000</v>
      </c>
    </row>
    <row r="10" spans="1:11" hidden="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8">
        <v>42856</v>
      </c>
      <c r="H10" s="14">
        <f t="shared" si="0"/>
        <v>2</v>
      </c>
      <c r="I10" s="15">
        <f t="shared" si="1"/>
        <v>4</v>
      </c>
      <c r="J10" s="16">
        <f t="shared" si="2"/>
        <v>5</v>
      </c>
      <c r="K10" s="11">
        <f t="shared" si="3"/>
        <v>0</v>
      </c>
    </row>
    <row r="11" spans="1:11" hidden="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8">
        <v>42856</v>
      </c>
      <c r="H11" s="14">
        <f t="shared" si="0"/>
        <v>3</v>
      </c>
      <c r="I11" s="15">
        <f t="shared" si="1"/>
        <v>4</v>
      </c>
      <c r="J11" s="16">
        <f t="shared" si="2"/>
        <v>5</v>
      </c>
      <c r="K11" s="11">
        <f t="shared" si="3"/>
        <v>0</v>
      </c>
    </row>
    <row r="12" spans="1:11" hidden="1" x14ac:dyDescent="0.25">
      <c r="A12" s="1">
        <v>10</v>
      </c>
      <c r="B12" s="3" t="s">
        <v>8</v>
      </c>
      <c r="C12" s="4">
        <v>4</v>
      </c>
      <c r="D12" s="3">
        <v>2</v>
      </c>
      <c r="E12" s="4">
        <v>4</v>
      </c>
      <c r="F12" s="3">
        <v>2</v>
      </c>
      <c r="G12" s="8">
        <v>42887</v>
      </c>
      <c r="H12" s="14">
        <f t="shared" si="0"/>
        <v>2</v>
      </c>
      <c r="I12" s="15">
        <f t="shared" si="1"/>
        <v>3</v>
      </c>
      <c r="J12" s="16">
        <f t="shared" si="2"/>
        <v>4</v>
      </c>
      <c r="K12" s="11">
        <f t="shared" si="3"/>
        <v>0</v>
      </c>
    </row>
    <row r="13" spans="1:11" x14ac:dyDescent="0.25">
      <c r="G13" s="9"/>
      <c r="H13" s="7"/>
      <c r="I13" s="7"/>
      <c r="J13" s="7"/>
      <c r="K13" s="7"/>
    </row>
    <row r="14" spans="1:11" x14ac:dyDescent="0.25">
      <c r="C14" s="2">
        <f>MIN(C3:C12)</f>
        <v>3</v>
      </c>
      <c r="D14" s="2">
        <f t="shared" ref="D14:F14" si="4">MIN(D3:D12)</f>
        <v>2</v>
      </c>
      <c r="E14" s="2">
        <f t="shared" si="4"/>
        <v>4</v>
      </c>
      <c r="F14" s="2">
        <f t="shared" si="4"/>
        <v>2</v>
      </c>
      <c r="G14" s="9"/>
      <c r="K14" s="12">
        <f>SUM(K3:K12)</f>
        <v>33000</v>
      </c>
    </row>
    <row r="15" spans="1:11" x14ac:dyDescent="0.25">
      <c r="C15" s="2">
        <f>MEDIAN(C3:C12)</f>
        <v>4</v>
      </c>
      <c r="D15" s="2">
        <f t="shared" ref="D15:F15" si="5">MEDIAN(D3:D12)</f>
        <v>4</v>
      </c>
      <c r="E15" s="2">
        <f t="shared" si="5"/>
        <v>5</v>
      </c>
      <c r="F15" s="2">
        <f t="shared" si="5"/>
        <v>3.5</v>
      </c>
      <c r="G15" s="9"/>
    </row>
    <row r="16" spans="1:11" x14ac:dyDescent="0.25">
      <c r="C16" s="2">
        <f>MAX(C3:C12)</f>
        <v>5</v>
      </c>
      <c r="D16" s="2">
        <f t="shared" ref="D16:F16" si="6">MAX(D3:D12)</f>
        <v>5</v>
      </c>
      <c r="E16" s="2">
        <f t="shared" si="6"/>
        <v>5</v>
      </c>
      <c r="F16" s="2">
        <f t="shared" si="6"/>
        <v>5</v>
      </c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</sheetData>
  <autoFilter ref="A2:K12">
    <filterColumn colId="2">
      <filters>
        <filter val="5"/>
      </filters>
    </filterColumn>
    <filterColumn colId="3">
      <filters>
        <filter val="5"/>
      </filters>
    </filterColumn>
  </autoFilter>
  <mergeCells count="1">
    <mergeCell ref="B1:H1"/>
  </mergeCells>
  <dataValidations count="4">
    <dataValidation allowBlank="1" sqref="A13:L25"/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">
      <formula1>20</formula1>
    </dataValidation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"/>
  <sheetViews>
    <sheetView zoomScale="70" zoomScaleNormal="70" workbookViewId="0">
      <selection activeCell="J21" sqref="J21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13" t="s">
        <v>0</v>
      </c>
      <c r="C1" s="13"/>
      <c r="D1" s="13"/>
      <c r="E1" s="13"/>
      <c r="F1" s="13"/>
      <c r="G1" s="13"/>
      <c r="H1" s="13"/>
      <c r="I1" s="6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4" t="s">
        <v>19</v>
      </c>
      <c r="I2" s="15" t="s">
        <v>18</v>
      </c>
      <c r="J2" s="16" t="s">
        <v>20</v>
      </c>
      <c r="K2" s="10" t="s">
        <v>21</v>
      </c>
    </row>
    <row r="3" spans="1:11" hidden="1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8">
        <v>42826</v>
      </c>
      <c r="H3" s="14">
        <f t="shared" ref="H3:H12" si="0">MIN(C3:F3)</f>
        <v>2</v>
      </c>
      <c r="I3" s="15">
        <f t="shared" ref="I3:I12" si="1">MEDIAN(C3:F3)</f>
        <v>4</v>
      </c>
      <c r="J3" s="16">
        <f t="shared" ref="J3:J12" si="2">MAX(C3:F3)</f>
        <v>5</v>
      </c>
      <c r="K3" s="11">
        <f t="shared" ref="K3:K12" si="3">IF(AND(G3&lt;=DATE,H3&gt;3),1,0)*MONEY*IF(I3&gt;=4.5,IF(I3=5,150%,125%),1)</f>
        <v>0</v>
      </c>
    </row>
    <row r="4" spans="1:11" hidden="1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8">
        <v>42856</v>
      </c>
      <c r="H4" s="14">
        <f t="shared" si="0"/>
        <v>3</v>
      </c>
      <c r="I4" s="15">
        <f t="shared" si="1"/>
        <v>3.5</v>
      </c>
      <c r="J4" s="16">
        <f t="shared" si="2"/>
        <v>5</v>
      </c>
      <c r="K4" s="11">
        <f t="shared" si="3"/>
        <v>0</v>
      </c>
    </row>
    <row r="5" spans="1:1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8">
        <v>42826</v>
      </c>
      <c r="H5" s="14">
        <f t="shared" si="0"/>
        <v>4</v>
      </c>
      <c r="I5" s="15">
        <f t="shared" si="1"/>
        <v>4</v>
      </c>
      <c r="J5" s="16">
        <f t="shared" si="2"/>
        <v>5</v>
      </c>
      <c r="K5" s="11">
        <f t="shared" si="3"/>
        <v>8800</v>
      </c>
    </row>
    <row r="6" spans="1:11" x14ac:dyDescent="0.25">
      <c r="A6" s="1">
        <v>4</v>
      </c>
      <c r="B6" s="3" t="s">
        <v>12</v>
      </c>
      <c r="C6" s="4">
        <v>5</v>
      </c>
      <c r="D6" s="3">
        <v>5</v>
      </c>
      <c r="E6" s="4">
        <v>5</v>
      </c>
      <c r="F6" s="3">
        <v>5</v>
      </c>
      <c r="G6" s="8">
        <v>42826</v>
      </c>
      <c r="H6" s="14">
        <f t="shared" si="0"/>
        <v>5</v>
      </c>
      <c r="I6" s="15">
        <f t="shared" si="1"/>
        <v>5</v>
      </c>
      <c r="J6" s="16">
        <f t="shared" si="2"/>
        <v>5</v>
      </c>
      <c r="K6" s="11">
        <f t="shared" si="3"/>
        <v>13200</v>
      </c>
    </row>
    <row r="7" spans="1:11" hidden="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8">
        <v>42887</v>
      </c>
      <c r="H7" s="14">
        <f t="shared" si="0"/>
        <v>2</v>
      </c>
      <c r="I7" s="15">
        <f t="shared" si="1"/>
        <v>4</v>
      </c>
      <c r="J7" s="16">
        <f t="shared" si="2"/>
        <v>5</v>
      </c>
      <c r="K7" s="11">
        <f t="shared" si="3"/>
        <v>0</v>
      </c>
    </row>
    <row r="8" spans="1:1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8">
        <v>42856</v>
      </c>
      <c r="H8" s="14">
        <f t="shared" si="0"/>
        <v>4</v>
      </c>
      <c r="I8" s="15">
        <f t="shared" si="1"/>
        <v>4</v>
      </c>
      <c r="J8" s="16">
        <f t="shared" si="2"/>
        <v>4</v>
      </c>
      <c r="K8" s="11">
        <f t="shared" si="3"/>
        <v>0</v>
      </c>
    </row>
    <row r="9" spans="1:1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8">
        <v>42826</v>
      </c>
      <c r="H9" s="14">
        <f t="shared" si="0"/>
        <v>4</v>
      </c>
      <c r="I9" s="15">
        <f t="shared" si="1"/>
        <v>4.5</v>
      </c>
      <c r="J9" s="16">
        <f t="shared" si="2"/>
        <v>5</v>
      </c>
      <c r="K9" s="11">
        <f t="shared" si="3"/>
        <v>11000</v>
      </c>
    </row>
    <row r="10" spans="1:11" hidden="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8">
        <v>42856</v>
      </c>
      <c r="H10" s="14">
        <f t="shared" si="0"/>
        <v>2</v>
      </c>
      <c r="I10" s="15">
        <f t="shared" si="1"/>
        <v>4</v>
      </c>
      <c r="J10" s="16">
        <f t="shared" si="2"/>
        <v>5</v>
      </c>
      <c r="K10" s="11">
        <f t="shared" si="3"/>
        <v>0</v>
      </c>
    </row>
    <row r="11" spans="1:1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8">
        <v>42856</v>
      </c>
      <c r="H11" s="14">
        <f t="shared" si="0"/>
        <v>3</v>
      </c>
      <c r="I11" s="15">
        <f t="shared" si="1"/>
        <v>4</v>
      </c>
      <c r="J11" s="16">
        <f t="shared" si="2"/>
        <v>5</v>
      </c>
      <c r="K11" s="11">
        <f t="shared" si="3"/>
        <v>0</v>
      </c>
    </row>
    <row r="12" spans="1:11" hidden="1" x14ac:dyDescent="0.25">
      <c r="A12" s="1">
        <v>10</v>
      </c>
      <c r="B12" s="3" t="s">
        <v>8</v>
      </c>
      <c r="C12" s="4">
        <v>4</v>
      </c>
      <c r="D12" s="3">
        <v>2</v>
      </c>
      <c r="E12" s="4">
        <v>4</v>
      </c>
      <c r="F12" s="3">
        <v>2</v>
      </c>
      <c r="G12" s="8">
        <v>42887</v>
      </c>
      <c r="H12" s="14">
        <f t="shared" si="0"/>
        <v>2</v>
      </c>
      <c r="I12" s="15">
        <f t="shared" si="1"/>
        <v>3</v>
      </c>
      <c r="J12" s="16">
        <f t="shared" si="2"/>
        <v>4</v>
      </c>
      <c r="K12" s="11">
        <f t="shared" si="3"/>
        <v>0</v>
      </c>
    </row>
    <row r="13" spans="1:11" x14ac:dyDescent="0.25">
      <c r="G13" s="9"/>
      <c r="H13" s="7"/>
      <c r="I13" s="7"/>
      <c r="J13" s="7"/>
      <c r="K13" s="7"/>
    </row>
    <row r="14" spans="1:11" x14ac:dyDescent="0.25">
      <c r="C14" s="2">
        <f>MIN(C3:C12)</f>
        <v>3</v>
      </c>
      <c r="D14" s="2">
        <f t="shared" ref="D14:F14" si="4">MIN(D3:D12)</f>
        <v>2</v>
      </c>
      <c r="E14" s="2">
        <f t="shared" si="4"/>
        <v>4</v>
      </c>
      <c r="F14" s="2">
        <f t="shared" si="4"/>
        <v>2</v>
      </c>
      <c r="G14" s="9"/>
      <c r="K14" s="12">
        <f>SUM(K3:K12)</f>
        <v>33000</v>
      </c>
    </row>
    <row r="15" spans="1:11" x14ac:dyDescent="0.25">
      <c r="C15" s="2">
        <f>MEDIAN(C3:C12)</f>
        <v>4</v>
      </c>
      <c r="D15" s="2">
        <f t="shared" ref="D15:F15" si="5">MEDIAN(D3:D12)</f>
        <v>4</v>
      </c>
      <c r="E15" s="2">
        <f t="shared" si="5"/>
        <v>5</v>
      </c>
      <c r="F15" s="2">
        <f t="shared" si="5"/>
        <v>3.5</v>
      </c>
      <c r="G15" s="9"/>
    </row>
    <row r="16" spans="1:11" x14ac:dyDescent="0.25">
      <c r="C16" s="2">
        <f>MAX(C3:C12)</f>
        <v>5</v>
      </c>
      <c r="D16" s="2">
        <f t="shared" ref="D16:F16" si="6">MAX(D3:D12)</f>
        <v>5</v>
      </c>
      <c r="E16" s="2">
        <f t="shared" si="6"/>
        <v>5</v>
      </c>
      <c r="F16" s="2">
        <f t="shared" si="6"/>
        <v>5</v>
      </c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</sheetData>
  <autoFilter ref="A2:K12">
    <filterColumn colId="5">
      <filters>
        <filter val="4"/>
        <filter val="5"/>
      </filters>
    </filterColumn>
  </autoFilter>
  <mergeCells count="1">
    <mergeCell ref="B1:H1"/>
  </mergeCells>
  <dataValidations count="4">
    <dataValidation allowBlank="1" sqref="A13:L25"/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">
      <formula1>20</formula1>
    </dataValidation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"/>
  <sheetViews>
    <sheetView zoomScale="70" zoomScaleNormal="70" workbookViewId="0">
      <selection activeCell="H23" sqref="H23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13" t="s">
        <v>0</v>
      </c>
      <c r="C1" s="13"/>
      <c r="D1" s="13"/>
      <c r="E1" s="13"/>
      <c r="F1" s="13"/>
      <c r="G1" s="13"/>
      <c r="H1" s="13"/>
      <c r="I1" s="6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4" t="s">
        <v>19</v>
      </c>
      <c r="I2" s="15" t="s">
        <v>18</v>
      </c>
      <c r="J2" s="16" t="s">
        <v>20</v>
      </c>
      <c r="K2" s="10" t="s">
        <v>21</v>
      </c>
    </row>
    <row r="3" spans="1:11" hidden="1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8">
        <v>42826</v>
      </c>
      <c r="H3" s="14">
        <f t="shared" ref="H3:H12" si="0">MIN(C3:F3)</f>
        <v>2</v>
      </c>
      <c r="I3" s="15">
        <f t="shared" ref="I3:I12" si="1">MEDIAN(C3:F3)</f>
        <v>4</v>
      </c>
      <c r="J3" s="16">
        <f t="shared" ref="J3:J12" si="2">MAX(C3:F3)</f>
        <v>5</v>
      </c>
      <c r="K3" s="11">
        <f t="shared" ref="K3:K12" si="3">IF(AND(G3&lt;=DATE,H3&gt;3),1,0)*MONEY*IF(I3&gt;=4.5,IF(I3=5,150%,125%),1)</f>
        <v>0</v>
      </c>
    </row>
    <row r="4" spans="1:11" hidden="1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8">
        <v>42856</v>
      </c>
      <c r="H4" s="14">
        <f t="shared" si="0"/>
        <v>3</v>
      </c>
      <c r="I4" s="15">
        <f t="shared" si="1"/>
        <v>3.5</v>
      </c>
      <c r="J4" s="16">
        <f t="shared" si="2"/>
        <v>5</v>
      </c>
      <c r="K4" s="11">
        <f t="shared" si="3"/>
        <v>0</v>
      </c>
    </row>
    <row r="5" spans="1:11" hidden="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8">
        <v>42826</v>
      </c>
      <c r="H5" s="14">
        <f t="shared" si="0"/>
        <v>4</v>
      </c>
      <c r="I5" s="15">
        <f t="shared" si="1"/>
        <v>4</v>
      </c>
      <c r="J5" s="16">
        <f t="shared" si="2"/>
        <v>5</v>
      </c>
      <c r="K5" s="11">
        <f t="shared" si="3"/>
        <v>8800</v>
      </c>
    </row>
    <row r="6" spans="1:11" hidden="1" x14ac:dyDescent="0.25">
      <c r="A6" s="1">
        <v>4</v>
      </c>
      <c r="B6" s="3" t="s">
        <v>12</v>
      </c>
      <c r="C6" s="4">
        <v>5</v>
      </c>
      <c r="D6" s="3">
        <v>5</v>
      </c>
      <c r="E6" s="4">
        <v>5</v>
      </c>
      <c r="F6" s="3">
        <v>5</v>
      </c>
      <c r="G6" s="8">
        <v>42826</v>
      </c>
      <c r="H6" s="14">
        <f t="shared" si="0"/>
        <v>5</v>
      </c>
      <c r="I6" s="15">
        <f t="shared" si="1"/>
        <v>5</v>
      </c>
      <c r="J6" s="16">
        <f t="shared" si="2"/>
        <v>5</v>
      </c>
      <c r="K6" s="11">
        <f t="shared" si="3"/>
        <v>13200</v>
      </c>
    </row>
    <row r="7" spans="1:11" hidden="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8">
        <v>42887</v>
      </c>
      <c r="H7" s="14">
        <f t="shared" si="0"/>
        <v>2</v>
      </c>
      <c r="I7" s="15">
        <f t="shared" si="1"/>
        <v>4</v>
      </c>
      <c r="J7" s="16">
        <f t="shared" si="2"/>
        <v>5</v>
      </c>
      <c r="K7" s="11">
        <f t="shared" si="3"/>
        <v>0</v>
      </c>
    </row>
    <row r="8" spans="1:1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8">
        <v>42856</v>
      </c>
      <c r="H8" s="14">
        <f t="shared" si="0"/>
        <v>4</v>
      </c>
      <c r="I8" s="15">
        <f t="shared" si="1"/>
        <v>4</v>
      </c>
      <c r="J8" s="16">
        <f t="shared" si="2"/>
        <v>4</v>
      </c>
      <c r="K8" s="11">
        <f t="shared" si="3"/>
        <v>0</v>
      </c>
    </row>
    <row r="9" spans="1:11" hidden="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8">
        <v>42826</v>
      </c>
      <c r="H9" s="14">
        <f t="shared" si="0"/>
        <v>4</v>
      </c>
      <c r="I9" s="15">
        <f t="shared" si="1"/>
        <v>4.5</v>
      </c>
      <c r="J9" s="16">
        <f t="shared" si="2"/>
        <v>5</v>
      </c>
      <c r="K9" s="11">
        <f t="shared" si="3"/>
        <v>11000</v>
      </c>
    </row>
    <row r="10" spans="1:11" hidden="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8">
        <v>42856</v>
      </c>
      <c r="H10" s="14">
        <f t="shared" si="0"/>
        <v>2</v>
      </c>
      <c r="I10" s="15">
        <f t="shared" si="1"/>
        <v>4</v>
      </c>
      <c r="J10" s="16">
        <f t="shared" si="2"/>
        <v>5</v>
      </c>
      <c r="K10" s="11">
        <f t="shared" si="3"/>
        <v>0</v>
      </c>
    </row>
    <row r="11" spans="1:11" hidden="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8">
        <v>42856</v>
      </c>
      <c r="H11" s="14">
        <f t="shared" si="0"/>
        <v>3</v>
      </c>
      <c r="I11" s="15">
        <f t="shared" si="1"/>
        <v>4</v>
      </c>
      <c r="J11" s="16">
        <f t="shared" si="2"/>
        <v>5</v>
      </c>
      <c r="K11" s="11">
        <f t="shared" si="3"/>
        <v>0</v>
      </c>
    </row>
    <row r="12" spans="1:11" hidden="1" x14ac:dyDescent="0.25">
      <c r="A12" s="1">
        <v>10</v>
      </c>
      <c r="B12" s="3" t="s">
        <v>8</v>
      </c>
      <c r="C12" s="4">
        <v>4</v>
      </c>
      <c r="D12" s="3">
        <v>2</v>
      </c>
      <c r="E12" s="4">
        <v>4</v>
      </c>
      <c r="F12" s="3">
        <v>2</v>
      </c>
      <c r="G12" s="8">
        <v>42887</v>
      </c>
      <c r="H12" s="14">
        <f t="shared" si="0"/>
        <v>2</v>
      </c>
      <c r="I12" s="15">
        <f t="shared" si="1"/>
        <v>3</v>
      </c>
      <c r="J12" s="16">
        <f t="shared" si="2"/>
        <v>4</v>
      </c>
      <c r="K12" s="11">
        <f t="shared" si="3"/>
        <v>0</v>
      </c>
    </row>
    <row r="13" spans="1:11" x14ac:dyDescent="0.25">
      <c r="G13" s="9"/>
      <c r="H13" s="7"/>
      <c r="I13" s="7"/>
      <c r="J13" s="7"/>
      <c r="K13" s="7"/>
    </row>
    <row r="14" spans="1:11" x14ac:dyDescent="0.25">
      <c r="C14" s="2">
        <f>MIN(C3:C12)</f>
        <v>3</v>
      </c>
      <c r="D14" s="2">
        <f t="shared" ref="D14:F14" si="4">MIN(D3:D12)</f>
        <v>2</v>
      </c>
      <c r="E14" s="2">
        <f t="shared" si="4"/>
        <v>4</v>
      </c>
      <c r="F14" s="2">
        <f t="shared" si="4"/>
        <v>2</v>
      </c>
      <c r="G14" s="9"/>
      <c r="K14" s="12">
        <f>SUM(K3:K12)</f>
        <v>33000</v>
      </c>
    </row>
    <row r="15" spans="1:11" x14ac:dyDescent="0.25">
      <c r="C15" s="2">
        <f>MEDIAN(C3:C12)</f>
        <v>4</v>
      </c>
      <c r="D15" s="2">
        <f t="shared" ref="D15:F15" si="5">MEDIAN(D3:D12)</f>
        <v>4</v>
      </c>
      <c r="E15" s="2">
        <f t="shared" si="5"/>
        <v>5</v>
      </c>
      <c r="F15" s="2">
        <f t="shared" si="5"/>
        <v>3.5</v>
      </c>
      <c r="G15" s="9"/>
    </row>
    <row r="16" spans="1:11" x14ac:dyDescent="0.25">
      <c r="C16" s="2">
        <f>MAX(C3:C12)</f>
        <v>5</v>
      </c>
      <c r="D16" s="2">
        <f t="shared" ref="D16:F16" si="6">MAX(D3:D12)</f>
        <v>5</v>
      </c>
      <c r="E16" s="2">
        <f t="shared" si="6"/>
        <v>5</v>
      </c>
      <c r="F16" s="2">
        <f t="shared" si="6"/>
        <v>5</v>
      </c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</sheetData>
  <autoFilter ref="A2:K12">
    <filterColumn colId="2">
      <filters>
        <filter val="3"/>
        <filter val="4"/>
      </filters>
    </filterColumn>
    <filterColumn colId="4">
      <filters>
        <filter val="4"/>
      </filters>
    </filterColumn>
    <filterColumn colId="5">
      <filters>
        <filter val="4"/>
      </filters>
    </filterColumn>
  </autoFilter>
  <mergeCells count="1">
    <mergeCell ref="B1:H1"/>
  </mergeCells>
  <dataValidations count="4"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">
      <formula1>20</formula1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allowBlank="1" sqref="A13:L25"/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5"/>
  <sheetViews>
    <sheetView zoomScale="70" zoomScaleNormal="70" workbookViewId="0">
      <selection activeCell="A2" sqref="A2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13" t="s">
        <v>0</v>
      </c>
      <c r="C1" s="13"/>
      <c r="D1" s="13"/>
      <c r="E1" s="13"/>
      <c r="F1" s="13"/>
      <c r="G1" s="13"/>
      <c r="H1" s="13"/>
      <c r="I1" s="6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4" t="s">
        <v>19</v>
      </c>
      <c r="I2" s="15" t="s">
        <v>18</v>
      </c>
      <c r="J2" s="16" t="s">
        <v>20</v>
      </c>
      <c r="K2" s="10" t="s">
        <v>21</v>
      </c>
    </row>
    <row r="3" spans="1:11" x14ac:dyDescent="0.25">
      <c r="A3" s="1"/>
      <c r="B3" s="3"/>
      <c r="C3" s="4">
        <v>2</v>
      </c>
      <c r="D3" s="3"/>
      <c r="E3" s="4"/>
      <c r="F3" s="3"/>
      <c r="G3" s="8"/>
      <c r="H3" s="14"/>
      <c r="I3" s="15"/>
      <c r="J3" s="16"/>
      <c r="K3" s="11"/>
    </row>
    <row r="4" spans="1:11" x14ac:dyDescent="0.25">
      <c r="A4" s="1"/>
      <c r="B4" s="3"/>
      <c r="C4" s="4"/>
      <c r="D4" s="3">
        <v>2</v>
      </c>
      <c r="E4" s="4"/>
      <c r="F4" s="3"/>
      <c r="G4" s="8"/>
      <c r="H4" s="14"/>
      <c r="I4" s="15"/>
      <c r="J4" s="16"/>
      <c r="K4" s="11"/>
    </row>
    <row r="5" spans="1:11" x14ac:dyDescent="0.25">
      <c r="A5" s="1"/>
      <c r="B5" s="3"/>
      <c r="C5" s="4"/>
      <c r="D5" s="3"/>
      <c r="E5" s="4">
        <v>2</v>
      </c>
      <c r="F5" s="3"/>
      <c r="G5" s="8"/>
      <c r="H5" s="14"/>
      <c r="I5" s="15"/>
      <c r="J5" s="16"/>
      <c r="K5" s="11"/>
    </row>
    <row r="6" spans="1:11" x14ac:dyDescent="0.25">
      <c r="A6" s="1"/>
      <c r="B6" s="3"/>
      <c r="C6" s="4"/>
      <c r="D6" s="3"/>
      <c r="E6" s="4"/>
      <c r="F6" s="3">
        <v>2</v>
      </c>
      <c r="G6" s="8"/>
      <c r="H6" s="14"/>
      <c r="I6" s="15"/>
      <c r="J6" s="16"/>
      <c r="K6" s="11"/>
    </row>
    <row r="10" spans="1:11" ht="18.75" x14ac:dyDescent="0.25">
      <c r="A10" s="1" t="s">
        <v>17</v>
      </c>
      <c r="B10" s="13" t="s">
        <v>0</v>
      </c>
      <c r="C10" s="13"/>
      <c r="D10" s="13"/>
      <c r="E10" s="13"/>
      <c r="F10" s="13"/>
      <c r="G10" s="13"/>
      <c r="H10" s="13"/>
      <c r="I10" s="6">
        <v>42826</v>
      </c>
      <c r="J10" s="1">
        <v>8800</v>
      </c>
      <c r="K10" s="1"/>
    </row>
    <row r="11" spans="1:11" x14ac:dyDescent="0.25">
      <c r="A11" s="1"/>
      <c r="B11" s="3" t="s">
        <v>6</v>
      </c>
      <c r="C11" s="4" t="s">
        <v>1</v>
      </c>
      <c r="D11" s="3" t="s">
        <v>3</v>
      </c>
      <c r="E11" s="4" t="s">
        <v>2</v>
      </c>
      <c r="F11" s="3" t="s">
        <v>5</v>
      </c>
      <c r="G11" s="4" t="s">
        <v>4</v>
      </c>
      <c r="H11" s="14" t="s">
        <v>19</v>
      </c>
      <c r="I11" s="15" t="s">
        <v>18</v>
      </c>
      <c r="J11" s="16" t="s">
        <v>20</v>
      </c>
      <c r="K11" s="10" t="s">
        <v>21</v>
      </c>
    </row>
    <row r="12" spans="1:11" x14ac:dyDescent="0.25">
      <c r="A12" s="1">
        <v>1</v>
      </c>
      <c r="B12" s="3" t="s">
        <v>9</v>
      </c>
      <c r="C12" s="4">
        <v>5</v>
      </c>
      <c r="D12" s="3">
        <v>3</v>
      </c>
      <c r="E12" s="4">
        <v>5</v>
      </c>
      <c r="F12" s="3">
        <v>2</v>
      </c>
      <c r="G12" s="8">
        <v>42826</v>
      </c>
      <c r="H12" s="14">
        <f t="shared" ref="H12:H21" si="0">MIN(C12:F12)</f>
        <v>2</v>
      </c>
      <c r="I12" s="15">
        <f t="shared" ref="I12:I21" si="1">MEDIAN(C12:F12)</f>
        <v>4</v>
      </c>
      <c r="J12" s="16">
        <f t="shared" ref="J12:J21" si="2">MAX(C12:F12)</f>
        <v>5</v>
      </c>
      <c r="K12" s="11">
        <f t="shared" ref="K12:K21" si="3">IF(AND(G12&lt;=DATE,H12&gt;3),1,0)*MONEY*IF(I12&gt;=4.5,IF(I12=5,150%,125%),1)</f>
        <v>0</v>
      </c>
    </row>
    <row r="13" spans="1:11" hidden="1" x14ac:dyDescent="0.25">
      <c r="A13" s="1">
        <v>2</v>
      </c>
      <c r="B13" s="3" t="s">
        <v>10</v>
      </c>
      <c r="C13" s="4">
        <v>3</v>
      </c>
      <c r="D13" s="3">
        <v>4</v>
      </c>
      <c r="E13" s="4">
        <v>5</v>
      </c>
      <c r="F13" s="3">
        <v>3</v>
      </c>
      <c r="G13" s="8">
        <v>42856</v>
      </c>
      <c r="H13" s="14">
        <f t="shared" si="0"/>
        <v>3</v>
      </c>
      <c r="I13" s="15">
        <f t="shared" si="1"/>
        <v>3.5</v>
      </c>
      <c r="J13" s="16">
        <f t="shared" si="2"/>
        <v>5</v>
      </c>
      <c r="K13" s="11">
        <f t="shared" si="3"/>
        <v>0</v>
      </c>
    </row>
    <row r="14" spans="1:11" hidden="1" x14ac:dyDescent="0.25">
      <c r="A14" s="1">
        <v>3</v>
      </c>
      <c r="B14" s="3" t="s">
        <v>11</v>
      </c>
      <c r="C14" s="4">
        <v>4</v>
      </c>
      <c r="D14" s="3">
        <v>4</v>
      </c>
      <c r="E14" s="4">
        <v>5</v>
      </c>
      <c r="F14" s="3">
        <v>4</v>
      </c>
      <c r="G14" s="8">
        <v>42826</v>
      </c>
      <c r="H14" s="14">
        <f t="shared" si="0"/>
        <v>4</v>
      </c>
      <c r="I14" s="15">
        <f t="shared" si="1"/>
        <v>4</v>
      </c>
      <c r="J14" s="16">
        <f t="shared" si="2"/>
        <v>5</v>
      </c>
      <c r="K14" s="11">
        <f t="shared" si="3"/>
        <v>8800</v>
      </c>
    </row>
    <row r="15" spans="1:11" hidden="1" x14ac:dyDescent="0.25">
      <c r="A15" s="1">
        <v>4</v>
      </c>
      <c r="B15" s="3" t="s">
        <v>12</v>
      </c>
      <c r="C15" s="4">
        <v>5</v>
      </c>
      <c r="D15" s="3">
        <v>5</v>
      </c>
      <c r="E15" s="4">
        <v>5</v>
      </c>
      <c r="F15" s="3">
        <v>5</v>
      </c>
      <c r="G15" s="8">
        <v>42826</v>
      </c>
      <c r="H15" s="14">
        <f t="shared" si="0"/>
        <v>5</v>
      </c>
      <c r="I15" s="15">
        <f t="shared" si="1"/>
        <v>5</v>
      </c>
      <c r="J15" s="16">
        <f t="shared" si="2"/>
        <v>5</v>
      </c>
      <c r="K15" s="11">
        <f t="shared" si="3"/>
        <v>13200</v>
      </c>
    </row>
    <row r="16" spans="1:11" x14ac:dyDescent="0.25">
      <c r="A16" s="1">
        <v>5</v>
      </c>
      <c r="B16" s="3" t="s">
        <v>14</v>
      </c>
      <c r="C16" s="4">
        <v>4</v>
      </c>
      <c r="D16" s="3">
        <v>4</v>
      </c>
      <c r="E16" s="4">
        <v>5</v>
      </c>
      <c r="F16" s="3">
        <v>2</v>
      </c>
      <c r="G16" s="8">
        <v>42887</v>
      </c>
      <c r="H16" s="14">
        <f t="shared" si="0"/>
        <v>2</v>
      </c>
      <c r="I16" s="15">
        <f t="shared" si="1"/>
        <v>4</v>
      </c>
      <c r="J16" s="16">
        <f t="shared" si="2"/>
        <v>5</v>
      </c>
      <c r="K16" s="11">
        <f t="shared" si="3"/>
        <v>0</v>
      </c>
    </row>
    <row r="17" spans="1:11" hidden="1" x14ac:dyDescent="0.25">
      <c r="A17" s="1">
        <v>6</v>
      </c>
      <c r="B17" s="3" t="s">
        <v>13</v>
      </c>
      <c r="C17" s="4">
        <v>4</v>
      </c>
      <c r="D17" s="3">
        <v>4</v>
      </c>
      <c r="E17" s="4">
        <v>4</v>
      </c>
      <c r="F17" s="3">
        <v>4</v>
      </c>
      <c r="G17" s="8">
        <v>42856</v>
      </c>
      <c r="H17" s="14">
        <f t="shared" si="0"/>
        <v>4</v>
      </c>
      <c r="I17" s="15">
        <f t="shared" si="1"/>
        <v>4</v>
      </c>
      <c r="J17" s="16">
        <f t="shared" si="2"/>
        <v>4</v>
      </c>
      <c r="K17" s="11">
        <f t="shared" si="3"/>
        <v>0</v>
      </c>
    </row>
    <row r="18" spans="1:11" hidden="1" x14ac:dyDescent="0.25">
      <c r="A18" s="1">
        <v>7</v>
      </c>
      <c r="B18" s="3" t="s">
        <v>15</v>
      </c>
      <c r="C18" s="4">
        <v>4</v>
      </c>
      <c r="D18" s="3">
        <v>4</v>
      </c>
      <c r="E18" s="4">
        <v>5</v>
      </c>
      <c r="F18" s="3">
        <v>5</v>
      </c>
      <c r="G18" s="8">
        <v>42826</v>
      </c>
      <c r="H18" s="14">
        <f t="shared" si="0"/>
        <v>4</v>
      </c>
      <c r="I18" s="15">
        <f t="shared" si="1"/>
        <v>4.5</v>
      </c>
      <c r="J18" s="16">
        <f t="shared" si="2"/>
        <v>5</v>
      </c>
      <c r="K18" s="11">
        <f t="shared" si="3"/>
        <v>11000</v>
      </c>
    </row>
    <row r="19" spans="1:11" x14ac:dyDescent="0.25">
      <c r="A19" s="1">
        <v>8</v>
      </c>
      <c r="B19" s="3" t="s">
        <v>16</v>
      </c>
      <c r="C19" s="4">
        <v>4</v>
      </c>
      <c r="D19" s="3">
        <v>4</v>
      </c>
      <c r="E19" s="4">
        <v>5</v>
      </c>
      <c r="F19" s="3">
        <v>2</v>
      </c>
      <c r="G19" s="8">
        <v>42856</v>
      </c>
      <c r="H19" s="14">
        <f t="shared" si="0"/>
        <v>2</v>
      </c>
      <c r="I19" s="15">
        <f t="shared" si="1"/>
        <v>4</v>
      </c>
      <c r="J19" s="16">
        <f t="shared" si="2"/>
        <v>5</v>
      </c>
      <c r="K19" s="11">
        <f t="shared" si="3"/>
        <v>0</v>
      </c>
    </row>
    <row r="20" spans="1:11" hidden="1" x14ac:dyDescent="0.25">
      <c r="A20" s="1">
        <v>9</v>
      </c>
      <c r="B20" s="5" t="s">
        <v>7</v>
      </c>
      <c r="C20" s="4">
        <v>3</v>
      </c>
      <c r="D20" s="3">
        <v>4</v>
      </c>
      <c r="E20" s="4">
        <v>5</v>
      </c>
      <c r="F20" s="3">
        <v>4</v>
      </c>
      <c r="G20" s="8">
        <v>42856</v>
      </c>
      <c r="H20" s="14">
        <f t="shared" si="0"/>
        <v>3</v>
      </c>
      <c r="I20" s="15">
        <f t="shared" si="1"/>
        <v>4</v>
      </c>
      <c r="J20" s="16">
        <f t="shared" si="2"/>
        <v>5</v>
      </c>
      <c r="K20" s="11">
        <f t="shared" si="3"/>
        <v>0</v>
      </c>
    </row>
    <row r="21" spans="1:11" x14ac:dyDescent="0.25">
      <c r="A21" s="1">
        <v>10</v>
      </c>
      <c r="B21" s="3" t="s">
        <v>8</v>
      </c>
      <c r="C21" s="4">
        <v>2</v>
      </c>
      <c r="D21" s="3">
        <v>2</v>
      </c>
      <c r="E21" s="4">
        <v>2</v>
      </c>
      <c r="F21" s="3">
        <v>2</v>
      </c>
      <c r="G21" s="8">
        <v>42887</v>
      </c>
      <c r="H21" s="14">
        <f t="shared" si="0"/>
        <v>2</v>
      </c>
      <c r="I21" s="15">
        <f t="shared" si="1"/>
        <v>2</v>
      </c>
      <c r="J21" s="16">
        <f t="shared" si="2"/>
        <v>2</v>
      </c>
      <c r="K21" s="11">
        <f t="shared" si="3"/>
        <v>0</v>
      </c>
    </row>
    <row r="22" spans="1:11" x14ac:dyDescent="0.25">
      <c r="G22" s="9"/>
      <c r="H22" s="7"/>
      <c r="I22" s="7"/>
      <c r="J22" s="7"/>
      <c r="K22" s="7"/>
    </row>
    <row r="23" spans="1:11" x14ac:dyDescent="0.25">
      <c r="C23" s="2">
        <f>MIN(C12:C21)</f>
        <v>2</v>
      </c>
      <c r="D23" s="2">
        <f t="shared" ref="D23:F23" si="4">MIN(D12:D21)</f>
        <v>2</v>
      </c>
      <c r="E23" s="2">
        <f t="shared" si="4"/>
        <v>2</v>
      </c>
      <c r="F23" s="2">
        <f t="shared" si="4"/>
        <v>2</v>
      </c>
      <c r="G23" s="9"/>
      <c r="K23" s="12">
        <f>SUM(K12:K21)</f>
        <v>33000</v>
      </c>
    </row>
    <row r="24" spans="1:11" x14ac:dyDescent="0.25">
      <c r="C24" s="2">
        <f>MEDIAN(C12:C21)</f>
        <v>4</v>
      </c>
      <c r="D24" s="2">
        <f t="shared" ref="D24:F24" si="5">MEDIAN(D12:D21)</f>
        <v>4</v>
      </c>
      <c r="E24" s="2">
        <f t="shared" si="5"/>
        <v>5</v>
      </c>
      <c r="F24" s="2">
        <f t="shared" si="5"/>
        <v>3.5</v>
      </c>
      <c r="G24" s="9"/>
    </row>
    <row r="25" spans="1:11" x14ac:dyDescent="0.25">
      <c r="C25" s="2">
        <f>MAX(C12:C21)</f>
        <v>5</v>
      </c>
      <c r="D25" s="2">
        <f t="shared" ref="D25:F25" si="6">MAX(D12:D21)</f>
        <v>5</v>
      </c>
      <c r="E25" s="2">
        <f t="shared" si="6"/>
        <v>5</v>
      </c>
      <c r="F25" s="2">
        <f t="shared" si="6"/>
        <v>5</v>
      </c>
      <c r="G25" s="9"/>
    </row>
  </sheetData>
  <mergeCells count="2">
    <mergeCell ref="B10:H10"/>
    <mergeCell ref="B1:H1"/>
  </mergeCells>
  <dataValidations count="4">
    <dataValidation allowBlank="1" sqref="L13:L25 A22:K25"/>
    <dataValidation type="date" allowBlank="1" showInputMessage="1" showErrorMessage="1" errorTitle="Дата" error="Формат ввода DD-MM-YY _x000a_Дата между 31-12-2016 01-10-2017" promptTitle="Дата" prompt="Формат ввода DD-MM-YY" sqref="I10 G12:G21 I1 G3:G6">
      <formula1>42735</formula1>
      <formula2>43009</formula2>
    </dataValidation>
    <dataValidation type="whole" allowBlank="1" showInputMessage="1" showErrorMessage="1" errorTitle="Оценка" error="Допустимые оценки 2 3 4 5" promptTitle="Оценка" prompt="Допустимые оценки 2 3 4 5" sqref="C12:F21 C3:F6">
      <formula1>2</formula1>
      <formula2>5</formula2>
    </dataValidation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12:B14 B3:B6">
      <formula1>20</formula1>
    </dataValidation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"/>
  <sheetViews>
    <sheetView tabSelected="1" zoomScale="70" zoomScaleNormal="70" workbookViewId="0">
      <selection activeCell="N19" sqref="N19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3" ht="18.75" x14ac:dyDescent="0.25">
      <c r="A1" s="1" t="s">
        <v>17</v>
      </c>
      <c r="B1" s="13" t="s">
        <v>0</v>
      </c>
      <c r="C1" s="13"/>
      <c r="D1" s="13"/>
      <c r="E1" s="13"/>
      <c r="F1" s="13"/>
      <c r="G1" s="13"/>
      <c r="H1" s="13"/>
      <c r="I1" s="6">
        <v>42826</v>
      </c>
      <c r="J1" s="1">
        <v>8800</v>
      </c>
      <c r="K1" s="1"/>
    </row>
    <row r="2" spans="1:13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4" t="s">
        <v>19</v>
      </c>
      <c r="I2" s="15" t="s">
        <v>18</v>
      </c>
      <c r="J2" s="16" t="s">
        <v>20</v>
      </c>
      <c r="K2" s="10" t="s">
        <v>21</v>
      </c>
      <c r="M2" s="3" t="s">
        <v>6</v>
      </c>
    </row>
    <row r="3" spans="1:13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8">
        <v>42826</v>
      </c>
      <c r="H3" s="14">
        <f t="shared" ref="H3:H12" si="0">MIN(C3:F3)</f>
        <v>2</v>
      </c>
      <c r="I3" s="15">
        <f t="shared" ref="I3:I12" si="1">MEDIAN(C3:F3)</f>
        <v>4</v>
      </c>
      <c r="J3" s="16">
        <f t="shared" ref="J3:J12" si="2">MAX(C3:F3)</f>
        <v>5</v>
      </c>
      <c r="K3" s="11">
        <f t="shared" ref="K3:K12" si="3">IF(AND(G3&lt;=DATE,H3&gt;3),1,0)*MONEY*IF(I3&gt;=4.5,IF(I3=5,150%,125%),1)</f>
        <v>0</v>
      </c>
      <c r="M3" s="3" t="s">
        <v>26</v>
      </c>
    </row>
    <row r="4" spans="1:13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8">
        <v>42856</v>
      </c>
      <c r="H4" s="14">
        <f t="shared" si="0"/>
        <v>3</v>
      </c>
      <c r="I4" s="15">
        <f t="shared" si="1"/>
        <v>3.5</v>
      </c>
      <c r="J4" s="16">
        <f t="shared" si="2"/>
        <v>5</v>
      </c>
      <c r="K4" s="11">
        <f t="shared" si="3"/>
        <v>0</v>
      </c>
    </row>
    <row r="5" spans="1:13" hidden="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8">
        <v>42826</v>
      </c>
      <c r="H5" s="14">
        <f t="shared" si="0"/>
        <v>4</v>
      </c>
      <c r="I5" s="15">
        <f t="shared" si="1"/>
        <v>4</v>
      </c>
      <c r="J5" s="16">
        <f t="shared" si="2"/>
        <v>5</v>
      </c>
      <c r="K5" s="11">
        <f t="shared" si="3"/>
        <v>8800</v>
      </c>
    </row>
    <row r="6" spans="1:13" hidden="1" x14ac:dyDescent="0.25">
      <c r="A6" s="1">
        <v>4</v>
      </c>
      <c r="B6" s="3" t="s">
        <v>12</v>
      </c>
      <c r="C6" s="4">
        <v>5</v>
      </c>
      <c r="D6" s="3">
        <v>5</v>
      </c>
      <c r="E6" s="4">
        <v>5</v>
      </c>
      <c r="F6" s="3">
        <v>5</v>
      </c>
      <c r="G6" s="8">
        <v>42826</v>
      </c>
      <c r="H6" s="14">
        <f t="shared" si="0"/>
        <v>5</v>
      </c>
      <c r="I6" s="15">
        <f t="shared" si="1"/>
        <v>5</v>
      </c>
      <c r="J6" s="16">
        <f t="shared" si="2"/>
        <v>5</v>
      </c>
      <c r="K6" s="11">
        <f t="shared" si="3"/>
        <v>13200</v>
      </c>
    </row>
    <row r="7" spans="1:13" hidden="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8">
        <v>42887</v>
      </c>
      <c r="H7" s="14">
        <f t="shared" si="0"/>
        <v>2</v>
      </c>
      <c r="I7" s="15">
        <f t="shared" si="1"/>
        <v>4</v>
      </c>
      <c r="J7" s="16">
        <f t="shared" si="2"/>
        <v>5</v>
      </c>
      <c r="K7" s="11">
        <f t="shared" si="3"/>
        <v>0</v>
      </c>
    </row>
    <row r="8" spans="1:13" hidden="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8">
        <v>42856</v>
      </c>
      <c r="H8" s="14">
        <f t="shared" si="0"/>
        <v>4</v>
      </c>
      <c r="I8" s="15">
        <f t="shared" si="1"/>
        <v>4</v>
      </c>
      <c r="J8" s="16">
        <f t="shared" si="2"/>
        <v>4</v>
      </c>
      <c r="K8" s="11">
        <f t="shared" si="3"/>
        <v>0</v>
      </c>
    </row>
    <row r="9" spans="1:13" hidden="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8">
        <v>42826</v>
      </c>
      <c r="H9" s="14">
        <f t="shared" si="0"/>
        <v>4</v>
      </c>
      <c r="I9" s="15">
        <f t="shared" si="1"/>
        <v>4.5</v>
      </c>
      <c r="J9" s="16">
        <f t="shared" si="2"/>
        <v>5</v>
      </c>
      <c r="K9" s="11">
        <f t="shared" si="3"/>
        <v>11000</v>
      </c>
    </row>
    <row r="10" spans="1:13" hidden="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8">
        <v>42856</v>
      </c>
      <c r="H10" s="14">
        <f t="shared" si="0"/>
        <v>2</v>
      </c>
      <c r="I10" s="15">
        <f t="shared" si="1"/>
        <v>4</v>
      </c>
      <c r="J10" s="16">
        <f t="shared" si="2"/>
        <v>5</v>
      </c>
      <c r="K10" s="11">
        <f t="shared" si="3"/>
        <v>0</v>
      </c>
    </row>
    <row r="11" spans="1:13" hidden="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8">
        <v>42856</v>
      </c>
      <c r="H11" s="14">
        <f t="shared" si="0"/>
        <v>3</v>
      </c>
      <c r="I11" s="15">
        <f t="shared" si="1"/>
        <v>4</v>
      </c>
      <c r="J11" s="16">
        <f t="shared" si="2"/>
        <v>5</v>
      </c>
      <c r="K11" s="11">
        <f t="shared" si="3"/>
        <v>0</v>
      </c>
    </row>
    <row r="12" spans="1:13" hidden="1" x14ac:dyDescent="0.25">
      <c r="A12" s="1">
        <v>10</v>
      </c>
      <c r="B12" s="3" t="s">
        <v>8</v>
      </c>
      <c r="C12" s="4">
        <v>2</v>
      </c>
      <c r="D12" s="3">
        <v>2</v>
      </c>
      <c r="E12" s="4">
        <v>2</v>
      </c>
      <c r="F12" s="3">
        <v>2</v>
      </c>
      <c r="G12" s="8">
        <v>42887</v>
      </c>
      <c r="H12" s="14">
        <f t="shared" si="0"/>
        <v>2</v>
      </c>
      <c r="I12" s="15">
        <f t="shared" si="1"/>
        <v>2</v>
      </c>
      <c r="J12" s="16">
        <f t="shared" si="2"/>
        <v>2</v>
      </c>
      <c r="K12" s="11">
        <f t="shared" si="3"/>
        <v>0</v>
      </c>
    </row>
    <row r="13" spans="1:13" x14ac:dyDescent="0.25">
      <c r="G13" s="9"/>
      <c r="H13" s="7"/>
      <c r="I13" s="7"/>
      <c r="J13" s="7"/>
      <c r="K13" s="7"/>
    </row>
    <row r="14" spans="1:13" x14ac:dyDescent="0.25">
      <c r="C14" s="2">
        <f>MIN(C3:C12)</f>
        <v>2</v>
      </c>
      <c r="D14" s="2">
        <f t="shared" ref="D14:F14" si="4">MIN(D3:D12)</f>
        <v>2</v>
      </c>
      <c r="E14" s="2">
        <f t="shared" si="4"/>
        <v>2</v>
      </c>
      <c r="F14" s="2">
        <f t="shared" si="4"/>
        <v>2</v>
      </c>
      <c r="G14" s="9"/>
      <c r="K14" s="12">
        <f>SUM(K3:K12)</f>
        <v>33000</v>
      </c>
    </row>
    <row r="15" spans="1:13" x14ac:dyDescent="0.25">
      <c r="C15" s="2">
        <f>MEDIAN(C3:C12)</f>
        <v>4</v>
      </c>
      <c r="D15" s="2">
        <f t="shared" ref="D15:F15" si="5">MEDIAN(D3:D12)</f>
        <v>4</v>
      </c>
      <c r="E15" s="2">
        <f t="shared" si="5"/>
        <v>5</v>
      </c>
      <c r="F15" s="2">
        <f t="shared" si="5"/>
        <v>3.5</v>
      </c>
      <c r="G15" s="9"/>
    </row>
    <row r="16" spans="1:13" x14ac:dyDescent="0.25">
      <c r="C16" s="2">
        <f>MAX(C3:C12)</f>
        <v>5</v>
      </c>
      <c r="D16" s="2">
        <f t="shared" ref="D16:F16" si="6">MAX(D3:D12)</f>
        <v>5</v>
      </c>
      <c r="E16" s="2">
        <f t="shared" si="6"/>
        <v>5</v>
      </c>
      <c r="F16" s="2">
        <f t="shared" si="6"/>
        <v>5</v>
      </c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</sheetData>
  <mergeCells count="1">
    <mergeCell ref="B1:H1"/>
  </mergeCells>
  <dataValidations count="4">
    <dataValidation allowBlank="1" sqref="A13:L25"/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 M3">
      <formula1>20</formula1>
    </dataValidation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Ведомость</vt:lpstr>
      <vt:lpstr>Ведомость отличников</vt:lpstr>
      <vt:lpstr>Ведомость хорошистов</vt:lpstr>
      <vt:lpstr>Ведомость 3 || 4</vt:lpstr>
      <vt:lpstr>Ведомость 2ки</vt:lpstr>
      <vt:lpstr>Ведомость с В</vt:lpstr>
      <vt:lpstr>'Ведомость 2ки'!Criteria</vt:lpstr>
      <vt:lpstr>'Ведомость с В'!Criteria</vt:lpstr>
      <vt:lpstr>'Ведомость 2ки'!DATE</vt:lpstr>
      <vt:lpstr>'Ведомость 3 || 4'!DATE</vt:lpstr>
      <vt:lpstr>'Ведомость отличников'!DATE</vt:lpstr>
      <vt:lpstr>'Ведомость с В'!DATE</vt:lpstr>
      <vt:lpstr>'Ведомость хорошистов'!DATE</vt:lpstr>
      <vt:lpstr>DATE</vt:lpstr>
      <vt:lpstr>'Ведомость 2ки'!MONEY</vt:lpstr>
      <vt:lpstr>'Ведомость 3 || 4'!MONEY</vt:lpstr>
      <vt:lpstr>'Ведомость отличников'!MONEY</vt:lpstr>
      <vt:lpstr>'Ведомость с В'!MONEY</vt:lpstr>
      <vt:lpstr>'Ведомость хорошистов'!MONEY</vt:lpstr>
      <vt:lpstr>MONEY</vt:lpstr>
      <vt:lpstr>'Ведомость 2ки'!Плановая_дата_окончания_сессии</vt:lpstr>
      <vt:lpstr>'Ведомость 3 || 4'!Плановая_дата_окончания_сессии</vt:lpstr>
      <vt:lpstr>'Ведомость отличников'!Плановая_дата_окончания_сессии</vt:lpstr>
      <vt:lpstr>'Ведомость с В'!Плановая_дата_окончания_сессии</vt:lpstr>
      <vt:lpstr>'Ведомость хорошистов'!Плановая_дата_окончания_сессии</vt:lpstr>
      <vt:lpstr>Плановая_дата_окончания_сессии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2017-11-19T18:47:19Z</dcterms:modified>
</cp:coreProperties>
</file>