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650" yWindow="0" windowWidth="22260" windowHeight="12645"/>
  </bookViews>
  <sheets>
    <sheet name="Ведомость" sheetId="1" r:id="rId1"/>
  </sheets>
  <definedNames>
    <definedName name="_xlnm._FilterDatabase" localSheetId="0" hidden="1">Ведомость!$A$2:$K$12</definedName>
    <definedName name="DATE">Ведомость!$I$1</definedName>
    <definedName name="MONEY">Ведомость!$J$1</definedName>
    <definedName name="Плановая_дата_окончания_сессии">Ведомость!$I$1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25" i="1"/>
  <c r="D20" i="1"/>
  <c r="D27" i="1"/>
  <c r="C14" i="1" l="1"/>
  <c r="D14" i="1"/>
  <c r="E14" i="1"/>
  <c r="F14" i="1"/>
  <c r="D15" i="1"/>
  <c r="E15" i="1"/>
  <c r="F15" i="1"/>
  <c r="D16" i="1"/>
  <c r="E16" i="1"/>
  <c r="F16" i="1"/>
  <c r="C16" i="1"/>
  <c r="C15" i="1"/>
  <c r="I9" i="1"/>
  <c r="H4" i="1"/>
  <c r="K4" i="1" s="1"/>
  <c r="H5" i="1"/>
  <c r="H6" i="1"/>
  <c r="H7" i="1"/>
  <c r="H8" i="1"/>
  <c r="K8" i="1" s="1"/>
  <c r="H9" i="1"/>
  <c r="H10" i="1"/>
  <c r="H11" i="1"/>
  <c r="H12" i="1"/>
  <c r="H3" i="1"/>
  <c r="K3" i="1" s="1"/>
  <c r="J3" i="1"/>
  <c r="I4" i="1"/>
  <c r="I5" i="1"/>
  <c r="K5" i="1" s="1"/>
  <c r="I6" i="1"/>
  <c r="I7" i="1"/>
  <c r="I8" i="1"/>
  <c r="I10" i="1"/>
  <c r="I11" i="1"/>
  <c r="I12" i="1"/>
  <c r="I3" i="1"/>
  <c r="J4" i="1"/>
  <c r="J5" i="1"/>
  <c r="J6" i="1"/>
  <c r="J7" i="1"/>
  <c r="J8" i="1"/>
  <c r="J9" i="1"/>
  <c r="J10" i="1"/>
  <c r="J11" i="1"/>
  <c r="J12" i="1"/>
  <c r="K9" i="1" l="1"/>
  <c r="K7" i="1"/>
  <c r="K11" i="1"/>
  <c r="K10" i="1"/>
  <c r="K12" i="1"/>
  <c r="K6" i="1"/>
  <c r="K14" i="1" l="1"/>
</calcChain>
</file>

<file path=xl/sharedStrings.xml><?xml version="1.0" encoding="utf-8"?>
<sst xmlns="http://schemas.openxmlformats.org/spreadsheetml/2006/main" count="34" uniqueCount="26">
  <si>
    <t>ЭКЗАМЕНАЦИОННАЯ ВЕДОМОСТЬ</t>
  </si>
  <si>
    <t>Математика</t>
  </si>
  <si>
    <t>Физика</t>
  </si>
  <si>
    <t>Информатика</t>
  </si>
  <si>
    <t>Дата окончания сессии</t>
  </si>
  <si>
    <t>Культурология</t>
  </si>
  <si>
    <t>ФИО</t>
  </si>
  <si>
    <t>Петров Петр Петрович</t>
  </si>
  <si>
    <t>Петрова Даша Петрови</t>
  </si>
  <si>
    <t>Васюков Роман</t>
  </si>
  <si>
    <t>Веснин Юрий</t>
  </si>
  <si>
    <t>Драчев Антон</t>
  </si>
  <si>
    <t>Иванова Дарья</t>
  </si>
  <si>
    <t>Костенкова Анна</t>
  </si>
  <si>
    <t>Колчанова Ольга</t>
  </si>
  <si>
    <t>Кулагин Олег</t>
  </si>
  <si>
    <t>Куликов Роман</t>
  </si>
  <si>
    <t>Номер по порядку</t>
  </si>
  <si>
    <t>средний балл</t>
  </si>
  <si>
    <t>минимальный балл</t>
  </si>
  <si>
    <t>максимальный балл</t>
  </si>
  <si>
    <t>Стипендии</t>
  </si>
  <si>
    <t>Cреднее значение стипендии у студентов, сдавших информатику на 4;</t>
  </si>
  <si>
    <t>Число студентов, получивших хотя бы одну тройку;</t>
  </si>
  <si>
    <t>Найти максимальную стипендию среди студентов, получивших по информатике 4;</t>
  </si>
  <si>
    <t>Найти сумму стипендий студентов, получивших по информатике 4 и по физике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</si>
</sst>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-* #,##0.00\ [$₽-419]_-;\-* #,##0.00\ [$₽-419]_-;_-* &quot;-&quot;??\ [$₽-419]_-;_-@_-"/>
    <numFmt numFmtId="169" formatCode="#,##0.00\ [$₽-419]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  <charset val="204"/>
    </font>
    <font>
      <b/>
      <i/>
      <sz val="14"/>
      <name val="Arial"/>
      <family val="2"/>
      <charset val="204"/>
    </font>
    <font>
      <sz val="14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3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64" fontId="4" fillId="5" borderId="0" xfId="1" applyNumberFormat="1" applyFont="1" applyFill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69" fontId="2" fillId="0" borderId="0" xfId="0" applyNumberFormat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zoomScale="70" zoomScaleNormal="70" workbookViewId="0">
      <selection activeCell="G33" sqref="G33"/>
    </sheetView>
  </sheetViews>
  <sheetFormatPr defaultColWidth="19.42578125" defaultRowHeight="18" x14ac:dyDescent="0.25"/>
  <cols>
    <col min="1" max="1" width="24.28515625" style="2" bestFit="1" customWidth="1"/>
    <col min="2" max="2" width="31.28515625" style="2" bestFit="1" customWidth="1"/>
    <col min="3" max="3" width="16.140625" style="2" bestFit="1" customWidth="1"/>
    <col min="4" max="4" width="18.85546875" style="2" bestFit="1" customWidth="1"/>
    <col min="5" max="5" width="10.28515625" style="2" bestFit="1" customWidth="1"/>
    <col min="6" max="6" width="19.85546875" style="2" bestFit="1" customWidth="1"/>
    <col min="7" max="7" width="30.85546875" style="2" bestFit="1" customWidth="1"/>
    <col min="8" max="8" width="25.5703125" style="2" bestFit="1" customWidth="1"/>
    <col min="9" max="9" width="18.5703125" style="2" bestFit="1" customWidth="1"/>
    <col min="10" max="10" width="26.85546875" style="2" bestFit="1" customWidth="1"/>
    <col min="11" max="11" width="18" style="2" bestFit="1" customWidth="1"/>
    <col min="12" max="16384" width="19.42578125" style="2"/>
  </cols>
  <sheetData>
    <row r="1" spans="1:11" ht="18.75" x14ac:dyDescent="0.25">
      <c r="A1" s="1" t="s">
        <v>17</v>
      </c>
      <c r="B1" s="16" t="s">
        <v>0</v>
      </c>
      <c r="C1" s="16"/>
      <c r="D1" s="16"/>
      <c r="E1" s="16"/>
      <c r="F1" s="16"/>
      <c r="G1" s="16"/>
      <c r="H1" s="16"/>
      <c r="I1" s="6">
        <v>42826</v>
      </c>
      <c r="J1" s="1">
        <v>8800</v>
      </c>
      <c r="K1" s="1"/>
    </row>
    <row r="2" spans="1:11" x14ac:dyDescent="0.25">
      <c r="A2" s="1"/>
      <c r="B2" s="3" t="s">
        <v>6</v>
      </c>
      <c r="C2" s="4" t="s">
        <v>1</v>
      </c>
      <c r="D2" s="3" t="s">
        <v>3</v>
      </c>
      <c r="E2" s="4" t="s">
        <v>2</v>
      </c>
      <c r="F2" s="3" t="s">
        <v>5</v>
      </c>
      <c r="G2" s="4" t="s">
        <v>4</v>
      </c>
      <c r="H2" s="13" t="s">
        <v>19</v>
      </c>
      <c r="I2" s="14" t="s">
        <v>18</v>
      </c>
      <c r="J2" s="15" t="s">
        <v>20</v>
      </c>
      <c r="K2" s="10" t="s">
        <v>21</v>
      </c>
    </row>
    <row r="3" spans="1:11" x14ac:dyDescent="0.25">
      <c r="A3" s="1">
        <v>1</v>
      </c>
      <c r="B3" s="3" t="s">
        <v>9</v>
      </c>
      <c r="C3" s="4">
        <v>5</v>
      </c>
      <c r="D3" s="3">
        <v>3</v>
      </c>
      <c r="E3" s="4">
        <v>5</v>
      </c>
      <c r="F3" s="3">
        <v>2</v>
      </c>
      <c r="G3" s="8">
        <v>42826</v>
      </c>
      <c r="H3" s="13">
        <f t="shared" ref="H3:H12" si="0">MIN(C3:F3)</f>
        <v>2</v>
      </c>
      <c r="I3" s="14">
        <f t="shared" ref="I3:I12" si="1">MEDIAN(C3:F3)</f>
        <v>4</v>
      </c>
      <c r="J3" s="15">
        <f t="shared" ref="J3:J12" si="2">MAX(C3:F3)</f>
        <v>5</v>
      </c>
      <c r="K3" s="11">
        <f t="shared" ref="K3:K12" si="3">IF(AND(G3&lt;=DATE,H3&gt;3),1,0)*MONEY*IF(I3&gt;=4.5,IF(I3=5,150%,125%),1)</f>
        <v>0</v>
      </c>
    </row>
    <row r="4" spans="1:11" x14ac:dyDescent="0.25">
      <c r="A4" s="1">
        <v>2</v>
      </c>
      <c r="B4" s="3" t="s">
        <v>10</v>
      </c>
      <c r="C4" s="4">
        <v>3</v>
      </c>
      <c r="D4" s="3">
        <v>4</v>
      </c>
      <c r="E4" s="4">
        <v>5</v>
      </c>
      <c r="F4" s="3">
        <v>3</v>
      </c>
      <c r="G4" s="8">
        <v>42856</v>
      </c>
      <c r="H4" s="13">
        <f t="shared" si="0"/>
        <v>3</v>
      </c>
      <c r="I4" s="14">
        <f t="shared" si="1"/>
        <v>3.5</v>
      </c>
      <c r="J4" s="15">
        <f t="shared" si="2"/>
        <v>5</v>
      </c>
      <c r="K4" s="11">
        <f t="shared" si="3"/>
        <v>0</v>
      </c>
    </row>
    <row r="5" spans="1:11" x14ac:dyDescent="0.25">
      <c r="A5" s="1">
        <v>3</v>
      </c>
      <c r="B5" s="3" t="s">
        <v>11</v>
      </c>
      <c r="C5" s="4">
        <v>4</v>
      </c>
      <c r="D5" s="3">
        <v>4</v>
      </c>
      <c r="E5" s="4">
        <v>5</v>
      </c>
      <c r="F5" s="3">
        <v>4</v>
      </c>
      <c r="G5" s="8">
        <v>42826</v>
      </c>
      <c r="H5" s="13">
        <f t="shared" si="0"/>
        <v>4</v>
      </c>
      <c r="I5" s="14">
        <f t="shared" si="1"/>
        <v>4</v>
      </c>
      <c r="J5" s="15">
        <f t="shared" si="2"/>
        <v>5</v>
      </c>
      <c r="K5" s="11">
        <f t="shared" si="3"/>
        <v>8800</v>
      </c>
    </row>
    <row r="6" spans="1:11" x14ac:dyDescent="0.25">
      <c r="A6" s="1">
        <v>4</v>
      </c>
      <c r="B6" s="3" t="s">
        <v>12</v>
      </c>
      <c r="C6" s="4">
        <v>5</v>
      </c>
      <c r="D6" s="3">
        <v>5</v>
      </c>
      <c r="E6" s="4">
        <v>5</v>
      </c>
      <c r="F6" s="3">
        <v>5</v>
      </c>
      <c r="G6" s="8">
        <v>42826</v>
      </c>
      <c r="H6" s="13">
        <f t="shared" si="0"/>
        <v>5</v>
      </c>
      <c r="I6" s="14">
        <f t="shared" si="1"/>
        <v>5</v>
      </c>
      <c r="J6" s="15">
        <f t="shared" si="2"/>
        <v>5</v>
      </c>
      <c r="K6" s="11">
        <f t="shared" si="3"/>
        <v>13200</v>
      </c>
    </row>
    <row r="7" spans="1:11" x14ac:dyDescent="0.25">
      <c r="A7" s="1">
        <v>5</v>
      </c>
      <c r="B7" s="3" t="s">
        <v>14</v>
      </c>
      <c r="C7" s="4">
        <v>4</v>
      </c>
      <c r="D7" s="3">
        <v>4</v>
      </c>
      <c r="E7" s="4">
        <v>5</v>
      </c>
      <c r="F7" s="3">
        <v>2</v>
      </c>
      <c r="G7" s="8">
        <v>42887</v>
      </c>
      <c r="H7" s="13">
        <f t="shared" si="0"/>
        <v>2</v>
      </c>
      <c r="I7" s="14">
        <f t="shared" si="1"/>
        <v>4</v>
      </c>
      <c r="J7" s="15">
        <f t="shared" si="2"/>
        <v>5</v>
      </c>
      <c r="K7" s="11">
        <f t="shared" si="3"/>
        <v>0</v>
      </c>
    </row>
    <row r="8" spans="1:11" x14ac:dyDescent="0.25">
      <c r="A8" s="1">
        <v>6</v>
      </c>
      <c r="B8" s="3" t="s">
        <v>13</v>
      </c>
      <c r="C8" s="4">
        <v>4</v>
      </c>
      <c r="D8" s="3">
        <v>4</v>
      </c>
      <c r="E8" s="4">
        <v>4</v>
      </c>
      <c r="F8" s="3">
        <v>4</v>
      </c>
      <c r="G8" s="8">
        <v>42856</v>
      </c>
      <c r="H8" s="13">
        <f t="shared" si="0"/>
        <v>4</v>
      </c>
      <c r="I8" s="14">
        <f t="shared" si="1"/>
        <v>4</v>
      </c>
      <c r="J8" s="15">
        <f t="shared" si="2"/>
        <v>4</v>
      </c>
      <c r="K8" s="11">
        <f t="shared" si="3"/>
        <v>0</v>
      </c>
    </row>
    <row r="9" spans="1:11" x14ac:dyDescent="0.25">
      <c r="A9" s="1">
        <v>7</v>
      </c>
      <c r="B9" s="3" t="s">
        <v>15</v>
      </c>
      <c r="C9" s="4">
        <v>4</v>
      </c>
      <c r="D9" s="3">
        <v>4</v>
      </c>
      <c r="E9" s="4">
        <v>5</v>
      </c>
      <c r="F9" s="3">
        <v>5</v>
      </c>
      <c r="G9" s="8">
        <v>42826</v>
      </c>
      <c r="H9" s="13">
        <f t="shared" si="0"/>
        <v>4</v>
      </c>
      <c r="I9" s="14">
        <f t="shared" si="1"/>
        <v>4.5</v>
      </c>
      <c r="J9" s="15">
        <f t="shared" si="2"/>
        <v>5</v>
      </c>
      <c r="K9" s="11">
        <f t="shared" si="3"/>
        <v>11000</v>
      </c>
    </row>
    <row r="10" spans="1:11" x14ac:dyDescent="0.25">
      <c r="A10" s="1">
        <v>8</v>
      </c>
      <c r="B10" s="3" t="s">
        <v>16</v>
      </c>
      <c r="C10" s="4">
        <v>4</v>
      </c>
      <c r="D10" s="3">
        <v>4</v>
      </c>
      <c r="E10" s="4">
        <v>5</v>
      </c>
      <c r="F10" s="3">
        <v>2</v>
      </c>
      <c r="G10" s="8">
        <v>42856</v>
      </c>
      <c r="H10" s="13">
        <f t="shared" si="0"/>
        <v>2</v>
      </c>
      <c r="I10" s="14">
        <f t="shared" si="1"/>
        <v>4</v>
      </c>
      <c r="J10" s="15">
        <f t="shared" si="2"/>
        <v>5</v>
      </c>
      <c r="K10" s="11">
        <f t="shared" si="3"/>
        <v>0</v>
      </c>
    </row>
    <row r="11" spans="1:11" x14ac:dyDescent="0.25">
      <c r="A11" s="1">
        <v>9</v>
      </c>
      <c r="B11" s="5" t="s">
        <v>7</v>
      </c>
      <c r="C11" s="4">
        <v>3</v>
      </c>
      <c r="D11" s="3">
        <v>4</v>
      </c>
      <c r="E11" s="4">
        <v>5</v>
      </c>
      <c r="F11" s="3">
        <v>4</v>
      </c>
      <c r="G11" s="8">
        <v>42856</v>
      </c>
      <c r="H11" s="13">
        <f t="shared" si="0"/>
        <v>3</v>
      </c>
      <c r="I11" s="14">
        <f t="shared" si="1"/>
        <v>4</v>
      </c>
      <c r="J11" s="15">
        <f t="shared" si="2"/>
        <v>5</v>
      </c>
      <c r="K11" s="11">
        <f t="shared" si="3"/>
        <v>0</v>
      </c>
    </row>
    <row r="12" spans="1:11" x14ac:dyDescent="0.25">
      <c r="A12" s="1">
        <v>10</v>
      </c>
      <c r="B12" s="3" t="s">
        <v>8</v>
      </c>
      <c r="C12" s="4">
        <v>2</v>
      </c>
      <c r="D12" s="3">
        <v>2</v>
      </c>
      <c r="E12" s="4">
        <v>2</v>
      </c>
      <c r="F12" s="3">
        <v>2</v>
      </c>
      <c r="G12" s="8">
        <v>42887</v>
      </c>
      <c r="H12" s="13">
        <f t="shared" si="0"/>
        <v>2</v>
      </c>
      <c r="I12" s="14">
        <f t="shared" si="1"/>
        <v>2</v>
      </c>
      <c r="J12" s="15">
        <f t="shared" si="2"/>
        <v>2</v>
      </c>
      <c r="K12" s="11">
        <f t="shared" si="3"/>
        <v>0</v>
      </c>
    </row>
    <row r="13" spans="1:11" x14ac:dyDescent="0.25">
      <c r="G13" s="9"/>
      <c r="H13" s="7"/>
      <c r="I13" s="7"/>
      <c r="J13" s="7"/>
      <c r="K13" s="7"/>
    </row>
    <row r="14" spans="1:11" x14ac:dyDescent="0.25">
      <c r="C14" s="2">
        <f>MIN(C3:C12)</f>
        <v>2</v>
      </c>
      <c r="D14" s="2">
        <f t="shared" ref="D14:F14" si="4">MIN(D3:D12)</f>
        <v>2</v>
      </c>
      <c r="E14" s="2">
        <f t="shared" si="4"/>
        <v>2</v>
      </c>
      <c r="F14" s="2">
        <f t="shared" si="4"/>
        <v>2</v>
      </c>
      <c r="G14" s="9"/>
      <c r="K14" s="12">
        <f>SUM(K3:K12)</f>
        <v>33000</v>
      </c>
    </row>
    <row r="15" spans="1:11" x14ac:dyDescent="0.25">
      <c r="C15" s="2">
        <f>MEDIAN(C3:C12)</f>
        <v>4</v>
      </c>
      <c r="D15" s="2">
        <f t="shared" ref="D15:F15" si="5">MEDIAN(D3:D12)</f>
        <v>4</v>
      </c>
      <c r="E15" s="2">
        <f t="shared" si="5"/>
        <v>5</v>
      </c>
      <c r="F15" s="2">
        <f t="shared" si="5"/>
        <v>3.5</v>
      </c>
      <c r="G15" s="9"/>
    </row>
    <row r="16" spans="1:11" x14ac:dyDescent="0.25">
      <c r="C16" s="2">
        <f>MAX(C3:C12)</f>
        <v>5</v>
      </c>
      <c r="D16" s="2">
        <f t="shared" ref="D16:F16" si="6">MAX(D3:D12)</f>
        <v>5</v>
      </c>
      <c r="E16" s="2">
        <f t="shared" si="6"/>
        <v>5</v>
      </c>
      <c r="F16" s="2">
        <f t="shared" si="6"/>
        <v>5</v>
      </c>
      <c r="G16" s="9"/>
    </row>
    <row r="17" spans="1:16" x14ac:dyDescent="0.25">
      <c r="G17" s="9"/>
      <c r="L17" s="17"/>
      <c r="M17" s="17"/>
      <c r="N17" s="17"/>
      <c r="O17" s="17"/>
      <c r="P17" s="17"/>
    </row>
    <row r="18" spans="1:16" x14ac:dyDescent="0.25">
      <c r="A18" s="18" t="s">
        <v>22</v>
      </c>
      <c r="B18" s="18"/>
      <c r="C18" s="18"/>
      <c r="D18" s="19">
        <f>DAVERAGE(A2:K12,K2,F18:F19)</f>
        <v>2828.5714285714284</v>
      </c>
      <c r="F18" s="3" t="s">
        <v>3</v>
      </c>
      <c r="G18" s="9"/>
      <c r="L18" s="17"/>
      <c r="M18" s="17"/>
      <c r="N18" s="17"/>
      <c r="O18" s="17"/>
      <c r="P18" s="17"/>
    </row>
    <row r="19" spans="1:16" x14ac:dyDescent="0.25">
      <c r="A19" s="18"/>
      <c r="B19" s="18"/>
      <c r="C19" s="18"/>
      <c r="D19" s="19"/>
      <c r="F19" s="3">
        <v>4</v>
      </c>
      <c r="G19" s="9"/>
      <c r="K19" s="12"/>
      <c r="L19" s="17"/>
      <c r="M19" s="17"/>
      <c r="N19" s="17"/>
      <c r="O19" s="17"/>
      <c r="P19" s="17"/>
    </row>
    <row r="20" spans="1:16" ht="18" customHeight="1" x14ac:dyDescent="0.25">
      <c r="A20" s="18" t="s">
        <v>23</v>
      </c>
      <c r="B20" s="18"/>
      <c r="C20" s="18"/>
      <c r="D20" s="18">
        <f>DCOUNT(C2:F12,C2,F20:I24)</f>
        <v>3</v>
      </c>
      <c r="F20" s="4" t="s">
        <v>1</v>
      </c>
      <c r="G20" s="3" t="s">
        <v>3</v>
      </c>
      <c r="H20" s="4" t="s">
        <v>2</v>
      </c>
      <c r="I20" s="3" t="s">
        <v>5</v>
      </c>
      <c r="L20" s="17"/>
      <c r="M20" s="17"/>
      <c r="N20" s="17"/>
      <c r="O20" s="17"/>
      <c r="P20" s="17"/>
    </row>
    <row r="21" spans="1:16" x14ac:dyDescent="0.25">
      <c r="A21" s="18"/>
      <c r="B21" s="18"/>
      <c r="C21" s="18"/>
      <c r="D21" s="18"/>
      <c r="F21" s="4">
        <v>3</v>
      </c>
      <c r="G21" s="3"/>
      <c r="H21" s="4"/>
      <c r="I21" s="3"/>
      <c r="L21" s="17"/>
      <c r="M21" s="17"/>
      <c r="N21" s="17"/>
      <c r="O21" s="17"/>
      <c r="P21" s="17"/>
    </row>
    <row r="22" spans="1:16" x14ac:dyDescent="0.25">
      <c r="A22" s="18"/>
      <c r="B22" s="18"/>
      <c r="C22" s="18"/>
      <c r="D22" s="18"/>
      <c r="F22" s="4"/>
      <c r="G22" s="3">
        <v>3</v>
      </c>
      <c r="H22" s="4"/>
      <c r="I22" s="3"/>
      <c r="L22" s="17"/>
      <c r="M22" s="17"/>
      <c r="N22" s="17"/>
      <c r="O22" s="17"/>
      <c r="P22" s="17"/>
    </row>
    <row r="23" spans="1:16" x14ac:dyDescent="0.25">
      <c r="A23" s="18"/>
      <c r="B23" s="18"/>
      <c r="C23" s="18"/>
      <c r="D23" s="18"/>
      <c r="F23" s="4"/>
      <c r="G23" s="3"/>
      <c r="H23" s="4">
        <v>3</v>
      </c>
      <c r="I23" s="3"/>
      <c r="L23" s="17"/>
      <c r="M23" s="17"/>
      <c r="N23" s="17"/>
      <c r="O23" s="17"/>
      <c r="P23" s="17"/>
    </row>
    <row r="24" spans="1:16" x14ac:dyDescent="0.25">
      <c r="A24" s="18"/>
      <c r="B24" s="18"/>
      <c r="C24" s="18"/>
      <c r="D24" s="18"/>
      <c r="F24" s="4"/>
      <c r="G24" s="3"/>
      <c r="H24" s="4"/>
      <c r="I24" s="3">
        <v>3</v>
      </c>
      <c r="L24" s="17"/>
      <c r="M24" s="17"/>
      <c r="N24" s="17"/>
      <c r="O24" s="17"/>
      <c r="P24" s="17"/>
    </row>
    <row r="25" spans="1:16" ht="18" customHeight="1" x14ac:dyDescent="0.25">
      <c r="A25" s="18" t="s">
        <v>24</v>
      </c>
      <c r="B25" s="18"/>
      <c r="C25" s="18"/>
      <c r="D25" s="20">
        <f>DMAX(A2:K12,K2,F25:F26)</f>
        <v>11000</v>
      </c>
      <c r="F25" s="3" t="s">
        <v>3</v>
      </c>
      <c r="L25" s="17"/>
      <c r="M25" s="17"/>
      <c r="N25" s="17"/>
      <c r="O25" s="17"/>
      <c r="P25" s="17"/>
    </row>
    <row r="26" spans="1:16" x14ac:dyDescent="0.25">
      <c r="A26" s="18"/>
      <c r="B26" s="18"/>
      <c r="C26" s="18"/>
      <c r="D26" s="20"/>
      <c r="F26" s="3">
        <v>4</v>
      </c>
      <c r="L26" s="17"/>
      <c r="M26" s="17"/>
      <c r="N26" s="17"/>
      <c r="O26" s="17"/>
      <c r="P26" s="17"/>
    </row>
    <row r="27" spans="1:16" x14ac:dyDescent="0.25">
      <c r="A27" s="18" t="s">
        <v>25</v>
      </c>
      <c r="B27" s="18"/>
      <c r="C27" s="18"/>
      <c r="D27" s="20">
        <f>DSUM(A2:K12,K2,F27:G28)</f>
        <v>19800</v>
      </c>
      <c r="F27" s="3" t="s">
        <v>3</v>
      </c>
      <c r="G27" s="4" t="s">
        <v>2</v>
      </c>
      <c r="L27" s="17"/>
      <c r="M27" s="17"/>
      <c r="N27" s="17"/>
      <c r="O27" s="17"/>
      <c r="P27" s="17"/>
    </row>
    <row r="28" spans="1:16" x14ac:dyDescent="0.25">
      <c r="A28" s="18"/>
      <c r="B28" s="18"/>
      <c r="C28" s="18"/>
      <c r="D28" s="20"/>
      <c r="F28" s="3">
        <v>4</v>
      </c>
      <c r="G28" s="4">
        <v>5</v>
      </c>
      <c r="L28" s="17"/>
      <c r="M28" s="17"/>
      <c r="N28" s="17"/>
      <c r="O28" s="17"/>
      <c r="P28" s="17"/>
    </row>
    <row r="29" spans="1:16" x14ac:dyDescent="0.25">
      <c r="L29" s="17"/>
      <c r="M29" s="17"/>
      <c r="N29" s="17"/>
      <c r="O29" s="17"/>
      <c r="P29" s="17"/>
    </row>
    <row r="30" spans="1:16" x14ac:dyDescent="0.25">
      <c r="L30" s="17"/>
      <c r="M30" s="17"/>
      <c r="N30" s="17"/>
      <c r="O30" s="17"/>
      <c r="P30" s="17"/>
    </row>
    <row r="31" spans="1:16" x14ac:dyDescent="0.25">
      <c r="L31" s="17"/>
      <c r="M31" s="17"/>
      <c r="N31" s="17"/>
      <c r="O31" s="17"/>
      <c r="P31" s="17"/>
    </row>
  </sheetData>
  <sortState ref="B3:G12">
    <sortCondition ref="B3:B12"/>
  </sortState>
  <mergeCells count="9">
    <mergeCell ref="A20:C24"/>
    <mergeCell ref="D20:D24"/>
    <mergeCell ref="A25:C26"/>
    <mergeCell ref="D25:D26"/>
    <mergeCell ref="A27:C28"/>
    <mergeCell ref="D27:D28"/>
    <mergeCell ref="B1:H1"/>
    <mergeCell ref="A18:C19"/>
    <mergeCell ref="D18:D19"/>
  </mergeCells>
  <dataValidations count="4">
    <dataValidation type="textLength" operator="lessThanOrEqual" allowBlank="1" showInputMessage="1" showErrorMessage="1" errorTitle="ФИО" error="Максимальная длина 20 символов" promptTitle="ФИО" prompt="Максимальная длина 20 символов" sqref="B3:B5">
      <formula1>20</formula1>
    </dataValidation>
    <dataValidation type="whole" allowBlank="1" showInputMessage="1" showErrorMessage="1" errorTitle="Оценка" error="Допустимые оценки 2 3 4 5" promptTitle="Оценка" prompt="Допустимые оценки 2 3 4 5" sqref="C3:F12">
      <formula1>2</formula1>
      <formula2>5</formula2>
    </dataValidation>
    <dataValidation type="date" allowBlank="1" showInputMessage="1" showErrorMessage="1" errorTitle="Дата" error="Формат ввода DD-MM-YY _x000a_Дата между 31-12-2016 01-10-2017" promptTitle="Дата" prompt="Формат ввода DD-MM-YY" sqref="I1 G3:G12">
      <formula1>42735</formula1>
      <formula2>43009</formula2>
    </dataValidation>
    <dataValidation allowBlank="1" sqref="A25 G25:I25 B13:C17 A13:A18 D13:D18 A20 D20 E13:E25 L13:L17 D29:D35 J13:K25 G13:I19 F13:F17"/>
  </dataValidations>
  <pageMargins left="0.7" right="0.7" top="0.75" bottom="0.75" header="0.3" footer="0.3"/>
  <pageSetup paperSize="9" firstPageNumber="10" orientation="landscape" useFirstPageNumber="1" r:id="rId1"/>
  <headerFooter>
    <oddHeader>&amp;L&amp;P&amp;CСтепанков Андрей&amp;R17-ВТ-2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Ведомость</vt:lpstr>
      <vt:lpstr>DATE</vt:lpstr>
      <vt:lpstr>MONEY</vt:lpstr>
      <vt:lpstr>Плановая_дата_окончания_сессии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2017-11-19T20:04:12Z</dcterms:modified>
</cp:coreProperties>
</file>