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s" sheetId="1" state="visible" r:id="rId2"/>
    <sheet name="Build" sheetId="2" state="visible" r:id="rId3"/>
    <sheet name="Cooling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<sst xmlns="http://schemas.openxmlformats.org/spreadsheetml/2006/main" count="116" uniqueCount="92">
  <si>
    <t xml:space="preserve">Part</t>
  </si>
  <si>
    <t xml:space="preserve">Name</t>
  </si>
  <si>
    <t xml:space="preserve">Link</t>
  </si>
  <si>
    <t xml:space="preserve">Price per</t>
  </si>
  <si>
    <t xml:space="preserve">Quantity</t>
  </si>
  <si>
    <t xml:space="preserve">Price total</t>
  </si>
  <si>
    <t xml:space="preserve">Power draw (A)</t>
  </si>
  <si>
    <t xml:space="preserve">Power supply (V)</t>
  </si>
  <si>
    <t xml:space="preserve">Watt total</t>
  </si>
  <si>
    <t xml:space="preserve">Weight (g)</t>
  </si>
  <si>
    <t xml:space="preserve">Weight total</t>
  </si>
  <si>
    <t xml:space="preserve">Motherboard</t>
  </si>
  <si>
    <t xml:space="preserve">Udoo Bolt V8</t>
  </si>
  <si>
    <t xml:space="preserve">https://www.udoo.org/udoo-bolt/</t>
  </si>
  <si>
    <t xml:space="preserve">RAM 16GB</t>
  </si>
  <si>
    <t xml:space="preserve">Crucial 8GBx2 2400MHz</t>
  </si>
  <si>
    <t xml:space="preserve">https://www.amazon.com/Crucial-16GBx2-PC4-19200-SODIMM-260-Pin/dp/B019FRDAY6/ref=sr_1_3?crid=3124W60SZ717Q&amp;keywords=sodimm%2B2400%2B32gb&amp;qid=1562624362&amp;s=gateway&amp;sprefix=sodimm%2B2400%2B%2Caps%2C153&amp;sr=8-3&amp;th=1</t>
  </si>
  <si>
    <t xml:space="preserve">SSD 1TB</t>
  </si>
  <si>
    <t xml:space="preserve">Crucial P1</t>
  </si>
  <si>
    <t xml:space="preserve">https://www.amazon.com/Crucial-1TB-NAND-NVMe-PCIe/dp/B07J2Q4SWZ/ref=sr_1_3?keywords=m.2+key+b+ssd&amp;qid=1562624616&amp;s=gateway&amp;sr=8-3</t>
  </si>
  <si>
    <t xml:space="preserve">HDD 1TB</t>
  </si>
  <si>
    <t xml:space="preserve">Toshiba MQ01ABD</t>
  </si>
  <si>
    <t xml:space="preserve">https://www.amazon.com/dp/B009AYVNMQ/?coliid=I35V6HECAOKQSW&amp;colid=2LUIJZIICRMNA&amp;psc=1&amp;ref_=lv_ov_lig_dp_it</t>
  </si>
  <si>
    <t xml:space="preserve">2KVM</t>
  </si>
  <si>
    <t xml:space="preserve">2 Port KVM HDMI</t>
  </si>
  <si>
    <t xml:space="preserve">https://www.amazon.com/dp/B00FSARCX0/?coliid=I16WQOKDSD9YRY&amp;colid=2LUIJZIICRMNA&amp;psc=1&amp;ref_=lv_ov_lig_dp_it</t>
  </si>
  <si>
    <t xml:space="preserve">Qwiic cable kit</t>
  </si>
  <si>
    <t xml:space="preserve">https://www.amazon.com/Electronics123-SparkFun-Qwiic-Cable-Kit/dp/B07ML9BMXX/ref=sr_1_4?keywords=qwiic+cable&amp;qid=1562625168&amp;s=gateway&amp;sr=8-4</t>
  </si>
  <si>
    <t xml:space="preserve">Fingerprint reader</t>
  </si>
  <si>
    <t xml:space="preserve">SF 14518</t>
  </si>
  <si>
    <t xml:space="preserve">https://www.amazon.com/dp/B07BHPZL11/?coliid=I1FC7WEQA7ZYF9&amp;colid=2LUIJZIICRMNA&amp;psc=1&amp;ref_=lv_ov_lig_dp_it</t>
  </si>
  <si>
    <t xml:space="preserve">10DoF IMU</t>
  </si>
  <si>
    <t xml:space="preserve">MPU9250+BMP180</t>
  </si>
  <si>
    <t xml:space="preserve">https://wiki.seeedstudio.com/Grove-IMU_10DOF/</t>
  </si>
  <si>
    <t xml:space="preserve">GNSS</t>
  </si>
  <si>
    <t xml:space="preserve">SAM-M8Q Breakout</t>
  </si>
  <si>
    <t xml:space="preserve">https://www.sparkfun.com/products/15210</t>
  </si>
  <si>
    <t xml:space="preserve">Battery packs</t>
  </si>
  <si>
    <t xml:space="preserve">5Ah 11.1V 3S LiPo x2</t>
  </si>
  <si>
    <t xml:space="preserve">https://www.amazon.com/dp/B072WQ6FNP/?coliid=I3MOC6L9HG307I&amp;colid=2LUIJZIICRMNA&amp;psc=1&amp;ref_=lv_ov_lig_dp_it</t>
  </si>
  <si>
    <t xml:space="preserve">Protoboard pack</t>
  </si>
  <si>
    <t xml:space="preserve">32pc 2-side PCB proto</t>
  </si>
  <si>
    <t xml:space="preserve">https://www.amazon.com/ELEGOO-Prototype-Soldering-Compatible-Arduino/dp/B072Z7Y19F/ref=sr_1_5?keywords=protoboard&amp;qid=1562626781&amp;s=industrial&amp;sr=1-5</t>
  </si>
  <si>
    <t xml:space="preserve">Breadboard pack</t>
  </si>
  <si>
    <t xml:space="preserve">Breadboard + zipwire</t>
  </si>
  <si>
    <t xml:space="preserve">https://www.amazon.com/BreadBoard-ZipWire-Solderless-ZW-MM-10-ZipWires/dp/B00PKKPSCU/ref=sr_1_25?keywords=solderless+breadboard&amp;qid=1562626835&amp;s=industrial&amp;sr=1-25</t>
  </si>
  <si>
    <t xml:space="preserve">USB3 Hub</t>
  </si>
  <si>
    <t xml:space="preserve">Anker 4-port</t>
  </si>
  <si>
    <t xml:space="preserve">https://www.amazon.com/Anker-Extended-MacBook-Surface-Notebook/dp/B07L32B9C2/ref=sr_1_4?keywords=usb+3+hub&amp;qid=1562626939&amp;s=gateway&amp;smid=A294P4X9EWVXLJ&amp;sr=8-4</t>
  </si>
  <si>
    <t xml:space="preserve">Keyboard/touchpad</t>
  </si>
  <si>
    <t xml:space="preserve">Rii K12+</t>
  </si>
  <si>
    <t xml:space="preserve">https://www.amazon.com/dp/B077VYRMC1/ref=psdc_1194464_t2_B011KPIZ9G</t>
  </si>
  <si>
    <t xml:space="preserve">Screen 15.6in</t>
  </si>
  <si>
    <t xml:space="preserve">ASUS ZenScreen</t>
  </si>
  <si>
    <t xml:space="preserve">https://www.amazon.com/dp/B071S84ZW7/ref=psdc_1292115011_t1_B07C5LPZMW</t>
  </si>
  <si>
    <t xml:space="preserve">USB-C cable (video)</t>
  </si>
  <si>
    <t xml:space="preserve">USB-C 1.5ft x2</t>
  </si>
  <si>
    <t xml:space="preserve">https://www.amazon.com/Besgoods-Charging-Braided-Compatible-Nintendo/dp/B07H24V7YJ/ref=sr_1_6?keywords=usb-c+cable+2ft&amp;qid=1562636637&amp;s=pc&amp;sr=1-6</t>
  </si>
  <si>
    <t xml:space="preserve">USB-SATA adapter</t>
  </si>
  <si>
    <t xml:space="preserve">USB to SATA cable</t>
  </si>
  <si>
    <t xml:space="preserve">https://www.amazon.com/dp/B00HJZJI84/?coliid=I25Z0ZKYPANEK5&amp;colid=2LUIJZIICRMNA&amp;psc=1&amp;ref_=lv_ov_lig_dp_it</t>
  </si>
  <si>
    <t xml:space="preserve">WiFi/BT</t>
  </si>
  <si>
    <t xml:space="preserve">WiFi 6 11AX</t>
  </si>
  <si>
    <t xml:space="preserve">https://www.amazon.com/AX200NGW-MU-MIMO-Wireless-Bluetooth-Support/dp/B07SH6GV5S/ref=sr_1_2?keywords=m.2+wifi+bluetooth+linux&amp;qid=1562948062&amp;s=gateway&amp;sr=8-2</t>
  </si>
  <si>
    <t xml:space="preserve">USB-C extension</t>
  </si>
  <si>
    <t xml:space="preserve">USB-C 3.1 extension x2</t>
  </si>
  <si>
    <t xml:space="preserve">https://www.amazon.com/RIITOP-Extender-Extension-Nintendo-Macbook/dp/B07NSXGM7F/ref=sxin_2_ac_d_pm?keywords=usb%2Bc%2Bextension%2Bcable&amp;pd_rd_i=B01LI2X4ME&amp;pd_rd_r=ecef4ce7-409b-40a0-9a92-4a28c759c2de&amp;pd_rd_w=wUSD8&amp;pd_rd_wg=FpYjh&amp;pf_rd_p=64aaff2e-3b89-4fee-a107-2469ecbc5733&amp;pf_rd_r=T7G96XX8V6BS81KAA74N&amp;qid=1562637699&amp;s=aht&amp;th=1</t>
  </si>
  <si>
    <t xml:space="preserve">Ethernet extension</t>
  </si>
  <si>
    <t xml:space="preserve">1ft patch cable</t>
  </si>
  <si>
    <t xml:space="preserve">https://www.amazon.com/Monoprice-Flexboot-Ethernet-Patch-Cable/dp/B00AJHCMG4/ref=sr_1_9?keywords=rj45+patch+cable+1ft&amp;qid=1562637988&amp;s=gateway&amp;sr=8-9</t>
  </si>
  <si>
    <t xml:space="preserve">Ethernet coupler</t>
  </si>
  <si>
    <t xml:space="preserve">RJ45 coupler 10Gb</t>
  </si>
  <si>
    <t xml:space="preserve">https://www.amazon.com/Inline-Coupler-AVACON-Ethernet-Female/dp/B07DWPW5MJ/ref=sr_1_5?keywords=gigabit+ethernet+coupler&amp;qid=1562638098&amp;s=gateway&amp;sr=8-5</t>
  </si>
  <si>
    <t xml:space="preserve">Total</t>
  </si>
  <si>
    <t xml:space="preserve">Data</t>
  </si>
  <si>
    <t xml:space="preserve">Sum of Quantity</t>
  </si>
  <si>
    <t xml:space="preserve">Sum of Price total</t>
  </si>
  <si>
    <t xml:space="preserve">Total Result</t>
  </si>
  <si>
    <t xml:space="preserve">Fluid options</t>
  </si>
  <si>
    <t xml:space="preserve">Brand</t>
  </si>
  <si>
    <t xml:space="preserve">Thermal Cap</t>
  </si>
  <si>
    <t xml:space="preserve">3M</t>
  </si>
  <si>
    <t xml:space="preserve">Fluorinert</t>
  </si>
  <si>
    <t xml:space="preserve">https://multimedia.3m.com/mws/media/1783283O/data-center-immersion-cooling-aplications-with-3m-fluorinert-electronic-liquids-line-card.pdf</t>
  </si>
  <si>
    <t xml:space="preserve">Novec</t>
  </si>
  <si>
    <t xml:space="preserve">https://multimedia.3m.com/mws/media/1801351O/data-center-immersion-cooling-aplications-with-3m-novec-engineered-fluids-line-card.pdf</t>
  </si>
  <si>
    <t xml:space="preserve">Xoxide</t>
  </si>
  <si>
    <t xml:space="preserve">PC-ICE</t>
  </si>
  <si>
    <t xml:space="preserve">http://www.xoxide.com/primoice-nonconductive-fluid-clear.html</t>
  </si>
  <si>
    <t xml:space="preserve">NA</t>
  </si>
  <si>
    <t xml:space="preserve">distilled water</t>
  </si>
  <si>
    <t xml:space="preserve">mineral oil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</si>
</sst>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1" createdVersion="3">
  <cacheSource type="worksheet">
    <worksheetSource ref="A1:K22" sheet="Parts"/>
  </cacheSource>
  <cacheFields count="11">
    <cacheField name="Part" numFmtId="0">
      <sharedItems count="21">
        <s v="10DoF IMU"/>
        <s v="2KVM"/>
        <s v="Battery packs"/>
        <s v="Breadboard pack"/>
        <s v="Ethernet coupler"/>
        <s v="Ethernet extension"/>
        <s v="Fingerprint reader"/>
        <s v="GNSS"/>
        <s v="HDD 1TB"/>
        <s v="Keyboard/touchpad"/>
        <s v="Motherboard"/>
        <s v="Protoboard pack"/>
        <s v="Qwiic cable kit"/>
        <s v="RAM 16GB"/>
        <s v="Screen 15.6in"/>
        <s v="SSD 1TB"/>
        <s v="USB-C cable (video)"/>
        <s v="USB-C extension"/>
        <s v="USB-SATA adapter"/>
        <s v="USB3 Hub"/>
        <s v="WiFi/BT"/>
      </sharedItems>
    </cacheField>
    <cacheField name="Name" numFmtId="0">
      <sharedItems count="21">
        <s v="1ft patch cable"/>
        <s v="2 Port KVM HDMI"/>
        <s v="32pc 2-side PCB proto"/>
        <s v="5Ah 11.1V 3S LiPo x2"/>
        <s v="Anker 4-port"/>
        <s v="ASUS ZenScreen"/>
        <s v="Breadboard + zipwire"/>
        <s v="Crucial 8GBx2 2400MHz"/>
        <s v="Crucial P1"/>
        <s v="MPU9250+BMP180"/>
        <s v="Qwiic cable kit"/>
        <s v="Rii K12+"/>
        <s v="RJ45 coupler 10Gb"/>
        <s v="SAM-M8Q Breakout"/>
        <s v="SF 14518"/>
        <s v="Toshiba MQ01ABD"/>
        <s v="Udoo Bolt V8"/>
        <s v="USB to SATA cable"/>
        <s v="USB-C 1.5ft x2"/>
        <s v="USB-C 3.1 extension x2"/>
        <s v="WiFi 6 11AX"/>
      </sharedItems>
    </cacheField>
    <cacheField name="Link" numFmtId="0">
      <sharedItems count="21" longText="1">
        <s v="https://wiki.seeedstudio.com/Grove-IMU_10DOF/"/>
        <s v="https://www.amazon.com/Anker-Extended-MacBook-Surface-Notebook/dp/B07L32B9C2/ref=sr_1_4?keywords=usb+3+hub&amp;qid=1562626939&amp;s=gateway&amp;smid=A294P4X9EWVXLJ&amp;sr=8-4"/>
        <s v="https://www.amazon.com/AX200NGW-MU-MIMO-Wireless-Bluetooth-Support/dp/B07SH6GV5S/ref=sr_1_2?keywords=m.2+wifi+bluetooth+linux&amp;qid=1562948062&amp;s=gateway&amp;sr=8-2"/>
        <s v="https://www.amazon.com/Besgoods-Charging-Braided-Compatible-Nintendo/dp/B07H24V7YJ/ref=sr_1_6?keywords=usb-c+cable+2ft&amp;qid=1562636637&amp;s=pc&amp;sr=1-6"/>
        <s v="https://www.amazon.com/BreadBoard-ZipWire-Solderless-ZW-MM-10-ZipWires/dp/B00PKKPSCU/ref=sr_1_25?keywords=solderless+breadboard&amp;qid=1562626835&amp;s=industrial&amp;sr=1-25"/>
        <s v="https://www.amazon.com/Crucial-16GBx2-PC4-19200-SODIMM-260-Pin/dp/B019FRDAY6/ref=sr_1_3?crid=3124W60SZ717Q&amp;keywords=sodimm%2B2400%2B32gb&amp;qid=1562624362&amp;s=gateway&amp;sprefix=sodimm%2B2400%2B%2Caps%2C153&amp;sr=8-3&amp;th=1"/>
        <s v="https://www.amazon.com/Crucial-1TB-NAND-NVMe-PCIe/dp/B07J2Q4SWZ/ref=sr_1_3?keywords=m.2+key+b+ssd&amp;qid=1562624616&amp;s=gateway&amp;sr=8-3"/>
        <s v="https://www.amazon.com/dp/B009AYVNMQ/?coliid=I35V6HECAOKQSW&amp;colid=2LUIJZIICRMNA&amp;psc=1&amp;ref_=lv_ov_lig_dp_it"/>
        <s v="https://www.amazon.com/dp/B00FSARCX0/?coliid=I16WQOKDSD9YRY&amp;colid=2LUIJZIICRMNA&amp;psc=1&amp;ref_=lv_ov_lig_dp_it"/>
        <s v="https://www.amazon.com/dp/B00HJZJI84/?coliid=I25Z0ZKYPANEK5&amp;colid=2LUIJZIICRMNA&amp;psc=1&amp;ref_=lv_ov_lig_dp_it"/>
        <s v="https://www.amazon.com/dp/B071S84ZW7/ref=psdc_1292115011_t1_B07C5LPZMW"/>
        <s v="https://www.amazon.com/dp/B072WQ6FNP/?coliid=I3MOC6L9HG307I&amp;colid=2LUIJZIICRMNA&amp;psc=1&amp;ref_=lv_ov_lig_dp_it"/>
        <s v="https://www.amazon.com/dp/B077VYRMC1/ref=psdc_1194464_t2_B011KPIZ9G"/>
        <s v="https://www.amazon.com/dp/B07BHPZL11/?coliid=I1FC7WEQA7ZYF9&amp;colid=2LUIJZIICRMNA&amp;psc=1&amp;ref_=lv_ov_lig_dp_it"/>
        <s v="https://www.amazon.com/Electronics123-SparkFun-Qwiic-Cable-Kit/dp/B07ML9BMXX/ref=sr_1_4?keywords=qwiic+cable&amp;qid=1562625168&amp;s=gateway&amp;sr=8-4"/>
        <s v="https://www.amazon.com/ELEGOO-Prototype-Soldering-Compatible-Arduino/dp/B072Z7Y19F/ref=sr_1_5?keywords=protoboard&amp;qid=1562626781&amp;s=industrial&amp;sr=1-5"/>
        <s v="https://www.amazon.com/Inline-Coupler-AVACON-Ethernet-Female/dp/B07DWPW5MJ/ref=sr_1_5?keywords=gigabit+ethernet+coupler&amp;qid=1562638098&amp;s=gateway&amp;sr=8-5"/>
        <s v="https://www.amazon.com/Monoprice-Flexboot-Ethernet-Patch-Cable/dp/B00AJHCMG4/ref=sr_1_9?keywords=rj45+patch+cable+1ft&amp;qid=1562637988&amp;s=gateway&amp;sr=8-9"/>
        <s v="https://www.amazon.com/RIITOP-Extender-Extension-Nintendo-Macbook/dp/B07NSXGM7F/ref=sxin_2_ac_d_pm?keywords=usb%2Bc%2Bextension%2Bcable&amp;pd_rd_i=B01LI2X4ME&amp;pd_rd_r=ecef4ce7-409b-40a0-9a92-4a28c759c2de&amp;pd_rd_w=wUSD8&amp;pd_rd_wg=FpYjh&amp;pf_rd_p=64aaff2e-3b89-4fee-a107-2469ecbc5733&amp;pf_rd_r=T7G96XX8V6BS81KAA74N&amp;qid=1562637699&amp;s=aht&amp;th=1"/>
        <s v="https://www.sparkfun.com/products/15210"/>
        <s v="https://www.udoo.org/udoo-bolt/"/>
      </sharedItems>
    </cacheField>
    <cacheField name="Price per" numFmtId="0">
      <sharedItems containsSemiMixedTypes="0" containsString="0" containsNumber="1" minValue="2.22" maxValue="418" count="21">
        <n v="2.22"/>
        <n v="6.99"/>
        <n v="7.99"/>
        <n v="8.59"/>
        <n v="8.9"/>
        <n v="9.99"/>
        <n v="10.99"/>
        <n v="15.35"/>
        <n v="15.99"/>
        <n v="16.9"/>
        <n v="26.99"/>
        <n v="34.99"/>
        <n v="38.95"/>
        <n v="39.95"/>
        <n v="43.99"/>
        <n v="63.99"/>
        <n v="74.89"/>
        <n v="76.19"/>
        <n v="99.95"/>
        <n v="239.56"/>
        <n v="418"/>
      </sharedItems>
    </cacheField>
    <cacheField name="Quantity" numFmtId="0">
      <sharedItems containsSemiMixedTypes="0" containsString="0" containsNumber="1" containsInteger="1" minValue="1" maxValue="3" count="2">
        <n v="1"/>
        <n v="3"/>
      </sharedItems>
    </cacheField>
    <cacheField name="Price total" numFmtId="0">
      <sharedItems containsSemiMixedTypes="0" containsString="0" containsNumber="1" minValue="2.22" maxValue="418" count="21">
        <n v="2.22"/>
        <n v="6.99"/>
        <n v="7.99"/>
        <n v="8.59"/>
        <n v="8.9"/>
        <n v="9.99"/>
        <n v="10.99"/>
        <n v="15.35"/>
        <n v="15.99"/>
        <n v="16.9"/>
        <n v="26.99"/>
        <n v="34.99"/>
        <n v="38.95"/>
        <n v="39.95"/>
        <n v="43.99"/>
        <n v="63.99"/>
        <n v="76.19"/>
        <n v="99.95"/>
        <n v="224.67"/>
        <n v="239.56"/>
        <n v="418"/>
      </sharedItems>
    </cacheField>
    <cacheField name="Power draw (A)" numFmtId="0">
      <sharedItems containsString="0" containsBlank="1" containsNumber="1" minValue="0" maxValue="5" count="9">
        <n v="0"/>
        <n v="0.00393"/>
        <n v="0.029"/>
        <n v="0.3"/>
        <n v="1.5"/>
        <n v="1.7"/>
        <n v="3.15"/>
        <n v="5"/>
        <m/>
      </sharedItems>
    </cacheField>
    <cacheField name="Power supply (V)" numFmtId="0">
      <sharedItems containsString="0" containsBlank="1" containsNumber="1" minValue="0" maxValue="19" count="9">
        <n v="0"/>
        <n v="1"/>
        <n v="1.2"/>
        <n v="3"/>
        <n v="3.3"/>
        <n v="4.6"/>
        <n v="5"/>
        <n v="19"/>
        <m/>
      </sharedItems>
    </cacheField>
    <cacheField name="Watt total" numFmtId="0">
      <sharedItems containsSemiMixedTypes="0" containsString="0" containsNumber="1" minValue="0" maxValue="59.85" count="8">
        <n v="0"/>
        <n v="0.01179"/>
        <n v="0.0957"/>
        <n v="1.38"/>
        <n v="5"/>
        <n v="5.61"/>
        <n v="7.5"/>
        <n v="59.85"/>
      </sharedItems>
    </cacheField>
    <cacheField name="Weight (g)" numFmtId="0">
      <sharedItems containsString="0" containsBlank="1" containsNumber="1" minValue="4.53" maxValue="780" count="12">
        <n v="4.53"/>
        <n v="9.07"/>
        <n v="12.6"/>
        <n v="18.14"/>
        <n v="22.7"/>
        <n v="40.82"/>
        <n v="58.9"/>
        <n v="117"/>
        <n v="453"/>
        <n v="753"/>
        <n v="780"/>
        <m/>
      </sharedItems>
    </cacheField>
    <cacheField name="Weight total" numFmtId="0">
      <sharedItems containsSemiMixedTypes="0" containsString="0" containsNumber="1" minValue="0" maxValue="2259" count="12">
        <n v="0"/>
        <n v="4.53"/>
        <n v="9.07"/>
        <n v="12.6"/>
        <n v="18.14"/>
        <n v="22.7"/>
        <n v="40.82"/>
        <n v="58.9"/>
        <n v="117"/>
        <n v="453"/>
        <n v="780"/>
        <n v="225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10"/>
    <x v="16"/>
    <x v="20"/>
    <x v="20"/>
    <x v="0"/>
    <x v="20"/>
    <x v="6"/>
    <x v="7"/>
    <x v="7"/>
    <x v="7"/>
    <x v="8"/>
  </r>
  <r>
    <x v="13"/>
    <x v="7"/>
    <x v="5"/>
    <x v="15"/>
    <x v="0"/>
    <x v="15"/>
    <x v="8"/>
    <x v="2"/>
    <x v="0"/>
    <x v="3"/>
    <x v="4"/>
  </r>
  <r>
    <x v="15"/>
    <x v="8"/>
    <x v="6"/>
    <x v="18"/>
    <x v="0"/>
    <x v="17"/>
    <x v="5"/>
    <x v="4"/>
    <x v="5"/>
    <x v="3"/>
    <x v="4"/>
  </r>
  <r>
    <x v="8"/>
    <x v="15"/>
    <x v="7"/>
    <x v="14"/>
    <x v="0"/>
    <x v="14"/>
    <x v="7"/>
    <x v="1"/>
    <x v="4"/>
    <x v="1"/>
    <x v="2"/>
  </r>
  <r>
    <x v="1"/>
    <x v="1"/>
    <x v="8"/>
    <x v="17"/>
    <x v="0"/>
    <x v="16"/>
    <x v="8"/>
    <x v="8"/>
    <x v="0"/>
    <x v="2"/>
    <x v="3"/>
  </r>
  <r>
    <x v="12"/>
    <x v="10"/>
    <x v="14"/>
    <x v="7"/>
    <x v="0"/>
    <x v="7"/>
    <x v="0"/>
    <x v="0"/>
    <x v="0"/>
    <x v="11"/>
    <x v="0"/>
  </r>
  <r>
    <x v="6"/>
    <x v="14"/>
    <x v="13"/>
    <x v="12"/>
    <x v="0"/>
    <x v="12"/>
    <x v="8"/>
    <x v="8"/>
    <x v="0"/>
    <x v="3"/>
    <x v="4"/>
  </r>
  <r>
    <x v="0"/>
    <x v="9"/>
    <x v="0"/>
    <x v="9"/>
    <x v="0"/>
    <x v="9"/>
    <x v="1"/>
    <x v="3"/>
    <x v="1"/>
    <x v="11"/>
    <x v="0"/>
  </r>
  <r>
    <x v="7"/>
    <x v="13"/>
    <x v="19"/>
    <x v="13"/>
    <x v="0"/>
    <x v="13"/>
    <x v="2"/>
    <x v="4"/>
    <x v="2"/>
    <x v="11"/>
    <x v="0"/>
  </r>
  <r>
    <x v="2"/>
    <x v="3"/>
    <x v="11"/>
    <x v="16"/>
    <x v="1"/>
    <x v="18"/>
    <x v="8"/>
    <x v="8"/>
    <x v="0"/>
    <x v="9"/>
    <x v="11"/>
  </r>
  <r>
    <x v="11"/>
    <x v="2"/>
    <x v="15"/>
    <x v="5"/>
    <x v="0"/>
    <x v="5"/>
    <x v="0"/>
    <x v="0"/>
    <x v="0"/>
    <x v="11"/>
    <x v="0"/>
  </r>
  <r>
    <x v="3"/>
    <x v="6"/>
    <x v="4"/>
    <x v="4"/>
    <x v="0"/>
    <x v="4"/>
    <x v="0"/>
    <x v="0"/>
    <x v="0"/>
    <x v="11"/>
    <x v="0"/>
  </r>
  <r>
    <x v="19"/>
    <x v="4"/>
    <x v="1"/>
    <x v="2"/>
    <x v="0"/>
    <x v="2"/>
    <x v="0"/>
    <x v="0"/>
    <x v="0"/>
    <x v="3"/>
    <x v="4"/>
  </r>
  <r>
    <x v="9"/>
    <x v="11"/>
    <x v="12"/>
    <x v="10"/>
    <x v="0"/>
    <x v="10"/>
    <x v="3"/>
    <x v="5"/>
    <x v="3"/>
    <x v="8"/>
    <x v="9"/>
  </r>
  <r>
    <x v="14"/>
    <x v="5"/>
    <x v="10"/>
    <x v="19"/>
    <x v="0"/>
    <x v="19"/>
    <x v="4"/>
    <x v="6"/>
    <x v="6"/>
    <x v="10"/>
    <x v="10"/>
  </r>
  <r>
    <x v="16"/>
    <x v="18"/>
    <x v="3"/>
    <x v="3"/>
    <x v="0"/>
    <x v="3"/>
    <x v="0"/>
    <x v="0"/>
    <x v="0"/>
    <x v="5"/>
    <x v="6"/>
  </r>
  <r>
    <x v="18"/>
    <x v="17"/>
    <x v="9"/>
    <x v="6"/>
    <x v="0"/>
    <x v="6"/>
    <x v="0"/>
    <x v="0"/>
    <x v="0"/>
    <x v="6"/>
    <x v="7"/>
  </r>
  <r>
    <x v="20"/>
    <x v="20"/>
    <x v="2"/>
    <x v="11"/>
    <x v="0"/>
    <x v="11"/>
    <x v="8"/>
    <x v="8"/>
    <x v="0"/>
    <x v="0"/>
    <x v="1"/>
  </r>
  <r>
    <x v="17"/>
    <x v="19"/>
    <x v="18"/>
    <x v="8"/>
    <x v="0"/>
    <x v="8"/>
    <x v="0"/>
    <x v="0"/>
    <x v="0"/>
    <x v="4"/>
    <x v="5"/>
  </r>
  <r>
    <x v="5"/>
    <x v="0"/>
    <x v="17"/>
    <x v="0"/>
    <x v="0"/>
    <x v="0"/>
    <x v="0"/>
    <x v="0"/>
    <x v="0"/>
    <x v="3"/>
    <x v="4"/>
  </r>
  <r>
    <x v="4"/>
    <x v="12"/>
    <x v="16"/>
    <x v="1"/>
    <x v="0"/>
    <x v="1"/>
    <x v="0"/>
    <x v="0"/>
    <x v="0"/>
    <x v="4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24" firstHeaderRow="1" firstDataRow="2" firstDataCol="1"/>
  <pivotFields count="11">
    <pivotField axis="axisRow" compact="0" showAll="0">
      <items count="22">
        <item x="1"/>
        <item x="2"/>
        <item x="3"/>
        <item x="6"/>
        <item x="7"/>
        <item h="1" x="8"/>
        <item x="9"/>
        <item x="10"/>
        <item x="11"/>
        <item x="12"/>
        <item x="13"/>
        <item x="14"/>
        <item x="15"/>
        <item x="19"/>
        <item x="16"/>
        <item h="1" x="18"/>
        <item x="20"/>
        <item x="17"/>
        <item x="5"/>
        <item x="4"/>
        <item x="0"/>
        <item t="default"/>
      </items>
    </pivotField>
    <pivotField compact="0" showAll="0"/>
    <pivotField compact="0" showAll="0"/>
    <pivotField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colFields count="1">
    <field x="-2"/>
  </colFields>
  <dataFields count="2">
    <dataField name="Sum of Quantity" fld="4" subtotal="sum" numFmtId="164"/>
    <dataField name="Sum of Price total" fld="5" subtotal="sum" numFmtId="165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K23" headerRowCount="1" totalsRowCount="1" totalsRowShown="1">
  <autoFilter ref="A1:K23"/>
  <tableColumns count="11">
    <tableColumn id="1" name="Part"/>
    <tableColumn id="2" name="Name"/>
    <tableColumn id="3" name="Link"/>
    <tableColumn id="4" name="Price per"/>
    <tableColumn id="5" name="Quantity"/>
    <tableColumn id="6" name="Price total"/>
    <tableColumn id="7" name="Power draw (A)"/>
    <tableColumn id="8" name="Power supply (V)"/>
    <tableColumn id="9" name="Watt total"/>
    <tableColumn id="10" name="Weight (g)"/>
    <tableColumn id="11" name="Weight tot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udoo.org/udoo-bolt/" TargetMode="External"/><Relationship Id="rId2" Type="http://schemas.openxmlformats.org/officeDocument/2006/relationships/hyperlink" Target="https://www.amazon.com/Crucial-16GBx2-PC4-19200-SODIMM-260-Pin/dp/B019FRDAY6/ref=sr_1_3?crid=3124W60SZ717Q&amp;keywords=sodimm%2B2400%2B32gb&amp;qid=1562624362&amp;s=gateway&amp;sprefix=sodimm%2B2400%2B%2Caps%2C153&amp;sr=8-3&amp;th=1" TargetMode="External"/><Relationship Id="rId3" Type="http://schemas.openxmlformats.org/officeDocument/2006/relationships/hyperlink" Target="https://www.amazon.com/Crucial-1TB-NAND-NVMe-PCIe/dp/B07J2Q4SWZ/ref=sr_1_3?keywords=m.2+key+b+ssd&amp;qid=1562624616&amp;s=gateway&amp;sr=8-3" TargetMode="External"/><Relationship Id="rId4" Type="http://schemas.openxmlformats.org/officeDocument/2006/relationships/hyperlink" Target="https://www.amazon.com/dp/B009AYVNMQ/?coliid=I35V6HECAOKQSW&amp;colid=2LUIJZIICRMNA&amp;psc=1&amp;ref_=lv_ov_lig_dp_it" TargetMode="External"/><Relationship Id="rId5" Type="http://schemas.openxmlformats.org/officeDocument/2006/relationships/hyperlink" Target="https://www.amazon.com/dp/B00FSARCX0/?coliid=I16WQOKDSD9YRY&amp;colid=2LUIJZIICRMNA&amp;psc=1&amp;ref_=lv_ov_lig_dp_it" TargetMode="External"/><Relationship Id="rId6" Type="http://schemas.openxmlformats.org/officeDocument/2006/relationships/hyperlink" Target="https://www.amazon.com/Electronics123-SparkFun-Qwiic-Cable-Kit/dp/B07ML9BMXX/ref=sr_1_4?keywords=qwiic+cable&amp;qid=1562625168&amp;s=gateway&amp;sr=8-4" TargetMode="External"/><Relationship Id="rId7" Type="http://schemas.openxmlformats.org/officeDocument/2006/relationships/hyperlink" Target="https://www.amazon.com/dp/B07BHPZL11/?coliid=I1FC7WEQA7ZYF9&amp;colid=2LUIJZIICRMNA&amp;psc=1&amp;ref_=lv_ov_lig_dp_it" TargetMode="External"/><Relationship Id="rId8" Type="http://schemas.openxmlformats.org/officeDocument/2006/relationships/hyperlink" Target="https://www.sparkfun.com/products/15210" TargetMode="External"/><Relationship Id="rId9" Type="http://schemas.openxmlformats.org/officeDocument/2006/relationships/hyperlink" Target="https://www.amazon.com/dp/B072WQ6FNP/?coliid=I3MOC6L9HG307I&amp;colid=2LUIJZIICRMNA&amp;psc=1&amp;ref_=lv_ov_lig_dp_it" TargetMode="External"/><Relationship Id="rId10" Type="http://schemas.openxmlformats.org/officeDocument/2006/relationships/hyperlink" Target="https://www.amazon.com/ELEGOO-Prototype-Soldering-Compatible-Arduino/dp/B072Z7Y19F/ref=sr_1_5?keywords=protoboard&amp;qid=1562626781&amp;s=industrial&amp;sr=1-5" TargetMode="External"/><Relationship Id="rId11" Type="http://schemas.openxmlformats.org/officeDocument/2006/relationships/hyperlink" Target="https://www.amazon.com/BreadBoard-ZipWire-Solderless-ZW-MM-10-ZipWires/dp/B00PKKPSCU/ref=sr_1_25?keywords=solderless+breadboard&amp;qid=1562626835&amp;s=industrial&amp;sr=1-25" TargetMode="External"/><Relationship Id="rId12" Type="http://schemas.openxmlformats.org/officeDocument/2006/relationships/hyperlink" Target="https://www.amazon.com/Anker-Extended-MacBook-Surface-Notebook/dp/B07L32B9C2/ref=sr_1_4?keywords=usb+3+hub&amp;qid=1562626939&amp;s=gateway&amp;smid=A294P4X9EWVXLJ&amp;sr=8-4" TargetMode="External"/><Relationship Id="rId13" Type="http://schemas.openxmlformats.org/officeDocument/2006/relationships/hyperlink" Target="https://www.amazon.com/dp/B077VYRMC1/ref=psdc_1194464_t2_B011KPIZ9G" TargetMode="External"/><Relationship Id="rId14" Type="http://schemas.openxmlformats.org/officeDocument/2006/relationships/hyperlink" Target="https://www.amazon.com/dp/B071S84ZW7/ref=psdc_1292115011_t1_B07C5LPZMW" TargetMode="External"/><Relationship Id="rId15" Type="http://schemas.openxmlformats.org/officeDocument/2006/relationships/hyperlink" Target="https://www.amazon.com/Besgoods-Charging-Braided-Compatible-Nintendo/dp/B07H24V7YJ/ref=sr_1_6?keywords=usb-c+cable+2ft&amp;qid=1562636637&amp;s=pc&amp;sr=1-6" TargetMode="External"/><Relationship Id="rId16" Type="http://schemas.openxmlformats.org/officeDocument/2006/relationships/hyperlink" Target="https://www.amazon.com/dp/B00HJZJI84/?coliid=I25Z0ZKYPANEK5&amp;colid=2LUIJZIICRMNA&amp;psc=1&amp;ref_=lv_ov_lig_dp_it" TargetMode="External"/><Relationship Id="rId17" Type="http://schemas.openxmlformats.org/officeDocument/2006/relationships/hyperlink" Target="https://www.amazon.com/AX200NGW-MU-MIMO-Wireless-Bluetooth-Support/dp/B07SH6GV5S/ref=sr_1_2?keywords=m.2+wifi+bluetooth+linux&amp;qid=1562948062&amp;s=gateway&amp;sr=8-2" TargetMode="External"/><Relationship Id="rId18" Type="http://schemas.openxmlformats.org/officeDocument/2006/relationships/hyperlink" Target="https://www.amazon.com/RIITOP-Extender-Extension-Nintendo-Macbook/dp/B07NSXGM7F/ref=sxin_2_ac_d_pm?keywords=usb%2Bc%2Bextension%2Bcable&amp;pd_rd_i=B01LI2X4ME&amp;pd_rd_r=ecef4ce7-409b-40a0-9a92-4a28c759c2de&amp;pd_rd_w=wUSD8&amp;pd_rd_wg=FpYjh&amp;pf_rd_p=64aaff2e-3b89-4fee" TargetMode="External"/><Relationship Id="rId19" Type="http://schemas.openxmlformats.org/officeDocument/2006/relationships/hyperlink" Target="https://www.amazon.com/Monoprice-Flexboot-Ethernet-Patch-Cable/dp/B00AJHCMG4/ref=sr_1_9?keywords=rj45+patch+cable+1ft&amp;qid=1562637988&amp;s=gateway&amp;sr=8-9" TargetMode="External"/><Relationship Id="rId20" Type="http://schemas.openxmlformats.org/officeDocument/2006/relationships/hyperlink" Target="https://www.amazon.com/Inline-Coupler-AVACON-Ethernet-Female/dp/B07DWPW5MJ/ref=sr_1_5?keywords=gigabit+ethernet+coupler&amp;qid=1562638098&amp;s=gateway&amp;sr=8-5" TargetMode="External"/><Relationship Id="rId2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ColWidth="8.6953125" defaultRowHeight="14.4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19.79"/>
    <col collapsed="false" customWidth="true" hidden="false" outlineLevel="0" max="3" min="3" style="0" width="88.37"/>
    <col collapsed="false" customWidth="true" hidden="false" outlineLevel="0" max="4" min="4" style="1" width="10.68"/>
    <col collapsed="false" customWidth="true" hidden="false" outlineLevel="0" max="5" min="5" style="0" width="10.05"/>
    <col collapsed="false" customWidth="true" hidden="false" outlineLevel="0" max="6" min="6" style="0" width="11.16"/>
    <col collapsed="false" customWidth="true" hidden="false" outlineLevel="0" max="7" min="7" style="0" width="15.63"/>
    <col collapsed="false" customWidth="true" hidden="false" outlineLevel="0" max="8" min="8" style="0" width="16.84"/>
    <col collapsed="false" customWidth="true" hidden="false" outlineLevel="0" max="9" min="9" style="0" width="11.26"/>
    <col collapsed="false" customWidth="true" hidden="false" outlineLevel="0" max="10" min="10" style="0" width="11.46"/>
    <col collapsed="false" customWidth="true" hidden="false" outlineLevel="0" max="11" min="11" style="0" width="13.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4.4" hidden="false" customHeight="false" outlineLevel="0" collapsed="false">
      <c r="A2" s="0" t="s">
        <v>11</v>
      </c>
      <c r="B2" s="0" t="s">
        <v>12</v>
      </c>
      <c r="C2" s="3" t="s">
        <v>13</v>
      </c>
      <c r="D2" s="1" t="n">
        <v>418</v>
      </c>
      <c r="E2" s="0" t="n">
        <v>1</v>
      </c>
      <c r="F2" s="4" t="n">
        <f aca="false">Table1[[#This Row],[Price per]]*Table1[[#This Row],[Quantity]]</f>
        <v>418</v>
      </c>
      <c r="G2" s="0" t="n">
        <v>3.15</v>
      </c>
      <c r="H2" s="0" t="n">
        <v>19</v>
      </c>
      <c r="I2" s="0" t="n">
        <f aca="false">Table1[[#This Row],[Power draw (A)]]*Table1[[#This Row],[Power supply (V)]]*Table1[[#This Row],[Quantity]]</f>
        <v>59.85</v>
      </c>
      <c r="J2" s="0" t="n">
        <v>117</v>
      </c>
      <c r="K2" s="0" t="n">
        <f aca="false">Table1[[#This Row],[Weight (g)]]*Table1[[#This Row],[Quantity]]</f>
        <v>117</v>
      </c>
    </row>
    <row r="3" customFormat="false" ht="14.4" hidden="false" customHeight="false" outlineLevel="0" collapsed="false">
      <c r="A3" s="0" t="s">
        <v>14</v>
      </c>
      <c r="B3" s="0" t="s">
        <v>15</v>
      </c>
      <c r="C3" s="3" t="s">
        <v>16</v>
      </c>
      <c r="D3" s="1" t="n">
        <v>63.99</v>
      </c>
      <c r="E3" s="0" t="n">
        <v>1</v>
      </c>
      <c r="F3" s="4" t="n">
        <f aca="false">Table1[[#This Row],[Price per]]*Table1[[#This Row],[Quantity]]</f>
        <v>63.99</v>
      </c>
      <c r="H3" s="0" t="n">
        <v>1.2</v>
      </c>
      <c r="I3" s="0" t="n">
        <f aca="false">Table1[[#This Row],[Power draw (A)]]*Table1[[#This Row],[Power supply (V)]]*Table1[[#This Row],[Quantity]]</f>
        <v>0</v>
      </c>
      <c r="J3" s="0" t="n">
        <v>18.14</v>
      </c>
      <c r="K3" s="0" t="n">
        <f aca="false">Table1[[#This Row],[Weight (g)]]*Table1[[#This Row],[Quantity]]</f>
        <v>18.14</v>
      </c>
    </row>
    <row r="4" customFormat="false" ht="14.4" hidden="false" customHeight="false" outlineLevel="0" collapsed="false">
      <c r="A4" s="0" t="s">
        <v>17</v>
      </c>
      <c r="B4" s="0" t="s">
        <v>18</v>
      </c>
      <c r="C4" s="3" t="s">
        <v>19</v>
      </c>
      <c r="D4" s="1" t="n">
        <v>99.95</v>
      </c>
      <c r="E4" s="0" t="n">
        <v>1</v>
      </c>
      <c r="F4" s="4" t="n">
        <f aca="false">Table1[[#This Row],[Price per]]*Table1[[#This Row],[Quantity]]</f>
        <v>99.95</v>
      </c>
      <c r="G4" s="0" t="n">
        <v>1.7</v>
      </c>
      <c r="H4" s="0" t="n">
        <v>3.3</v>
      </c>
      <c r="I4" s="0" t="n">
        <f aca="false">Table1[[#This Row],[Power draw (A)]]*Table1[[#This Row],[Power supply (V)]]*Table1[[#This Row],[Quantity]]</f>
        <v>5.61</v>
      </c>
      <c r="J4" s="0" t="n">
        <v>18.14</v>
      </c>
      <c r="K4" s="0" t="n">
        <f aca="false">Table1[[#This Row],[Weight (g)]]*Table1[[#This Row],[Quantity]]</f>
        <v>18.14</v>
      </c>
    </row>
    <row r="5" customFormat="false" ht="14.4" hidden="false" customHeight="false" outlineLevel="0" collapsed="false">
      <c r="A5" s="0" t="s">
        <v>20</v>
      </c>
      <c r="B5" s="0" t="s">
        <v>21</v>
      </c>
      <c r="C5" s="3" t="s">
        <v>22</v>
      </c>
      <c r="D5" s="1" t="n">
        <v>43.99</v>
      </c>
      <c r="E5" s="0" t="n">
        <v>1</v>
      </c>
      <c r="F5" s="4" t="n">
        <f aca="false">Table1[[#This Row],[Price per]]*Table1[[#This Row],[Quantity]]</f>
        <v>43.99</v>
      </c>
      <c r="G5" s="0" t="n">
        <v>5</v>
      </c>
      <c r="H5" s="0" t="n">
        <v>1</v>
      </c>
      <c r="I5" s="0" t="n">
        <f aca="false">Table1[[#This Row],[Power draw (A)]]*Table1[[#This Row],[Power supply (V)]]*Table1[[#This Row],[Quantity]]</f>
        <v>5</v>
      </c>
      <c r="J5" s="0" t="n">
        <v>9.07</v>
      </c>
      <c r="K5" s="0" t="n">
        <f aca="false">Table1[[#This Row],[Weight (g)]]*Table1[[#This Row],[Quantity]]</f>
        <v>9.07</v>
      </c>
    </row>
    <row r="6" customFormat="false" ht="14.4" hidden="false" customHeight="false" outlineLevel="0" collapsed="false">
      <c r="A6" s="0" t="s">
        <v>23</v>
      </c>
      <c r="B6" s="0" t="s">
        <v>24</v>
      </c>
      <c r="C6" s="3" t="s">
        <v>25</v>
      </c>
      <c r="D6" s="1" t="n">
        <v>76.19</v>
      </c>
      <c r="E6" s="0" t="n">
        <v>1</v>
      </c>
      <c r="F6" s="4" t="n">
        <f aca="false">Table1[[#This Row],[Price per]]*Table1[[#This Row],[Quantity]]</f>
        <v>76.19</v>
      </c>
      <c r="I6" s="0" t="n">
        <f aca="false">Table1[[#This Row],[Power draw (A)]]*Table1[[#This Row],[Power supply (V)]]*Table1[[#This Row],[Quantity]]</f>
        <v>0</v>
      </c>
      <c r="J6" s="0" t="n">
        <v>12.6</v>
      </c>
      <c r="K6" s="0" t="n">
        <f aca="false">Table1[[#This Row],[Weight (g)]]*Table1[[#This Row],[Quantity]]</f>
        <v>12.6</v>
      </c>
    </row>
    <row r="7" customFormat="false" ht="14.4" hidden="false" customHeight="false" outlineLevel="0" collapsed="false">
      <c r="A7" s="0" t="s">
        <v>26</v>
      </c>
      <c r="B7" s="0" t="s">
        <v>26</v>
      </c>
      <c r="C7" s="3" t="s">
        <v>27</v>
      </c>
      <c r="D7" s="1" t="n">
        <v>15.35</v>
      </c>
      <c r="E7" s="0" t="n">
        <v>1</v>
      </c>
      <c r="F7" s="4" t="n">
        <f aca="false">Table1[[#This Row],[Price per]]*Table1[[#This Row],[Quantity]]</f>
        <v>15.35</v>
      </c>
      <c r="G7" s="0" t="n">
        <v>0</v>
      </c>
      <c r="H7" s="0" t="n">
        <v>0</v>
      </c>
      <c r="I7" s="0" t="n">
        <f aca="false">Table1[[#This Row],[Power draw (A)]]*Table1[[#This Row],[Power supply (V)]]*Table1[[#This Row],[Quantity]]</f>
        <v>0</v>
      </c>
      <c r="K7" s="0" t="n">
        <f aca="false">Table1[[#This Row],[Weight (g)]]*Table1[[#This Row],[Quantity]]</f>
        <v>0</v>
      </c>
    </row>
    <row r="8" customFormat="false" ht="14.4" hidden="false" customHeight="false" outlineLevel="0" collapsed="false">
      <c r="A8" s="0" t="s">
        <v>28</v>
      </c>
      <c r="B8" s="0" t="s">
        <v>29</v>
      </c>
      <c r="C8" s="3" t="s">
        <v>30</v>
      </c>
      <c r="D8" s="1" t="n">
        <v>38.95</v>
      </c>
      <c r="E8" s="0" t="n">
        <v>1</v>
      </c>
      <c r="F8" s="4" t="n">
        <f aca="false">Table1[[#This Row],[Price per]]*Table1[[#This Row],[Quantity]]</f>
        <v>38.95</v>
      </c>
      <c r="I8" s="0" t="n">
        <f aca="false">Table1[[#This Row],[Power draw (A)]]*Table1[[#This Row],[Power supply (V)]]*Table1[[#This Row],[Quantity]]</f>
        <v>0</v>
      </c>
      <c r="J8" s="0" t="n">
        <v>18.14</v>
      </c>
      <c r="K8" s="0" t="n">
        <f aca="false">Table1[[#This Row],[Weight (g)]]*Table1[[#This Row],[Quantity]]</f>
        <v>18.14</v>
      </c>
    </row>
    <row r="9" customFormat="false" ht="13.8" hidden="false" customHeight="false" outlineLevel="0" collapsed="false">
      <c r="A9" s="0" t="s">
        <v>31</v>
      </c>
      <c r="B9" s="0" t="s">
        <v>32</v>
      </c>
      <c r="C9" s="3" t="s">
        <v>33</v>
      </c>
      <c r="D9" s="1" t="n">
        <v>16.9</v>
      </c>
      <c r="E9" s="0" t="n">
        <v>1</v>
      </c>
      <c r="F9" s="4" t="n">
        <f aca="false">Table1[[#This Row],[Price per]]*Table1[[#This Row],[Quantity]]</f>
        <v>16.9</v>
      </c>
      <c r="G9" s="0" t="n">
        <v>0.00393</v>
      </c>
      <c r="H9" s="0" t="n">
        <v>3</v>
      </c>
      <c r="I9" s="0" t="n">
        <f aca="false">Table1[[#This Row],[Power draw (A)]]*Table1[[#This Row],[Power supply (V)]]*Table1[[#This Row],[Quantity]]</f>
        <v>0.01179</v>
      </c>
      <c r="K9" s="0" t="n">
        <f aca="false">Table1[[#This Row],[Weight (g)]]*Table1[[#This Row],[Quantity]]</f>
        <v>0</v>
      </c>
    </row>
    <row r="10" customFormat="false" ht="13.8" hidden="false" customHeight="false" outlineLevel="0" collapsed="false">
      <c r="A10" s="0" t="s">
        <v>34</v>
      </c>
      <c r="B10" s="0" t="s">
        <v>35</v>
      </c>
      <c r="C10" s="3" t="s">
        <v>36</v>
      </c>
      <c r="D10" s="1" t="n">
        <v>39.95</v>
      </c>
      <c r="E10" s="0" t="n">
        <v>1</v>
      </c>
      <c r="F10" s="4" t="n">
        <f aca="false">Table1[[#This Row],[Price per]]*Table1[[#This Row],[Quantity]]</f>
        <v>39.95</v>
      </c>
      <c r="G10" s="0" t="n">
        <v>0.029</v>
      </c>
      <c r="H10" s="0" t="n">
        <v>3.3</v>
      </c>
      <c r="I10" s="0" t="n">
        <f aca="false">Table1[[#This Row],[Power draw (A)]]*Table1[[#This Row],[Power supply (V)]]*Table1[[#This Row],[Quantity]]</f>
        <v>0.0957</v>
      </c>
      <c r="K10" s="0" t="n">
        <f aca="false">Table1[[#This Row],[Weight (g)]]*Table1[[#This Row],[Quantity]]</f>
        <v>0</v>
      </c>
    </row>
    <row r="11" customFormat="false" ht="14.4" hidden="false" customHeight="false" outlineLevel="0" collapsed="false">
      <c r="A11" s="0" t="s">
        <v>37</v>
      </c>
      <c r="B11" s="0" t="s">
        <v>38</v>
      </c>
      <c r="C11" s="3" t="s">
        <v>39</v>
      </c>
      <c r="D11" s="1" t="n">
        <v>74.89</v>
      </c>
      <c r="E11" s="0" t="n">
        <v>3</v>
      </c>
      <c r="F11" s="4" t="n">
        <f aca="false">Table1[[#This Row],[Price per]]*Table1[[#This Row],[Quantity]]</f>
        <v>224.67</v>
      </c>
      <c r="I11" s="0" t="n">
        <f aca="false">Table1[[#This Row],[Power draw (A)]]*Table1[[#This Row],[Power supply (V)]]*Table1[[#This Row],[Quantity]]</f>
        <v>0</v>
      </c>
      <c r="J11" s="0" t="n">
        <v>753</v>
      </c>
      <c r="K11" s="0" t="n">
        <f aca="false">Table1[[#This Row],[Weight (g)]]*Table1[[#This Row],[Quantity]]</f>
        <v>2259</v>
      </c>
    </row>
    <row r="12" customFormat="false" ht="14.4" hidden="false" customHeight="false" outlineLevel="0" collapsed="false">
      <c r="A12" s="0" t="s">
        <v>40</v>
      </c>
      <c r="B12" s="0" t="s">
        <v>41</v>
      </c>
      <c r="C12" s="3" t="s">
        <v>42</v>
      </c>
      <c r="D12" s="1" t="n">
        <v>9.99</v>
      </c>
      <c r="E12" s="0" t="n">
        <v>1</v>
      </c>
      <c r="F12" s="4" t="n">
        <f aca="false">Table1[[#This Row],[Price per]]*Table1[[#This Row],[Quantity]]</f>
        <v>9.99</v>
      </c>
      <c r="G12" s="0" t="n">
        <v>0</v>
      </c>
      <c r="H12" s="0" t="n">
        <v>0</v>
      </c>
      <c r="I12" s="0" t="n">
        <f aca="false">Table1[[#This Row],[Power draw (A)]]*Table1[[#This Row],[Power supply (V)]]*Table1[[#This Row],[Quantity]]</f>
        <v>0</v>
      </c>
      <c r="K12" s="0" t="n">
        <f aca="false">Table1[[#This Row],[Weight (g)]]*Table1[[#This Row],[Quantity]]</f>
        <v>0</v>
      </c>
    </row>
    <row r="13" customFormat="false" ht="14.4" hidden="false" customHeight="false" outlineLevel="0" collapsed="false">
      <c r="A13" s="0" t="s">
        <v>43</v>
      </c>
      <c r="B13" s="0" t="s">
        <v>44</v>
      </c>
      <c r="C13" s="3" t="s">
        <v>45</v>
      </c>
      <c r="D13" s="1" t="n">
        <v>8.9</v>
      </c>
      <c r="E13" s="0" t="n">
        <v>1</v>
      </c>
      <c r="F13" s="4" t="n">
        <f aca="false">Table1[[#This Row],[Price per]]*Table1[[#This Row],[Quantity]]</f>
        <v>8.9</v>
      </c>
      <c r="G13" s="0" t="n">
        <v>0</v>
      </c>
      <c r="H13" s="0" t="n">
        <v>0</v>
      </c>
      <c r="I13" s="0" t="n">
        <f aca="false">Table1[[#This Row],[Power draw (A)]]*Table1[[#This Row],[Power supply (V)]]*Table1[[#This Row],[Quantity]]</f>
        <v>0</v>
      </c>
      <c r="K13" s="0" t="n">
        <f aca="false">Table1[[#This Row],[Weight (g)]]*Table1[[#This Row],[Quantity]]</f>
        <v>0</v>
      </c>
    </row>
    <row r="14" customFormat="false" ht="14.4" hidden="false" customHeight="false" outlineLevel="0" collapsed="false">
      <c r="A14" s="0" t="s">
        <v>46</v>
      </c>
      <c r="B14" s="0" t="s">
        <v>47</v>
      </c>
      <c r="C14" s="3" t="s">
        <v>48</v>
      </c>
      <c r="D14" s="1" t="n">
        <v>7.99</v>
      </c>
      <c r="E14" s="0" t="n">
        <v>1</v>
      </c>
      <c r="F14" s="4" t="n">
        <f aca="false">Table1[[#This Row],[Price per]]*Table1[[#This Row],[Quantity]]</f>
        <v>7.99</v>
      </c>
      <c r="G14" s="0" t="n">
        <v>0</v>
      </c>
      <c r="H14" s="0" t="n">
        <v>0</v>
      </c>
      <c r="I14" s="0" t="n">
        <f aca="false">Table1[[#This Row],[Power draw (A)]]*Table1[[#This Row],[Power supply (V)]]*Table1[[#This Row],[Quantity]]</f>
        <v>0</v>
      </c>
      <c r="J14" s="0" t="n">
        <v>18.14</v>
      </c>
      <c r="K14" s="0" t="n">
        <f aca="false">Table1[[#This Row],[Weight (g)]]*Table1[[#This Row],[Quantity]]</f>
        <v>18.14</v>
      </c>
    </row>
    <row r="15" customFormat="false" ht="14.4" hidden="false" customHeight="false" outlineLevel="0" collapsed="false">
      <c r="A15" s="0" t="s">
        <v>49</v>
      </c>
      <c r="B15" s="0" t="s">
        <v>50</v>
      </c>
      <c r="C15" s="3" t="s">
        <v>51</v>
      </c>
      <c r="D15" s="1" t="n">
        <v>26.99</v>
      </c>
      <c r="E15" s="0" t="n">
        <v>1</v>
      </c>
      <c r="F15" s="4" t="n">
        <f aca="false">Table1[[#This Row],[Price per]]*Table1[[#This Row],[Quantity]]</f>
        <v>26.99</v>
      </c>
      <c r="G15" s="0" t="n">
        <v>0.3</v>
      </c>
      <c r="H15" s="0" t="n">
        <v>4.6</v>
      </c>
      <c r="I15" s="0" t="n">
        <f aca="false">Table1[[#This Row],[Power draw (A)]]*Table1[[#This Row],[Power supply (V)]]*Table1[[#This Row],[Quantity]]</f>
        <v>1.38</v>
      </c>
      <c r="J15" s="0" t="n">
        <v>453</v>
      </c>
      <c r="K15" s="0" t="n">
        <f aca="false">Table1[[#This Row],[Weight (g)]]*Table1[[#This Row],[Quantity]]</f>
        <v>453</v>
      </c>
    </row>
    <row r="16" customFormat="false" ht="14.4" hidden="false" customHeight="false" outlineLevel="0" collapsed="false">
      <c r="A16" s="0" t="s">
        <v>52</v>
      </c>
      <c r="B16" s="0" t="s">
        <v>53</v>
      </c>
      <c r="C16" s="3" t="s">
        <v>54</v>
      </c>
      <c r="D16" s="1" t="n">
        <v>239.56</v>
      </c>
      <c r="E16" s="0" t="n">
        <v>1</v>
      </c>
      <c r="F16" s="4" t="n">
        <f aca="false">Table1[[#This Row],[Price per]]*Table1[[#This Row],[Quantity]]</f>
        <v>239.56</v>
      </c>
      <c r="G16" s="0" t="n">
        <v>1.5</v>
      </c>
      <c r="H16" s="0" t="n">
        <v>5</v>
      </c>
      <c r="I16" s="0" t="n">
        <f aca="false">Table1[[#This Row],[Power draw (A)]]*Table1[[#This Row],[Power supply (V)]]*Table1[[#This Row],[Quantity]]</f>
        <v>7.5</v>
      </c>
      <c r="J16" s="0" t="n">
        <v>780</v>
      </c>
      <c r="K16" s="0" t="n">
        <f aca="false">Table1[[#This Row],[Weight (g)]]*Table1[[#This Row],[Quantity]]</f>
        <v>780</v>
      </c>
    </row>
    <row r="17" customFormat="false" ht="14.4" hidden="false" customHeight="false" outlineLevel="0" collapsed="false">
      <c r="A17" s="0" t="s">
        <v>55</v>
      </c>
      <c r="B17" s="0" t="s">
        <v>56</v>
      </c>
      <c r="C17" s="3" t="s">
        <v>57</v>
      </c>
      <c r="D17" s="1" t="n">
        <v>8.59</v>
      </c>
      <c r="E17" s="0" t="n">
        <v>1</v>
      </c>
      <c r="F17" s="4" t="n">
        <f aca="false">Table1[[#This Row],[Price per]]*Table1[[#This Row],[Quantity]]</f>
        <v>8.59</v>
      </c>
      <c r="G17" s="0" t="n">
        <v>0</v>
      </c>
      <c r="H17" s="0" t="n">
        <v>0</v>
      </c>
      <c r="I17" s="0" t="n">
        <f aca="false">Table1[[#This Row],[Power draw (A)]]*Table1[[#This Row],[Power supply (V)]]*Table1[[#This Row],[Quantity]]</f>
        <v>0</v>
      </c>
      <c r="J17" s="0" t="n">
        <v>40.82</v>
      </c>
      <c r="K17" s="0" t="n">
        <f aca="false">Table1[[#This Row],[Weight (g)]]*Table1[[#This Row],[Quantity]]</f>
        <v>40.82</v>
      </c>
    </row>
    <row r="18" customFormat="false" ht="14.4" hidden="false" customHeight="false" outlineLevel="0" collapsed="false">
      <c r="A18" s="0" t="s">
        <v>58</v>
      </c>
      <c r="B18" s="0" t="s">
        <v>59</v>
      </c>
      <c r="C18" s="3" t="s">
        <v>60</v>
      </c>
      <c r="D18" s="1" t="n">
        <v>10.99</v>
      </c>
      <c r="E18" s="0" t="n">
        <v>1</v>
      </c>
      <c r="F18" s="4" t="n">
        <f aca="false">Table1[[#This Row],[Price per]]*Table1[[#This Row],[Quantity]]</f>
        <v>10.99</v>
      </c>
      <c r="G18" s="0" t="n">
        <v>0</v>
      </c>
      <c r="H18" s="0" t="n">
        <v>0</v>
      </c>
      <c r="I18" s="0" t="n">
        <f aca="false">Table1[[#This Row],[Power draw (A)]]*Table1[[#This Row],[Power supply (V)]]*Table1[[#This Row],[Quantity]]</f>
        <v>0</v>
      </c>
      <c r="J18" s="0" t="n">
        <v>58.9</v>
      </c>
      <c r="K18" s="0" t="n">
        <f aca="false">Table1[[#This Row],[Weight (g)]]*Table1[[#This Row],[Quantity]]</f>
        <v>58.9</v>
      </c>
    </row>
    <row r="19" customFormat="false" ht="14.4" hidden="false" customHeight="false" outlineLevel="0" collapsed="false">
      <c r="A19" s="0" t="s">
        <v>61</v>
      </c>
      <c r="B19" s="0" t="s">
        <v>62</v>
      </c>
      <c r="C19" s="3" t="s">
        <v>63</v>
      </c>
      <c r="D19" s="1" t="n">
        <v>34.99</v>
      </c>
      <c r="E19" s="0" t="n">
        <v>1</v>
      </c>
      <c r="F19" s="4" t="n">
        <f aca="false">Table1[[#This Row],[Price per]]*Table1[[#This Row],[Quantity]]</f>
        <v>34.99</v>
      </c>
      <c r="I19" s="0" t="n">
        <f aca="false">Table1[[#This Row],[Power draw (A)]]*Table1[[#This Row],[Power supply (V)]]*Table1[[#This Row],[Quantity]]</f>
        <v>0</v>
      </c>
      <c r="J19" s="0" t="n">
        <v>4.53</v>
      </c>
      <c r="K19" s="0" t="n">
        <f aca="false">Table1[[#This Row],[Weight (g)]]*Table1[[#This Row],[Quantity]]</f>
        <v>4.53</v>
      </c>
    </row>
    <row r="20" customFormat="false" ht="14.4" hidden="false" customHeight="false" outlineLevel="0" collapsed="false">
      <c r="A20" s="0" t="s">
        <v>64</v>
      </c>
      <c r="B20" s="0" t="s">
        <v>65</v>
      </c>
      <c r="C20" s="3" t="s">
        <v>66</v>
      </c>
      <c r="D20" s="1" t="n">
        <v>15.99</v>
      </c>
      <c r="E20" s="0" t="n">
        <v>1</v>
      </c>
      <c r="F20" s="4" t="n">
        <f aca="false">Table1[[#This Row],[Price per]]*Table1[[#This Row],[Quantity]]</f>
        <v>15.99</v>
      </c>
      <c r="G20" s="0" t="n">
        <v>0</v>
      </c>
      <c r="H20" s="0" t="n">
        <v>0</v>
      </c>
      <c r="I20" s="0" t="n">
        <f aca="false">Table1[[#This Row],[Power draw (A)]]*Table1[[#This Row],[Power supply (V)]]*Table1[[#This Row],[Quantity]]</f>
        <v>0</v>
      </c>
      <c r="J20" s="0" t="n">
        <v>22.7</v>
      </c>
      <c r="K20" s="0" t="n">
        <f aca="false">Table1[[#This Row],[Weight (g)]]*Table1[[#This Row],[Quantity]]</f>
        <v>22.7</v>
      </c>
    </row>
    <row r="21" customFormat="false" ht="14.4" hidden="false" customHeight="false" outlineLevel="0" collapsed="false">
      <c r="A21" s="0" t="s">
        <v>67</v>
      </c>
      <c r="B21" s="0" t="s">
        <v>68</v>
      </c>
      <c r="C21" s="3" t="s">
        <v>69</v>
      </c>
      <c r="D21" s="1" t="n">
        <v>2.22</v>
      </c>
      <c r="E21" s="0" t="n">
        <v>1</v>
      </c>
      <c r="F21" s="4" t="n">
        <f aca="false">Table1[[#This Row],[Price per]]*Table1[[#This Row],[Quantity]]</f>
        <v>2.22</v>
      </c>
      <c r="G21" s="0" t="n">
        <v>0</v>
      </c>
      <c r="H21" s="0" t="n">
        <v>0</v>
      </c>
      <c r="I21" s="0" t="n">
        <f aca="false">Table1[[#This Row],[Power draw (A)]]*Table1[[#This Row],[Power supply (V)]]*Table1[[#This Row],[Quantity]]</f>
        <v>0</v>
      </c>
      <c r="J21" s="0" t="n">
        <v>18.14</v>
      </c>
      <c r="K21" s="0" t="n">
        <f aca="false">Table1[[#This Row],[Weight (g)]]*Table1[[#This Row],[Quantity]]</f>
        <v>18.14</v>
      </c>
    </row>
    <row r="22" customFormat="false" ht="14.4" hidden="false" customHeight="false" outlineLevel="0" collapsed="false">
      <c r="A22" s="0" t="s">
        <v>70</v>
      </c>
      <c r="B22" s="0" t="s">
        <v>71</v>
      </c>
      <c r="C22" s="3" t="s">
        <v>72</v>
      </c>
      <c r="D22" s="1" t="n">
        <v>6.99</v>
      </c>
      <c r="E22" s="0" t="n">
        <v>1</v>
      </c>
      <c r="F22" s="4" t="n">
        <f aca="false">Table1[[#This Row],[Price per]]*Table1[[#This Row],[Quantity]]</f>
        <v>6.99</v>
      </c>
      <c r="G22" s="0" t="n">
        <v>0</v>
      </c>
      <c r="H22" s="0" t="n">
        <v>0</v>
      </c>
      <c r="I22" s="0" t="n">
        <f aca="false">Table1[[#This Row],[Power draw (A)]]*Table1[[#This Row],[Power supply (V)]]*Table1[[#This Row],[Quantity]]</f>
        <v>0</v>
      </c>
      <c r="J22" s="0" t="n">
        <v>22.7</v>
      </c>
      <c r="K22" s="0" t="n">
        <f aca="false">Table1[[#This Row],[Weight (g)]]*Table1[[#This Row],[Quantity]]</f>
        <v>22.7</v>
      </c>
    </row>
    <row r="23" customFormat="false" ht="14.4" hidden="false" customHeight="false" outlineLevel="0" collapsed="false">
      <c r="A23" s="0" t="s">
        <v>73</v>
      </c>
      <c r="D23" s="0"/>
      <c r="E23" s="0" t="n">
        <f aca="false">SUBTOTAL(109,Table1[Quantity])</f>
        <v>23</v>
      </c>
      <c r="F23" s="4" t="n">
        <f aca="false">SUBTOTAL(109,Table1[Price total])</f>
        <v>1411.14</v>
      </c>
      <c r="G23" s="0" t="n">
        <f aca="false">SUBTOTAL(109,Table1[Power draw (A)])</f>
        <v>11.68293</v>
      </c>
      <c r="H23" s="0" t="n">
        <f aca="false">SUBTOTAL(104,Table1[Power supply (V)])</f>
        <v>19</v>
      </c>
      <c r="I23" s="0" t="n">
        <f aca="false">SUBTOTAL(109,Table1[Watt total])</f>
        <v>79.44749</v>
      </c>
      <c r="K23" s="0" t="n">
        <f aca="false">SUBTOTAL(109,Table1[Weight total])</f>
        <v>3871.02</v>
      </c>
    </row>
    <row r="1048576" customFormat="false" ht="12.8" hidden="false" customHeight="false" outlineLevel="0" collapsed="false"/>
  </sheetData>
  <hyperlinks>
    <hyperlink ref="C2" r:id="rId1" display="https://www.udoo.org/udoo-bolt/"/>
    <hyperlink ref="C3" r:id="rId2" display="https://www.amazon.com/Crucial-16GBx2-PC4-19200-SODIMM-260-Pin/dp/B019FRDAY6/ref=sr_1_3?crid=3124W60SZ717Q&amp;keywords=sodimm%2B2400%2B32gb&amp;qid=1562624362&amp;s=gateway&amp;sprefix=sodimm%2B2400%2B%2Caps%2C153&amp;sr=8-3&amp;th=1"/>
    <hyperlink ref="C4" r:id="rId3" display="https://www.amazon.com/Crucial-1TB-NAND-NVMe-PCIe/dp/B07J2Q4SWZ/ref=sr_1_3?keywords=m.2+key+b+ssd&amp;qid=1562624616&amp;s=gateway&amp;sr=8-3"/>
    <hyperlink ref="C5" r:id="rId4" display="https://www.amazon.com/dp/B009AYVNMQ/?coliid=I35V6HECAOKQSW&amp;colid=2LUIJZIICRMNA&amp;psc=1&amp;ref_=lv_ov_lig_dp_it"/>
    <hyperlink ref="C6" r:id="rId5" display="https://www.amazon.com/dp/B00FSARCX0/?coliid=I16WQOKDSD9YRY&amp;colid=2LUIJZIICRMNA&amp;psc=1&amp;ref_=lv_ov_lig_dp_it"/>
    <hyperlink ref="C7" r:id="rId6" display="https://www.amazon.com/Electronics123-SparkFun-Qwiic-Cable-Kit/dp/B07ML9BMXX/ref=sr_1_4?keywords=qwiic+cable&amp;qid=1562625168&amp;s=gateway&amp;sr=8-4"/>
    <hyperlink ref="C8" r:id="rId7" display="https://www.amazon.com/dp/B07BHPZL11/?coliid=I1FC7WEQA7ZYF9&amp;colid=2LUIJZIICRMNA&amp;psc=1&amp;ref_=lv_ov_lig_dp_it"/>
    <hyperlink ref="C10" r:id="rId8" display="https://www.sparkfun.com/products/15210"/>
    <hyperlink ref="C11" r:id="rId9" display="https://www.amazon.com/dp/B072WQ6FNP/?coliid=I3MOC6L9HG307I&amp;colid=2LUIJZIICRMNA&amp;psc=1&amp;ref_=lv_ov_lig_dp_it"/>
    <hyperlink ref="C12" r:id="rId10" display="https://www.amazon.com/ELEGOO-Prototype-Soldering-Compatible-Arduino/dp/B072Z7Y19F/ref=sr_1_5?keywords=protoboard&amp;qid=1562626781&amp;s=industrial&amp;sr=1-5"/>
    <hyperlink ref="C13" r:id="rId11" display="https://www.amazon.com/BreadBoard-ZipWire-Solderless-ZW-MM-10-ZipWires/dp/B00PKKPSCU/ref=sr_1_25?keywords=solderless+breadboard&amp;qid=1562626835&amp;s=industrial&amp;sr=1-25"/>
    <hyperlink ref="C14" r:id="rId12" display="https://www.amazon.com/Anker-Extended-MacBook-Surface-Notebook/dp/B07L32B9C2/ref=sr_1_4?keywords=usb+3+hub&amp;qid=1562626939&amp;s=gateway&amp;smid=A294P4X9EWVXLJ&amp;sr=8-4"/>
    <hyperlink ref="C15" r:id="rId13" display="https://www.amazon.com/dp/B077VYRMC1/ref=psdc_1194464_t2_B011KPIZ9G"/>
    <hyperlink ref="C16" r:id="rId14" display="https://www.amazon.com/dp/B071S84ZW7/ref=psdc_1292115011_t1_B07C5LPZMW"/>
    <hyperlink ref="C17" r:id="rId15" display="https://www.amazon.com/Besgoods-Charging-Braided-Compatible-Nintendo/dp/B07H24V7YJ/ref=sr_1_6?keywords=usb-c+cable+2ft&amp;qid=1562636637&amp;s=pc&amp;sr=1-6"/>
    <hyperlink ref="C18" r:id="rId16" display="https://www.amazon.com/dp/B00HJZJI84/?coliid=I25Z0ZKYPANEK5&amp;colid=2LUIJZIICRMNA&amp;psc=1&amp;ref_=lv_ov_lig_dp_it"/>
    <hyperlink ref="C19" r:id="rId17" display="https://www.amazon.com/AX200NGW-MU-MIMO-Wireless-Bluetooth-Support/dp/B07SH6GV5S/ref=sr_1_2?keywords=m.2+wifi+bluetooth+linux&amp;qid=1562948062&amp;s=gateway&amp;sr=8-2"/>
    <hyperlink ref="C20" r:id="rId18" display="https://www.amazon.com/RIITOP-Extender-Extension-Nintendo-Macbook/dp/B07NSXGM7F/ref=sxin_2_ac_d_pm?keywords=usb%2Bc%2Bextension%2Bcable&amp;pd_rd_i=B01LI2X4ME&amp;pd_rd_r=ecef4ce7-409b-40a0-9a92-4a28c759c2de&amp;pd_rd_w=wUSD8&amp;pd_rd_wg=FpYjh&amp;pf_rd_p=64aaff2e-3b89-4fee-a107-2469ecbc5733&amp;pf_rd_r=T7G96XX8V6BS81KAA74N&amp;qid=1562637699&amp;s=aht&amp;th=1"/>
    <hyperlink ref="C21" r:id="rId19" display="https://www.amazon.com/Monoprice-Flexboot-Ethernet-Patch-Cable/dp/B00AJHCMG4/ref=sr_1_9?keywords=rj45+patch+cable+1ft&amp;qid=1562637988&amp;s=gateway&amp;sr=8-9"/>
    <hyperlink ref="C22" r:id="rId20" display="https://www.amazon.com/Inline-Coupler-AVACON-Ethernet-Female/dp/B07DWPW5MJ/ref=sr_1_5?keywords=gigabit+ethernet+coupler&amp;qid=1562638098&amp;s=gateway&amp;sr=8-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6953125" defaultRowHeight="14.4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13.94"/>
    <col collapsed="false" customWidth="true" hidden="false" outlineLevel="0" max="4" min="3" style="0" width="15.05"/>
    <col collapsed="false" customWidth="true" hidden="false" outlineLevel="0" max="5" min="5" style="0" width="17.59"/>
    <col collapsed="false" customWidth="true" hidden="false" outlineLevel="0" max="6" min="6" style="0" width="10.99"/>
    <col collapsed="false" customWidth="true" hidden="false" outlineLevel="0" max="7" min="7" style="0" width="13.79"/>
    <col collapsed="false" customWidth="true" hidden="false" outlineLevel="0" max="8" min="8" style="0" width="15.31"/>
    <col collapsed="false" customWidth="true" hidden="false" outlineLevel="0" max="9" min="9" style="0" width="18.1"/>
    <col collapsed="false" customWidth="true" hidden="false" outlineLevel="0" max="10" min="10" style="0" width="20.05"/>
    <col collapsed="false" customWidth="true" hidden="false" outlineLevel="0" max="12" min="12" style="0" width="16.21"/>
    <col collapsed="false" customWidth="true" hidden="false" outlineLevel="0" max="13" min="13" style="0" width="17.26"/>
    <col collapsed="false" customWidth="true" hidden="false" outlineLevel="0" max="14" min="14" style="0" width="12.42"/>
    <col collapsed="false" customWidth="true" hidden="false" outlineLevel="0" max="15" min="15" style="0" width="7.15"/>
    <col collapsed="false" customWidth="true" hidden="false" outlineLevel="0" max="16" min="16" style="0" width="15.73"/>
    <col collapsed="false" customWidth="true" hidden="false" outlineLevel="0" max="17" min="17" style="0" width="17"/>
    <col collapsed="false" customWidth="true" hidden="false" outlineLevel="0" max="18" min="18" style="0" width="7.88"/>
    <col collapsed="false" customWidth="true" hidden="false" outlineLevel="0" max="19" min="19" style="0" width="11.42"/>
    <col collapsed="false" customWidth="true" hidden="false" outlineLevel="0" max="20" min="20" style="0" width="12.16"/>
    <col collapsed="false" customWidth="true" hidden="false" outlineLevel="0" max="21" min="21" style="0" width="19.38"/>
    <col collapsed="false" customWidth="true" hidden="false" outlineLevel="0" max="22" min="22" style="0" width="15.05"/>
    <col collapsed="false" customWidth="true" hidden="false" outlineLevel="0" max="23" min="23" style="0" width="15"/>
    <col collapsed="false" customWidth="true" hidden="false" outlineLevel="0" max="24" min="24" style="0" width="18.53"/>
    <col collapsed="false" customWidth="true" hidden="false" outlineLevel="0" max="25" min="25" style="0" width="17.59"/>
    <col collapsed="false" customWidth="true" hidden="false" outlineLevel="0" max="26" min="26" style="0" width="10.99"/>
    <col collapsed="false" customWidth="true" hidden="false" outlineLevel="0" max="27" min="27" style="0" width="13.79"/>
    <col collapsed="false" customWidth="true" hidden="false" outlineLevel="0" max="28" min="28" style="0" width="15.31"/>
    <col collapsed="false" customWidth="true" hidden="false" outlineLevel="0" max="29" min="29" style="0" width="18.1"/>
    <col collapsed="false" customWidth="true" hidden="false" outlineLevel="0" max="30" min="30" style="0" width="20.05"/>
    <col collapsed="false" customWidth="true" hidden="false" outlineLevel="0" max="32" min="32" style="0" width="16.21"/>
    <col collapsed="false" customWidth="true" hidden="false" outlineLevel="0" max="33" min="33" style="0" width="17.26"/>
    <col collapsed="false" customWidth="true" hidden="false" outlineLevel="0" max="34" min="34" style="0" width="12.42"/>
    <col collapsed="false" customWidth="true" hidden="false" outlineLevel="0" max="35" min="35" style="0" width="7.15"/>
    <col collapsed="false" customWidth="true" hidden="false" outlineLevel="0" max="36" min="36" style="0" width="15.73"/>
    <col collapsed="false" customWidth="true" hidden="false" outlineLevel="0" max="37" min="37" style="0" width="17"/>
    <col collapsed="false" customWidth="true" hidden="false" outlineLevel="0" max="38" min="38" style="0" width="7.88"/>
    <col collapsed="false" customWidth="true" hidden="false" outlineLevel="0" max="39" min="39" style="0" width="11.42"/>
    <col collapsed="false" customWidth="true" hidden="false" outlineLevel="0" max="40" min="40" style="0" width="12.16"/>
    <col collapsed="false" customWidth="true" hidden="false" outlineLevel="0" max="41" min="41" style="0" width="19.38"/>
    <col collapsed="false" customWidth="true" hidden="false" outlineLevel="0" max="42" min="42" style="0" width="18.53"/>
    <col collapsed="false" customWidth="true" hidden="false" outlineLevel="0" max="43" min="43" style="0" width="19.63"/>
  </cols>
  <sheetData>
    <row r="3" customFormat="false" ht="14.4" hidden="false" customHeight="false" outlineLevel="0" collapsed="false">
      <c r="A3" s="5"/>
      <c r="B3" s="6" t="s">
        <v>74</v>
      </c>
      <c r="C3" s="7"/>
    </row>
    <row r="4" customFormat="false" ht="14.4" hidden="false" customHeight="false" outlineLevel="0" collapsed="false">
      <c r="A4" s="8" t="s">
        <v>0</v>
      </c>
      <c r="B4" s="9" t="s">
        <v>75</v>
      </c>
      <c r="C4" s="10" t="s">
        <v>76</v>
      </c>
    </row>
    <row r="5" customFormat="false" ht="14.4" hidden="false" customHeight="false" outlineLevel="0" collapsed="false">
      <c r="A5" s="11" t="s">
        <v>23</v>
      </c>
      <c r="B5" s="12" t="n">
        <v>1</v>
      </c>
      <c r="C5" s="13" t="n">
        <v>76.19</v>
      </c>
    </row>
    <row r="6" customFormat="false" ht="14.4" hidden="false" customHeight="false" outlineLevel="0" collapsed="false">
      <c r="A6" s="14" t="s">
        <v>37</v>
      </c>
      <c r="B6" s="15" t="n">
        <v>3</v>
      </c>
      <c r="C6" s="16" t="n">
        <v>224.67</v>
      </c>
    </row>
    <row r="7" customFormat="false" ht="14.4" hidden="false" customHeight="false" outlineLevel="0" collapsed="false">
      <c r="A7" s="14" t="s">
        <v>43</v>
      </c>
      <c r="B7" s="15" t="n">
        <v>1</v>
      </c>
      <c r="C7" s="16" t="n">
        <v>8.9</v>
      </c>
    </row>
    <row r="8" customFormat="false" ht="14.4" hidden="false" customHeight="false" outlineLevel="0" collapsed="false">
      <c r="A8" s="14" t="s">
        <v>28</v>
      </c>
      <c r="B8" s="15" t="n">
        <v>1</v>
      </c>
      <c r="C8" s="16" t="n">
        <v>38.95</v>
      </c>
    </row>
    <row r="9" customFormat="false" ht="14.4" hidden="false" customHeight="false" outlineLevel="0" collapsed="false">
      <c r="A9" s="14" t="s">
        <v>34</v>
      </c>
      <c r="B9" s="15" t="n">
        <v>1</v>
      </c>
      <c r="C9" s="16" t="n">
        <v>39.95</v>
      </c>
    </row>
    <row r="10" customFormat="false" ht="14.4" hidden="false" customHeight="false" outlineLevel="0" collapsed="false">
      <c r="A10" s="14" t="s">
        <v>49</v>
      </c>
      <c r="B10" s="15" t="n">
        <v>1</v>
      </c>
      <c r="C10" s="16" t="n">
        <v>26.99</v>
      </c>
    </row>
    <row r="11" customFormat="false" ht="14.4" hidden="false" customHeight="false" outlineLevel="0" collapsed="false">
      <c r="A11" s="14" t="s">
        <v>11</v>
      </c>
      <c r="B11" s="15" t="n">
        <v>1</v>
      </c>
      <c r="C11" s="16" t="n">
        <v>418</v>
      </c>
    </row>
    <row r="12" customFormat="false" ht="14.4" hidden="false" customHeight="false" outlineLevel="0" collapsed="false">
      <c r="A12" s="14" t="s">
        <v>40</v>
      </c>
      <c r="B12" s="15" t="n">
        <v>1</v>
      </c>
      <c r="C12" s="16" t="n">
        <v>9.99</v>
      </c>
    </row>
    <row r="13" customFormat="false" ht="14.4" hidden="false" customHeight="false" outlineLevel="0" collapsed="false">
      <c r="A13" s="14" t="s">
        <v>26</v>
      </c>
      <c r="B13" s="15" t="n">
        <v>1</v>
      </c>
      <c r="C13" s="16" t="n">
        <v>15.35</v>
      </c>
    </row>
    <row r="14" customFormat="false" ht="14.4" hidden="false" customHeight="false" outlineLevel="0" collapsed="false">
      <c r="A14" s="14" t="s">
        <v>14</v>
      </c>
      <c r="B14" s="15" t="n">
        <v>1</v>
      </c>
      <c r="C14" s="16" t="n">
        <v>63.99</v>
      </c>
    </row>
    <row r="15" customFormat="false" ht="14.4" hidden="false" customHeight="false" outlineLevel="0" collapsed="false">
      <c r="A15" s="14" t="s">
        <v>52</v>
      </c>
      <c r="B15" s="15" t="n">
        <v>1</v>
      </c>
      <c r="C15" s="16" t="n">
        <v>239.56</v>
      </c>
    </row>
    <row r="16" customFormat="false" ht="14.4" hidden="false" customHeight="false" outlineLevel="0" collapsed="false">
      <c r="A16" s="14" t="s">
        <v>17</v>
      </c>
      <c r="B16" s="15" t="n">
        <v>1</v>
      </c>
      <c r="C16" s="16" t="n">
        <v>99.95</v>
      </c>
    </row>
    <row r="17" customFormat="false" ht="14.4" hidden="false" customHeight="false" outlineLevel="0" collapsed="false">
      <c r="A17" s="14" t="s">
        <v>46</v>
      </c>
      <c r="B17" s="15" t="n">
        <v>1</v>
      </c>
      <c r="C17" s="16" t="n">
        <v>7.99</v>
      </c>
    </row>
    <row r="18" customFormat="false" ht="14.4" hidden="false" customHeight="false" outlineLevel="0" collapsed="false">
      <c r="A18" s="14" t="s">
        <v>55</v>
      </c>
      <c r="B18" s="15" t="n">
        <v>1</v>
      </c>
      <c r="C18" s="16" t="n">
        <v>8.59</v>
      </c>
    </row>
    <row r="19" customFormat="false" ht="14.4" hidden="false" customHeight="false" outlineLevel="0" collapsed="false">
      <c r="A19" s="14" t="s">
        <v>61</v>
      </c>
      <c r="B19" s="15" t="n">
        <v>1</v>
      </c>
      <c r="C19" s="16" t="n">
        <v>34.99</v>
      </c>
    </row>
    <row r="20" customFormat="false" ht="14.4" hidden="false" customHeight="false" outlineLevel="0" collapsed="false">
      <c r="A20" s="14" t="s">
        <v>64</v>
      </c>
      <c r="B20" s="15" t="n">
        <v>1</v>
      </c>
      <c r="C20" s="16" t="n">
        <v>15.99</v>
      </c>
    </row>
    <row r="21" customFormat="false" ht="14.4" hidden="false" customHeight="false" outlineLevel="0" collapsed="false">
      <c r="A21" s="14" t="s">
        <v>67</v>
      </c>
      <c r="B21" s="15" t="n">
        <v>1</v>
      </c>
      <c r="C21" s="16" t="n">
        <v>2.22</v>
      </c>
    </row>
    <row r="22" customFormat="false" ht="14.4" hidden="false" customHeight="false" outlineLevel="0" collapsed="false">
      <c r="A22" s="14" t="s">
        <v>70</v>
      </c>
      <c r="B22" s="15" t="n">
        <v>1</v>
      </c>
      <c r="C22" s="16" t="n">
        <v>6.99</v>
      </c>
    </row>
    <row r="23" customFormat="false" ht="14.4" hidden="false" customHeight="false" outlineLevel="0" collapsed="false">
      <c r="A23" s="14" t="s">
        <v>31</v>
      </c>
      <c r="B23" s="17" t="n">
        <v>1</v>
      </c>
      <c r="C23" s="18" t="n">
        <v>16.9</v>
      </c>
    </row>
    <row r="24" customFormat="false" ht="14.4" hidden="false" customHeight="false" outlineLevel="0" collapsed="false">
      <c r="A24" s="19" t="s">
        <v>77</v>
      </c>
      <c r="B24" s="20" t="n">
        <v>21</v>
      </c>
      <c r="C24" s="21" t="n">
        <v>1356.16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8" activeCellId="0" sqref="C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5.97"/>
  </cols>
  <sheetData>
    <row r="1" customFormat="false" ht="13.8" hidden="false" customHeight="false" outlineLevel="0" collapsed="false">
      <c r="A1" s="22" t="s">
        <v>78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customFormat="false" ht="13.8" hidden="false" customHeight="false" outlineLevel="0" collapsed="false">
      <c r="A2" s="22" t="s">
        <v>79</v>
      </c>
      <c r="B2" s="2" t="s">
        <v>1</v>
      </c>
      <c r="C2" s="2" t="s">
        <v>80</v>
      </c>
      <c r="D2" s="2"/>
      <c r="E2" s="2"/>
      <c r="F2" s="2"/>
    </row>
    <row r="3" customFormat="false" ht="13.8" hidden="false" customHeight="false" outlineLevel="0" collapsed="false">
      <c r="A3" s="0" t="s">
        <v>81</v>
      </c>
      <c r="B3" s="0" t="s">
        <v>82</v>
      </c>
      <c r="M3" s="0" t="s">
        <v>83</v>
      </c>
    </row>
    <row r="4" customFormat="false" ht="13.8" hidden="false" customHeight="false" outlineLevel="0" collapsed="false">
      <c r="A4" s="0" t="s">
        <v>81</v>
      </c>
      <c r="B4" s="0" t="s">
        <v>84</v>
      </c>
      <c r="M4" s="0" t="s">
        <v>85</v>
      </c>
    </row>
    <row r="5" customFormat="false" ht="13.8" hidden="false" customHeight="false" outlineLevel="0" collapsed="false">
      <c r="A5" s="0" t="s">
        <v>86</v>
      </c>
      <c r="B5" s="0" t="s">
        <v>87</v>
      </c>
      <c r="M5" s="0" t="s">
        <v>88</v>
      </c>
    </row>
    <row r="6" customFormat="false" ht="12.8" hidden="false" customHeight="false" outlineLevel="0" collapsed="false">
      <c r="A6" s="0" t="s">
        <v>89</v>
      </c>
      <c r="B6" s="0" t="s">
        <v>90</v>
      </c>
      <c r="C6" s="0" t="n">
        <v>4</v>
      </c>
    </row>
    <row r="7" customFormat="false" ht="12.8" hidden="false" customHeight="false" outlineLevel="0" collapsed="false">
      <c r="A7" s="0" t="s">
        <v>89</v>
      </c>
      <c r="B7" s="0" t="s">
        <v>91</v>
      </c>
      <c r="C7" s="0" t="n">
        <v>1.6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2019-07-08T22:15:08Z</dcterms:created>
  <dc:creator>Misha Turnbull</dc:creator>
  <dc:description/>
  <dc:language>en-US</dc:language>
  <cp:lastModifiedBy>Michael Turnbull</cp:lastModifiedBy>
  <dcterms:modified xsi:type="dcterms:W3CDTF">2020-06-07T15:03:47Z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