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s" sheetId="1" state="visible" r:id="rId2"/>
    <sheet name="Cooli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<sst xmlns="http://schemas.openxmlformats.org/spreadsheetml/2006/main" count="101" uniqueCount="97">
  <si>
    <t xml:space="preserve">Part</t>
  </si>
  <si>
    <t xml:space="preserve">Name</t>
  </si>
  <si>
    <t xml:space="preserve">Link</t>
  </si>
  <si>
    <t xml:space="preserve">Price per</t>
  </si>
  <si>
    <t xml:space="preserve">Quantity</t>
  </si>
  <si>
    <t xml:space="preserve">Price total</t>
  </si>
  <si>
    <t xml:space="preserve">Power draw (A)</t>
  </si>
  <si>
    <t xml:space="preserve">Power supply (V)</t>
  </si>
  <si>
    <t xml:space="preserve">Watt total</t>
  </si>
  <si>
    <t xml:space="preserve">Weight (g)</t>
  </si>
  <si>
    <t xml:space="preserve">Weight total</t>
  </si>
  <si>
    <t xml:space="preserve">Motherboard</t>
  </si>
  <si>
    <t xml:space="preserve">Udoo Bolt V8</t>
  </si>
  <si>
    <t xml:space="preserve">https://www.udoo.org/udoo-bolt/</t>
  </si>
  <si>
    <t xml:space="preserve">RAM 16GB</t>
  </si>
  <si>
    <t xml:space="preserve">Crucial 8GBx2 2400MHz</t>
  </si>
  <si>
    <t xml:space="preserve">https://www.amazon.com/Crucial-16GBx2-PC4-19200-SODIMM-260-Pin/dp/B019FRDAY6/ref=sr_1_3?crid=3124W60SZ717Q&amp;keywords=sodimm%2B2400%2B32gb&amp;qid=1562624362&amp;s=gateway&amp;sprefix=sodimm%2B2400%2B%2Caps%2C153&amp;sr=8-3&amp;th=1</t>
  </si>
  <si>
    <t xml:space="preserve">SSD 1TB</t>
  </si>
  <si>
    <t xml:space="preserve">Crucial P1</t>
  </si>
  <si>
    <t xml:space="preserve">https://www.amazon.com/Crucial-1TB-NAND-NVMe-PCIe/dp/B07J2Q4SWZ/ref=sr_1_3?keywords=m.2+key+b+ssd&amp;qid=1562624616&amp;s=gateway&amp;sr=8-3</t>
  </si>
  <si>
    <t xml:space="preserve">HDD 1TB</t>
  </si>
  <si>
    <t xml:space="preserve">Toshiba MQ01ABD</t>
  </si>
  <si>
    <t xml:space="preserve">https://www.amazon.com/dp/B009AYVNMQ/?coliid=I35V6HECAOKQSW&amp;colid=2LUIJZIICRMNA&amp;psc=1&amp;ref_=lv_ov_lig_dp_it</t>
  </si>
  <si>
    <t xml:space="preserve">2KVM</t>
  </si>
  <si>
    <t xml:space="preserve">2 Port KVM HDMI</t>
  </si>
  <si>
    <t xml:space="preserve">https://www.amazon.com/dp/B00FSARCX0/?coliid=I16WQOKDSD9YRY&amp;colid=2LUIJZIICRMNA&amp;psc=1&amp;ref_=lv_ov_lig_dp_it</t>
  </si>
  <si>
    <t xml:space="preserve">Qwiic cable kit</t>
  </si>
  <si>
    <t xml:space="preserve">https://www.amazon.com/Electronics123-SparkFun-Qwiic-Cable-Kit/dp/B07ML9BMXX/ref=sr_1_4?keywords=qwiic+cable&amp;qid=1562625168&amp;s=gateway&amp;sr=8-4</t>
  </si>
  <si>
    <t xml:space="preserve">Fingerprint reader</t>
  </si>
  <si>
    <t xml:space="preserve">SF 14518</t>
  </si>
  <si>
    <t xml:space="preserve">https://www.amazon.com/dp/B07BHPZL11/?coliid=I1FC7WEQA7ZYF9&amp;colid=2LUIJZIICRMNA&amp;psc=1&amp;ref_=lv_ov_lig_dp_it</t>
  </si>
  <si>
    <t xml:space="preserve">10DoF IMU</t>
  </si>
  <si>
    <t xml:space="preserve">MPU9250+BMP180</t>
  </si>
  <si>
    <t xml:space="preserve">https://wiki.seeedstudio.com/Grove-IMU_10DOF/</t>
  </si>
  <si>
    <t xml:space="preserve">GNSS</t>
  </si>
  <si>
    <t xml:space="preserve">SAM-M8Q Breakout</t>
  </si>
  <si>
    <t xml:space="preserve">https://www.sparkfun.com/products/15210</t>
  </si>
  <si>
    <t xml:space="preserve">Battery packs</t>
  </si>
  <si>
    <t xml:space="preserve">5Ah 11.1V 3S LiPo x2</t>
  </si>
  <si>
    <t xml:space="preserve">https://www.amazon.com/dp/B072WQ6FNP/?coliid=I3MOC6L9HG307I&amp;colid=2LUIJZIICRMNA&amp;psc=1&amp;ref_=lv_ov_lig_dp_it</t>
  </si>
  <si>
    <t xml:space="preserve">Protoboard pack</t>
  </si>
  <si>
    <t xml:space="preserve">32pc 2-side PCB proto</t>
  </si>
  <si>
    <t xml:space="preserve">https://www.amazon.com/ELEGOO-Prototype-Soldering-Compatible-Arduino/dp/B072Z7Y19F/ref=sr_1_5?keywords=protoboard&amp;qid=1562626781&amp;s=industrial&amp;sr=1-5</t>
  </si>
  <si>
    <t xml:space="preserve">Breadboard pack</t>
  </si>
  <si>
    <t xml:space="preserve">Breadboard + zipwire</t>
  </si>
  <si>
    <t xml:space="preserve">https://www.amazon.com/BreadBoard-ZipWire-Solderless-ZW-MM-10-ZipWires/dp/B00PKKPSCU/ref=sr_1_25?keywords=solderless+breadboard&amp;qid=1562626835&amp;s=industrial&amp;sr=1-25</t>
  </si>
  <si>
    <t xml:space="preserve">USB3 Hub</t>
  </si>
  <si>
    <t xml:space="preserve">Anker 4-port</t>
  </si>
  <si>
    <t xml:space="preserve">https://www.amazon.com/Anker-Extended-MacBook-Surface-Notebook/dp/B07L32B9C2/ref=sr_1_4?keywords=usb+3+hub&amp;qid=1562626939&amp;s=gateway&amp;smid=A294P4X9EWVXLJ&amp;sr=8-4</t>
  </si>
  <si>
    <t xml:space="preserve">Keyboard</t>
  </si>
  <si>
    <t xml:space="preserve">Periboard-426</t>
  </si>
  <si>
    <t xml:space="preserve">https://www.amazon.com/gp/product/B087679W1N?psc=1</t>
  </si>
  <si>
    <t xml:space="preserve">Numpad</t>
  </si>
  <si>
    <t xml:space="preserve">DFMicro USB Numpad</t>
  </si>
  <si>
    <t xml:space="preserve">https://www.amazon.com/gp/product/B0872XMZ4M?psc=1</t>
  </si>
  <si>
    <t xml:space="preserve">Touchpad</t>
  </si>
  <si>
    <t xml:space="preserve">Keymecher Mano</t>
  </si>
  <si>
    <t xml:space="preserve">https://www.amazon.com/Keymecher-Multi-Gesture-Trackpad-Touchpad-Precision/dp/B085SVLH95</t>
  </si>
  <si>
    <t xml:space="preserve">Screen 15.6in</t>
  </si>
  <si>
    <t xml:space="preserve">ZSCMALLS 15.6”</t>
  </si>
  <si>
    <t xml:space="preserve">https://www.amazon.com/ZSCMALLS-Portable-Computer-Nintendo-Raspberry/dp/B07VFF4TZG</t>
  </si>
  <si>
    <t xml:space="preserve">USB-C cable</t>
  </si>
  <si>
    <t xml:space="preserve">USB-C 1.5ft x2</t>
  </si>
  <si>
    <t xml:space="preserve">https://www.amazon.com/Besgoods-Charging-Braided-Compatible-Nintendo/dp/B07H24V7YJ/ref=sr_1_6?keywords=usb-c+cable+2ft&amp;qid=1562636637&amp;s=pc&amp;sr=1-6</t>
  </si>
  <si>
    <t xml:space="preserve">WiFi/BT</t>
  </si>
  <si>
    <t xml:space="preserve">Kit M.2 WiFi/Bt</t>
  </si>
  <si>
    <t xml:space="preserve">https://shop.udoo.org/kit-m2-wifi-bt.html</t>
  </si>
  <si>
    <t xml:space="preserve">USB-C extension</t>
  </si>
  <si>
    <t xml:space="preserve">USB-C 3.1 extension x2</t>
  </si>
  <si>
    <t xml:space="preserve">https://www.amazon.com/RIITOP-Extender-Extension-Nintendo-Macbook/dp/B07NSXGM7F/ref=sxin_2_ac_d_pm?keywords=usb%2Bc%2Bextension%2Bcable&amp;pd_rd_i=B01LI2X4ME&amp;pd_rd_r=ecef4ce7-409b-40a0-9a92-4a28c759c2de&amp;pd_rd_w=wUSD8&amp;pd_rd_wg=FpYjh&amp;pf_rd_p=64aaff2e-3b89-4fee-a107-2469ecbc5733&amp;pf_rd_r=T7G96XX8V6BS81KAA74N&amp;qid=1562637699&amp;s=aht&amp;th=1</t>
  </si>
  <si>
    <t xml:space="preserve">Ethernet extension</t>
  </si>
  <si>
    <t xml:space="preserve">1ft patch cable</t>
  </si>
  <si>
    <t xml:space="preserve">https://www.amazon.com/Monoprice-Flexboot-Ethernet-Patch-Cable/dp/B00AJHCMG4/ref=sr_1_9?keywords=rj45+patch+cable+1ft&amp;qid=1562637988&amp;s=gateway&amp;sr=8-9</t>
  </si>
  <si>
    <t xml:space="preserve">Ethernet coupler</t>
  </si>
  <si>
    <t xml:space="preserve">RJ45 coupler 10Gb</t>
  </si>
  <si>
    <t xml:space="preserve">https://www.amazon.com/Inline-Coupler-AVACON-Ethernet-Female/dp/B07DWPW5MJ/ref=sr_1_5?keywords=gigabit+ethernet+coupler&amp;qid=1562638098&amp;s=gateway&amp;sr=8-5</t>
  </si>
  <si>
    <t xml:space="preserve">Cooling fan</t>
  </si>
  <si>
    <t xml:space="preserve">Mini 5V cooling fan</t>
  </si>
  <si>
    <t xml:space="preserve">https://www.adafruit.com/product/3368</t>
  </si>
  <si>
    <t xml:space="preserve">Temperature sensor</t>
  </si>
  <si>
    <t xml:space="preserve">TMP36</t>
  </si>
  <si>
    <t xml:space="preserve">https://www.digikey.com/en/products/detail/analog-devices-inc/TMP36GT9Z/820404</t>
  </si>
  <si>
    <t xml:space="preserve">Total</t>
  </si>
  <si>
    <t xml:space="preserve">Fluid options</t>
  </si>
  <si>
    <t xml:space="preserve">Brand</t>
  </si>
  <si>
    <t xml:space="preserve">Thermal Cap</t>
  </si>
  <si>
    <t xml:space="preserve">3M</t>
  </si>
  <si>
    <t xml:space="preserve">Fluorinert</t>
  </si>
  <si>
    <t xml:space="preserve">https://multimedia.3m.com/mws/media/1783283O/data-center-immersion-cooling-aplications-with-3m-fluorinert-electronic-liquids-line-card.pdf</t>
  </si>
  <si>
    <t xml:space="preserve">Novec</t>
  </si>
  <si>
    <t xml:space="preserve">https://multimedia.3m.com/mws/media/1801351O/data-center-immersion-cooling-aplications-with-3m-novec-engineered-fluids-line-card.pdf</t>
  </si>
  <si>
    <t xml:space="preserve">Xoxide</t>
  </si>
  <si>
    <t xml:space="preserve">PC-ICE</t>
  </si>
  <si>
    <t xml:space="preserve">http://www.xoxide.com/primoice-nonconductive-fluid-clear.html</t>
  </si>
  <si>
    <t xml:space="preserve">NA</t>
  </si>
  <si>
    <t xml:space="preserve">distilled water</t>
  </si>
  <si>
    <t xml:space="preserve">mineral oil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</si>
</sst>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26" headerRowCount="1" totalsRowCount="1" totalsRowShown="1">
  <autoFilter ref="A1:K26"/>
  <tableColumns count="11">
    <tableColumn id="1" name="Part"/>
    <tableColumn id="2" name="Name"/>
    <tableColumn id="3" name="Link"/>
    <tableColumn id="4" name="Price per"/>
    <tableColumn id="5" name="Quantity"/>
    <tableColumn id="6" name="Price total"/>
    <tableColumn id="7" name="Power draw (A)"/>
    <tableColumn id="8" name="Power supply (V)"/>
    <tableColumn id="9" name="Watt total"/>
    <tableColumn id="10" name="Weight (g)"/>
    <tableColumn id="11" name="Weight tota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udoo.org/udoo-bolt/" TargetMode="External"/><Relationship Id="rId2" Type="http://schemas.openxmlformats.org/officeDocument/2006/relationships/hyperlink" Target="https://www.amazon.com/Crucial-16GBx2-PC4-19200-SODIMM-260-Pin/dp/B019FRDAY6/ref=sr_1_3?crid=3124W60SZ717Q&amp;keywords=sodimm%2B2400%2B32gb&amp;qid=1562624362&amp;s=gateway&amp;sprefix=sodimm%2B2400%2B%2Caps%2C153&amp;sr=8-3&amp;th=1" TargetMode="External"/><Relationship Id="rId3" Type="http://schemas.openxmlformats.org/officeDocument/2006/relationships/hyperlink" Target="https://www.amazon.com/Crucial-1TB-NAND-NVMe-PCIe/dp/B07J2Q4SWZ/ref=sr_1_3?keywords=m.2+key+b+ssd&amp;qid=1562624616&amp;s=gateway&amp;sr=8-3" TargetMode="External"/><Relationship Id="rId4" Type="http://schemas.openxmlformats.org/officeDocument/2006/relationships/hyperlink" Target="https://www.amazon.com/dp/B009AYVNMQ/?coliid=I35V6HECAOKQSW&amp;colid=2LUIJZIICRMNA&amp;psc=1&amp;ref_=lv_ov_lig_dp_it" TargetMode="External"/><Relationship Id="rId5" Type="http://schemas.openxmlformats.org/officeDocument/2006/relationships/hyperlink" Target="https://www.amazon.com/dp/B00FSARCX0/?coliid=I16WQOKDSD9YRY&amp;colid=2LUIJZIICRMNA&amp;psc=1&amp;ref_=lv_ov_lig_dp_it" TargetMode="External"/><Relationship Id="rId6" Type="http://schemas.openxmlformats.org/officeDocument/2006/relationships/hyperlink" Target="https://www.amazon.com/Electronics123-SparkFun-Qwiic-Cable-Kit/dp/B07ML9BMXX/ref=sr_1_4?keywords=qwiic+cable&amp;qid=1562625168&amp;s=gateway&amp;sr=8-4" TargetMode="External"/><Relationship Id="rId7" Type="http://schemas.openxmlformats.org/officeDocument/2006/relationships/hyperlink" Target="https://www.amazon.com/dp/B07BHPZL11/?coliid=I1FC7WEQA7ZYF9&amp;colid=2LUIJZIICRMNA&amp;psc=1&amp;ref_=lv_ov_lig_dp_it" TargetMode="External"/><Relationship Id="rId8" Type="http://schemas.openxmlformats.org/officeDocument/2006/relationships/hyperlink" Target="https://www.sparkfun.com/products/15210" TargetMode="External"/><Relationship Id="rId9" Type="http://schemas.openxmlformats.org/officeDocument/2006/relationships/hyperlink" Target="https://www.amazon.com/dp/B072WQ6FNP/?coliid=I3MOC6L9HG307I&amp;colid=2LUIJZIICRMNA&amp;psc=1&amp;ref_=lv_ov_lig_dp_it" TargetMode="External"/><Relationship Id="rId10" Type="http://schemas.openxmlformats.org/officeDocument/2006/relationships/hyperlink" Target="https://www.amazon.com/ELEGOO-Prototype-Soldering-Compatible-Arduino/dp/B072Z7Y19F/ref=sr_1_5?keywords=protoboard&amp;qid=1562626781&amp;s=industrial&amp;sr=1-5" TargetMode="External"/><Relationship Id="rId11" Type="http://schemas.openxmlformats.org/officeDocument/2006/relationships/hyperlink" Target="https://www.amazon.com/BreadBoard-ZipWire-Solderless-ZW-MM-10-ZipWires/dp/B00PKKPSCU/ref=sr_1_25?keywords=solderless+breadboard&amp;qid=1562626835&amp;s=industrial&amp;sr=1-25" TargetMode="External"/><Relationship Id="rId12" Type="http://schemas.openxmlformats.org/officeDocument/2006/relationships/hyperlink" Target="https://www.amazon.com/Anker-Extended-MacBook-Surface-Notebook/dp/B07L32B9C2/ref=sr_1_4?keywords=usb+3+hub&amp;qid=1562626939&amp;s=gateway&amp;smid=A294P4X9EWVXLJ&amp;sr=8-4" TargetMode="External"/><Relationship Id="rId13" Type="http://schemas.openxmlformats.org/officeDocument/2006/relationships/hyperlink" Target="https://www.amazon.com/Besgoods-Charging-Braided-Compatible-Nintendo/dp/B07H24V7YJ/ref=sr_1_6?keywords=usb-c+cable+2ft&amp;qid=1562636637&amp;s=pc&amp;sr=1-6" TargetMode="External"/><Relationship Id="rId14" Type="http://schemas.openxmlformats.org/officeDocument/2006/relationships/hyperlink" Target="https://www.amazon.com/RIITOP-Extender-Extension-Nintendo-Macbook/dp/B07NSXGM7F/ref=sxin_2_ac_d_pm?keywords=usb%2Bc%2Bextension%2Bcable&amp;pd_rd_i=B01LI2X4ME&amp;pd_rd_r=ecef4ce7-409b-40a0-9a92-4a28c759c2de&amp;pd_rd_w=wUSD8&amp;pd_rd_wg=FpYjh&amp;pf_rd_p=64aaff2e-3b89-4fee" TargetMode="External"/><Relationship Id="rId15" Type="http://schemas.openxmlformats.org/officeDocument/2006/relationships/hyperlink" Target="https://www.amazon.com/Monoprice-Flexboot-Ethernet-Patch-Cable/dp/B00AJHCMG4/ref=sr_1_9?keywords=rj45+patch+cable+1ft&amp;qid=1562637988&amp;s=gateway&amp;sr=8-9" TargetMode="External"/><Relationship Id="rId16" Type="http://schemas.openxmlformats.org/officeDocument/2006/relationships/hyperlink" Target="https://www.amazon.com/Inline-Coupler-AVACON-Ethernet-Female/dp/B07DWPW5MJ/ref=sr_1_5?keywords=gigabit+ethernet+coupler&amp;qid=1562638098&amp;s=gateway&amp;sr=8-5" TargetMode="External"/><Relationship Id="rId17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8.73046875" defaultRowHeight="14.4" zeroHeight="false" outlineLevelRow="0" outlineLevelCol="0"/>
  <cols>
    <col collapsed="false" customWidth="true" hidden="false" outlineLevel="0" max="1" min="1" style="0" width="17.63"/>
    <col collapsed="false" customWidth="true" hidden="false" outlineLevel="0" max="2" min="2" style="0" width="19.79"/>
    <col collapsed="false" customWidth="true" hidden="false" outlineLevel="0" max="3" min="3" style="0" width="88.37"/>
    <col collapsed="false" customWidth="true" hidden="false" outlineLevel="0" max="4" min="4" style="1" width="10.68"/>
    <col collapsed="false" customWidth="true" hidden="false" outlineLevel="0" max="5" min="5" style="0" width="10.05"/>
    <col collapsed="false" customWidth="true" hidden="false" outlineLevel="0" max="6" min="6" style="0" width="11.16"/>
    <col collapsed="false" customWidth="true" hidden="false" outlineLevel="0" max="7" min="7" style="0" width="15.63"/>
    <col collapsed="false" customWidth="true" hidden="false" outlineLevel="0" max="8" min="8" style="0" width="16.84"/>
    <col collapsed="false" customWidth="true" hidden="false" outlineLevel="0" max="9" min="9" style="0" width="11.26"/>
    <col collapsed="false" customWidth="true" hidden="false" outlineLevel="0" max="10" min="10" style="0" width="11.45"/>
    <col collapsed="false" customWidth="true" hidden="false" outlineLevel="0" max="11" min="11" style="0" width="13.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4.4" hidden="false" customHeight="false" outlineLevel="0" collapsed="false">
      <c r="A2" s="0" t="s">
        <v>11</v>
      </c>
      <c r="B2" s="0" t="s">
        <v>12</v>
      </c>
      <c r="C2" s="3" t="s">
        <v>13</v>
      </c>
      <c r="D2" s="1" t="n">
        <v>418</v>
      </c>
      <c r="E2" s="0" t="n">
        <v>1</v>
      </c>
      <c r="F2" s="4" t="n">
        <f aca="false">Table1[[#This Row],[Price per]]*Table1[[#This Row],[Quantity]]</f>
        <v>418</v>
      </c>
      <c r="G2" s="0" t="n">
        <v>3.15</v>
      </c>
      <c r="H2" s="0" t="n">
        <v>19</v>
      </c>
      <c r="I2" s="0" t="n">
        <f aca="false">Table1[[#This Row],[Power draw (A)]]*Table1[[#This Row],[Power supply (V)]]*Table1[[#This Row],[Quantity]]</f>
        <v>59.85</v>
      </c>
      <c r="J2" s="0" t="n">
        <v>117</v>
      </c>
      <c r="K2" s="0" t="n">
        <f aca="false">Table1[[#This Row],[Weight (g)]]*Table1[[#This Row],[Quantity]]</f>
        <v>117</v>
      </c>
    </row>
    <row r="3" customFormat="false" ht="14.4" hidden="false" customHeight="false" outlineLevel="0" collapsed="false">
      <c r="A3" s="0" t="s">
        <v>14</v>
      </c>
      <c r="B3" s="0" t="s">
        <v>15</v>
      </c>
      <c r="C3" s="3" t="s">
        <v>16</v>
      </c>
      <c r="D3" s="1" t="n">
        <v>63.99</v>
      </c>
      <c r="E3" s="0" t="n">
        <v>1</v>
      </c>
      <c r="F3" s="4" t="n">
        <f aca="false">Table1[[#This Row],[Price per]]*Table1[[#This Row],[Quantity]]</f>
        <v>63.99</v>
      </c>
      <c r="H3" s="0" t="n">
        <v>1.2</v>
      </c>
      <c r="I3" s="0" t="n">
        <f aca="false">Table1[[#This Row],[Power draw (A)]]*Table1[[#This Row],[Power supply (V)]]*Table1[[#This Row],[Quantity]]</f>
        <v>0</v>
      </c>
      <c r="J3" s="0" t="n">
        <v>18.14</v>
      </c>
      <c r="K3" s="0" t="n">
        <f aca="false">Table1[[#This Row],[Weight (g)]]*Table1[[#This Row],[Quantity]]</f>
        <v>18.14</v>
      </c>
    </row>
    <row r="4" customFormat="false" ht="14.4" hidden="false" customHeight="false" outlineLevel="0" collapsed="false">
      <c r="A4" s="0" t="s">
        <v>17</v>
      </c>
      <c r="B4" s="0" t="s">
        <v>18</v>
      </c>
      <c r="C4" s="3" t="s">
        <v>19</v>
      </c>
      <c r="D4" s="1" t="n">
        <v>99.95</v>
      </c>
      <c r="E4" s="0" t="n">
        <v>1</v>
      </c>
      <c r="F4" s="4" t="n">
        <f aca="false">Table1[[#This Row],[Price per]]*Table1[[#This Row],[Quantity]]</f>
        <v>99.95</v>
      </c>
      <c r="G4" s="0" t="n">
        <v>1.7</v>
      </c>
      <c r="H4" s="0" t="n">
        <v>3.3</v>
      </c>
      <c r="I4" s="0" t="n">
        <f aca="false">Table1[[#This Row],[Power draw (A)]]*Table1[[#This Row],[Power supply (V)]]*Table1[[#This Row],[Quantity]]</f>
        <v>5.61</v>
      </c>
      <c r="J4" s="0" t="n">
        <v>18.14</v>
      </c>
      <c r="K4" s="0" t="n">
        <f aca="false">Table1[[#This Row],[Weight (g)]]*Table1[[#This Row],[Quantity]]</f>
        <v>18.14</v>
      </c>
    </row>
    <row r="5" customFormat="false" ht="14.4" hidden="false" customHeight="false" outlineLevel="0" collapsed="false">
      <c r="A5" s="0" t="s">
        <v>20</v>
      </c>
      <c r="B5" s="0" t="s">
        <v>21</v>
      </c>
      <c r="C5" s="3" t="s">
        <v>22</v>
      </c>
      <c r="D5" s="1" t="n">
        <v>43.99</v>
      </c>
      <c r="E5" s="0" t="n">
        <v>1</v>
      </c>
      <c r="F5" s="4" t="n">
        <f aca="false">Table1[[#This Row],[Price per]]*Table1[[#This Row],[Quantity]]</f>
        <v>43.99</v>
      </c>
      <c r="G5" s="0" t="n">
        <v>5</v>
      </c>
      <c r="H5" s="0" t="n">
        <v>1</v>
      </c>
      <c r="I5" s="0" t="n">
        <f aca="false">Table1[[#This Row],[Power draw (A)]]*Table1[[#This Row],[Power supply (V)]]*Table1[[#This Row],[Quantity]]</f>
        <v>5</v>
      </c>
      <c r="J5" s="0" t="n">
        <v>9.07</v>
      </c>
      <c r="K5" s="0" t="n">
        <f aca="false">Table1[[#This Row],[Weight (g)]]*Table1[[#This Row],[Quantity]]</f>
        <v>9.07</v>
      </c>
    </row>
    <row r="6" customFormat="false" ht="14.4" hidden="false" customHeight="false" outlineLevel="0" collapsed="false">
      <c r="A6" s="0" t="s">
        <v>23</v>
      </c>
      <c r="B6" s="0" t="s">
        <v>24</v>
      </c>
      <c r="C6" s="3" t="s">
        <v>25</v>
      </c>
      <c r="D6" s="1" t="n">
        <v>76.19</v>
      </c>
      <c r="E6" s="0" t="n">
        <v>1</v>
      </c>
      <c r="F6" s="4" t="n">
        <f aca="false">Table1[[#This Row],[Price per]]*Table1[[#This Row],[Quantity]]</f>
        <v>76.19</v>
      </c>
      <c r="I6" s="0" t="n">
        <f aca="false">Table1[[#This Row],[Power draw (A)]]*Table1[[#This Row],[Power supply (V)]]*Table1[[#This Row],[Quantity]]</f>
        <v>0</v>
      </c>
      <c r="J6" s="0" t="n">
        <v>12.6</v>
      </c>
      <c r="K6" s="0" t="n">
        <f aca="false">Table1[[#This Row],[Weight (g)]]*Table1[[#This Row],[Quantity]]</f>
        <v>12.6</v>
      </c>
    </row>
    <row r="7" customFormat="false" ht="14.4" hidden="false" customHeight="false" outlineLevel="0" collapsed="false">
      <c r="A7" s="0" t="s">
        <v>26</v>
      </c>
      <c r="B7" s="0" t="s">
        <v>26</v>
      </c>
      <c r="C7" s="3" t="s">
        <v>27</v>
      </c>
      <c r="D7" s="1" t="n">
        <v>15.35</v>
      </c>
      <c r="E7" s="0" t="n">
        <v>1</v>
      </c>
      <c r="F7" s="4" t="n">
        <f aca="false">Table1[[#This Row],[Price per]]*Table1[[#This Row],[Quantity]]</f>
        <v>15.35</v>
      </c>
      <c r="G7" s="0" t="n">
        <v>0</v>
      </c>
      <c r="H7" s="0" t="n">
        <v>0</v>
      </c>
      <c r="I7" s="0" t="n">
        <f aca="false">Table1[[#This Row],[Power draw (A)]]*Table1[[#This Row],[Power supply (V)]]*Table1[[#This Row],[Quantity]]</f>
        <v>0</v>
      </c>
      <c r="K7" s="0" t="n">
        <f aca="false">Table1[[#This Row],[Weight (g)]]*Table1[[#This Row],[Quantity]]</f>
        <v>0</v>
      </c>
    </row>
    <row r="8" customFormat="false" ht="14.4" hidden="false" customHeight="false" outlineLevel="0" collapsed="false">
      <c r="A8" s="0" t="s">
        <v>28</v>
      </c>
      <c r="B8" s="0" t="s">
        <v>29</v>
      </c>
      <c r="C8" s="3" t="s">
        <v>30</v>
      </c>
      <c r="D8" s="1" t="n">
        <v>38.95</v>
      </c>
      <c r="E8" s="0" t="n">
        <v>1</v>
      </c>
      <c r="F8" s="4" t="n">
        <f aca="false">Table1[[#This Row],[Price per]]*Table1[[#This Row],[Quantity]]</f>
        <v>38.95</v>
      </c>
      <c r="I8" s="0" t="n">
        <f aca="false">Table1[[#This Row],[Power draw (A)]]*Table1[[#This Row],[Power supply (V)]]*Table1[[#This Row],[Quantity]]</f>
        <v>0</v>
      </c>
      <c r="J8" s="0" t="n">
        <v>18.14</v>
      </c>
      <c r="K8" s="0" t="n">
        <f aca="false">Table1[[#This Row],[Weight (g)]]*Table1[[#This Row],[Quantity]]</f>
        <v>18.14</v>
      </c>
    </row>
    <row r="9" customFormat="false" ht="13.8" hidden="false" customHeight="false" outlineLevel="0" collapsed="false">
      <c r="A9" s="0" t="s">
        <v>31</v>
      </c>
      <c r="B9" s="0" t="s">
        <v>32</v>
      </c>
      <c r="C9" s="3" t="s">
        <v>33</v>
      </c>
      <c r="D9" s="1" t="n">
        <v>16.9</v>
      </c>
      <c r="E9" s="0" t="n">
        <v>1</v>
      </c>
      <c r="F9" s="4" t="n">
        <f aca="false">Table1[[#This Row],[Price per]]*Table1[[#This Row],[Quantity]]</f>
        <v>16.9</v>
      </c>
      <c r="G9" s="0" t="n">
        <v>0.00393</v>
      </c>
      <c r="H9" s="0" t="n">
        <v>3</v>
      </c>
      <c r="I9" s="0" t="n">
        <f aca="false">Table1[[#This Row],[Power draw (A)]]*Table1[[#This Row],[Power supply (V)]]*Table1[[#This Row],[Quantity]]</f>
        <v>0.01179</v>
      </c>
      <c r="K9" s="0" t="n">
        <f aca="false">Table1[[#This Row],[Weight (g)]]*Table1[[#This Row],[Quantity]]</f>
        <v>0</v>
      </c>
    </row>
    <row r="10" customFormat="false" ht="13.8" hidden="false" customHeight="false" outlineLevel="0" collapsed="false">
      <c r="A10" s="0" t="s">
        <v>34</v>
      </c>
      <c r="B10" s="0" t="s">
        <v>35</v>
      </c>
      <c r="C10" s="3" t="s">
        <v>36</v>
      </c>
      <c r="D10" s="1" t="n">
        <v>39.95</v>
      </c>
      <c r="E10" s="0" t="n">
        <v>1</v>
      </c>
      <c r="F10" s="4" t="n">
        <f aca="false">Table1[[#This Row],[Price per]]*Table1[[#This Row],[Quantity]]</f>
        <v>39.95</v>
      </c>
      <c r="G10" s="0" t="n">
        <v>0.029</v>
      </c>
      <c r="H10" s="0" t="n">
        <v>3.3</v>
      </c>
      <c r="I10" s="0" t="n">
        <f aca="false">Table1[[#This Row],[Power draw (A)]]*Table1[[#This Row],[Power supply (V)]]*Table1[[#This Row],[Quantity]]</f>
        <v>0.0957</v>
      </c>
      <c r="K10" s="0" t="n">
        <f aca="false">Table1[[#This Row],[Weight (g)]]*Table1[[#This Row],[Quantity]]</f>
        <v>0</v>
      </c>
    </row>
    <row r="11" customFormat="false" ht="14.4" hidden="false" customHeight="false" outlineLevel="0" collapsed="false">
      <c r="A11" s="0" t="s">
        <v>37</v>
      </c>
      <c r="B11" s="0" t="s">
        <v>38</v>
      </c>
      <c r="C11" s="3" t="s">
        <v>39</v>
      </c>
      <c r="D11" s="1" t="n">
        <v>74.89</v>
      </c>
      <c r="E11" s="0" t="n">
        <v>3</v>
      </c>
      <c r="F11" s="4" t="n">
        <f aca="false">Table1[[#This Row],[Price per]]*Table1[[#This Row],[Quantity]]</f>
        <v>224.67</v>
      </c>
      <c r="I11" s="0" t="n">
        <f aca="false">Table1[[#This Row],[Power draw (A)]]*Table1[[#This Row],[Power supply (V)]]*Table1[[#This Row],[Quantity]]</f>
        <v>0</v>
      </c>
      <c r="J11" s="0" t="n">
        <v>753</v>
      </c>
      <c r="K11" s="0" t="n">
        <f aca="false">Table1[[#This Row],[Weight (g)]]*Table1[[#This Row],[Quantity]]</f>
        <v>2259</v>
      </c>
    </row>
    <row r="12" customFormat="false" ht="14.4" hidden="false" customHeight="false" outlineLevel="0" collapsed="false">
      <c r="A12" s="0" t="s">
        <v>40</v>
      </c>
      <c r="B12" s="0" t="s">
        <v>41</v>
      </c>
      <c r="C12" s="3" t="s">
        <v>42</v>
      </c>
      <c r="D12" s="1" t="n">
        <v>9.99</v>
      </c>
      <c r="E12" s="0" t="n">
        <v>1</v>
      </c>
      <c r="F12" s="4" t="n">
        <f aca="false">Table1[[#This Row],[Price per]]*Table1[[#This Row],[Quantity]]</f>
        <v>9.99</v>
      </c>
      <c r="G12" s="0" t="n">
        <v>0</v>
      </c>
      <c r="H12" s="0" t="n">
        <v>0</v>
      </c>
      <c r="I12" s="0" t="n">
        <f aca="false">Table1[[#This Row],[Power draw (A)]]*Table1[[#This Row],[Power supply (V)]]*Table1[[#This Row],[Quantity]]</f>
        <v>0</v>
      </c>
      <c r="K12" s="0" t="n">
        <f aca="false">Table1[[#This Row],[Weight (g)]]*Table1[[#This Row],[Quantity]]</f>
        <v>0</v>
      </c>
    </row>
    <row r="13" customFormat="false" ht="14.4" hidden="false" customHeight="false" outlineLevel="0" collapsed="false">
      <c r="A13" s="0" t="s">
        <v>43</v>
      </c>
      <c r="B13" s="0" t="s">
        <v>44</v>
      </c>
      <c r="C13" s="3" t="s">
        <v>45</v>
      </c>
      <c r="D13" s="1" t="n">
        <v>8.9</v>
      </c>
      <c r="E13" s="0" t="n">
        <v>1</v>
      </c>
      <c r="F13" s="4" t="n">
        <f aca="false">Table1[[#This Row],[Price per]]*Table1[[#This Row],[Quantity]]</f>
        <v>8.9</v>
      </c>
      <c r="G13" s="0" t="n">
        <v>0</v>
      </c>
      <c r="H13" s="0" t="n">
        <v>0</v>
      </c>
      <c r="I13" s="0" t="n">
        <f aca="false">Table1[[#This Row],[Power draw (A)]]*Table1[[#This Row],[Power supply (V)]]*Table1[[#This Row],[Quantity]]</f>
        <v>0</v>
      </c>
      <c r="K13" s="0" t="n">
        <f aca="false">Table1[[#This Row],[Weight (g)]]*Table1[[#This Row],[Quantity]]</f>
        <v>0</v>
      </c>
    </row>
    <row r="14" customFormat="false" ht="14.4" hidden="false" customHeight="false" outlineLevel="0" collapsed="false">
      <c r="A14" s="0" t="s">
        <v>46</v>
      </c>
      <c r="B14" s="0" t="s">
        <v>47</v>
      </c>
      <c r="C14" s="3" t="s">
        <v>48</v>
      </c>
      <c r="D14" s="1" t="n">
        <v>7.99</v>
      </c>
      <c r="E14" s="0" t="n">
        <v>1</v>
      </c>
      <c r="F14" s="4" t="n">
        <f aca="false">Table1[[#This Row],[Price per]]*Table1[[#This Row],[Quantity]]</f>
        <v>7.99</v>
      </c>
      <c r="G14" s="0" t="n">
        <v>0</v>
      </c>
      <c r="H14" s="0" t="n">
        <v>0</v>
      </c>
      <c r="I14" s="0" t="n">
        <f aca="false">Table1[[#This Row],[Power draw (A)]]*Table1[[#This Row],[Power supply (V)]]*Table1[[#This Row],[Quantity]]</f>
        <v>0</v>
      </c>
      <c r="J14" s="0" t="n">
        <v>18.14</v>
      </c>
      <c r="K14" s="0" t="n">
        <f aca="false">Table1[[#This Row],[Weight (g)]]*Table1[[#This Row],[Quantity]]</f>
        <v>18.14</v>
      </c>
    </row>
    <row r="15" customFormat="false" ht="13.8" hidden="false" customHeight="false" outlineLevel="0" collapsed="false">
      <c r="A15" s="0" t="s">
        <v>49</v>
      </c>
      <c r="B15" s="0" t="s">
        <v>50</v>
      </c>
      <c r="C15" s="3" t="s">
        <v>51</v>
      </c>
      <c r="D15" s="1" t="n">
        <v>19.99</v>
      </c>
      <c r="E15" s="0" t="n">
        <v>1</v>
      </c>
      <c r="F15" s="4" t="n">
        <f aca="false">Table1[[#This Row],[Price per]]*Table1[[#This Row],[Quantity]]</f>
        <v>19.99</v>
      </c>
      <c r="G15" s="0" t="n">
        <v>0.3</v>
      </c>
      <c r="H15" s="0" t="n">
        <v>5</v>
      </c>
      <c r="I15" s="0" t="n">
        <f aca="false">Table1[[#This Row],[Power draw (A)]]*Table1[[#This Row],[Power supply (V)]]*Table1[[#This Row],[Quantity]]</f>
        <v>1.5</v>
      </c>
      <c r="J15" s="0" t="n">
        <v>381</v>
      </c>
      <c r="K15" s="0" t="n">
        <f aca="false">Table1[[#This Row],[Weight (g)]]*Table1[[#This Row],[Quantity]]</f>
        <v>381</v>
      </c>
    </row>
    <row r="16" customFormat="false" ht="13.8" hidden="false" customHeight="false" outlineLevel="0" collapsed="false">
      <c r="A16" s="0" t="s">
        <v>52</v>
      </c>
      <c r="B16" s="0" t="s">
        <v>53</v>
      </c>
      <c r="C16" s="3" t="s">
        <v>54</v>
      </c>
      <c r="D16" s="1" t="n">
        <v>7.99</v>
      </c>
      <c r="E16" s="0" t="n">
        <v>1</v>
      </c>
      <c r="F16" s="4" t="n">
        <f aca="false">Table1[[#This Row],[Price per]]*Table1[[#This Row],[Quantity]]</f>
        <v>7.99</v>
      </c>
      <c r="H16" s="0" t="n">
        <v>5</v>
      </c>
      <c r="I16" s="0" t="n">
        <f aca="false">Table1[[#This Row],[Power draw (A)]]*Table1[[#This Row],[Power supply (V)]]*Table1[[#This Row],[Quantity]]</f>
        <v>0</v>
      </c>
      <c r="J16" s="0" t="n">
        <v>120</v>
      </c>
      <c r="K16" s="0" t="n">
        <f aca="false">Table1[[#This Row],[Weight (g)]]*Table1[[#This Row],[Quantity]]</f>
        <v>120</v>
      </c>
    </row>
    <row r="17" customFormat="false" ht="13.8" hidden="false" customHeight="false" outlineLevel="0" collapsed="false">
      <c r="A17" s="0" t="s">
        <v>55</v>
      </c>
      <c r="B17" s="0" t="s">
        <v>56</v>
      </c>
      <c r="C17" s="3" t="s">
        <v>57</v>
      </c>
      <c r="D17" s="1" t="n">
        <v>39.99</v>
      </c>
      <c r="E17" s="0" t="n">
        <v>1</v>
      </c>
      <c r="F17" s="4" t="n">
        <f aca="false">Table1[[#This Row],[Price per]]*Table1[[#This Row],[Quantity]]</f>
        <v>39.99</v>
      </c>
      <c r="H17" s="0" t="n">
        <v>5</v>
      </c>
      <c r="I17" s="0" t="n">
        <f aca="false">Table1[[#This Row],[Power draw (A)]]*Table1[[#This Row],[Power supply (V)]]*Table1[[#This Row],[Quantity]]</f>
        <v>0</v>
      </c>
      <c r="J17" s="0" t="n">
        <v>91</v>
      </c>
      <c r="K17" s="0" t="n">
        <f aca="false">Table1[[#This Row],[Weight (g)]]*Table1[[#This Row],[Quantity]]</f>
        <v>91</v>
      </c>
    </row>
    <row r="18" customFormat="false" ht="13.8" hidden="false" customHeight="false" outlineLevel="0" collapsed="false">
      <c r="A18" s="0" t="s">
        <v>58</v>
      </c>
      <c r="B18" s="0" t="s">
        <v>59</v>
      </c>
      <c r="C18" s="3" t="s">
        <v>60</v>
      </c>
      <c r="D18" s="1" t="n">
        <v>129.99</v>
      </c>
      <c r="E18" s="0" t="n">
        <v>1</v>
      </c>
      <c r="F18" s="4" t="n">
        <f aca="false">Table1[[#This Row],[Price per]]*Table1[[#This Row],[Quantity]]</f>
        <v>129.99</v>
      </c>
      <c r="G18" s="0" t="n">
        <v>3</v>
      </c>
      <c r="H18" s="0" t="n">
        <v>5</v>
      </c>
      <c r="I18" s="0" t="n">
        <f aca="false">Table1[[#This Row],[Power draw (A)]]*Table1[[#This Row],[Power supply (V)]]*Table1[[#This Row],[Quantity]]</f>
        <v>15</v>
      </c>
      <c r="J18" s="0" t="n">
        <v>644</v>
      </c>
      <c r="K18" s="0" t="n">
        <f aca="false">Table1[[#This Row],[Weight (g)]]*Table1[[#This Row],[Quantity]]</f>
        <v>644</v>
      </c>
    </row>
    <row r="19" customFormat="false" ht="14.4" hidden="false" customHeight="false" outlineLevel="0" collapsed="false">
      <c r="A19" s="0" t="s">
        <v>61</v>
      </c>
      <c r="B19" s="0" t="s">
        <v>62</v>
      </c>
      <c r="C19" s="3" t="s">
        <v>63</v>
      </c>
      <c r="D19" s="1" t="n">
        <v>8.59</v>
      </c>
      <c r="E19" s="0" t="n">
        <v>1</v>
      </c>
      <c r="F19" s="4" t="n">
        <f aca="false">Table1[[#This Row],[Price per]]*Table1[[#This Row],[Quantity]]</f>
        <v>8.59</v>
      </c>
      <c r="G19" s="0" t="n">
        <v>0</v>
      </c>
      <c r="H19" s="0" t="n">
        <v>0</v>
      </c>
      <c r="I19" s="0" t="n">
        <f aca="false">Table1[[#This Row],[Power draw (A)]]*Table1[[#This Row],[Power supply (V)]]*Table1[[#This Row],[Quantity]]</f>
        <v>0</v>
      </c>
      <c r="J19" s="0" t="n">
        <v>40.82</v>
      </c>
      <c r="K19" s="0" t="n">
        <f aca="false">Table1[[#This Row],[Weight (g)]]*Table1[[#This Row],[Quantity]]</f>
        <v>40.82</v>
      </c>
    </row>
    <row r="20" customFormat="false" ht="13.8" hidden="false" customHeight="false" outlineLevel="0" collapsed="false">
      <c r="A20" s="0" t="s">
        <v>64</v>
      </c>
      <c r="B20" s="0" t="s">
        <v>65</v>
      </c>
      <c r="C20" s="3" t="s">
        <v>66</v>
      </c>
      <c r="D20" s="1" t="n">
        <v>16.9</v>
      </c>
      <c r="E20" s="0" t="n">
        <v>1</v>
      </c>
      <c r="F20" s="4" t="n">
        <f aca="false">Table1[[#This Row],[Price per]]*Table1[[#This Row],[Quantity]]</f>
        <v>16.9</v>
      </c>
      <c r="I20" s="0" t="n">
        <f aca="false">Table1[[#This Row],[Power draw (A)]]*Table1[[#This Row],[Power supply (V)]]*Table1[[#This Row],[Quantity]]</f>
        <v>0</v>
      </c>
      <c r="J20" s="0" t="n">
        <v>8.5</v>
      </c>
      <c r="K20" s="0" t="n">
        <f aca="false">Table1[[#This Row],[Weight (g)]]*Table1[[#This Row],[Quantity]]</f>
        <v>8.5</v>
      </c>
    </row>
    <row r="21" customFormat="false" ht="14.4" hidden="false" customHeight="false" outlineLevel="0" collapsed="false">
      <c r="A21" s="0" t="s">
        <v>67</v>
      </c>
      <c r="B21" s="0" t="s">
        <v>68</v>
      </c>
      <c r="C21" s="3" t="s">
        <v>69</v>
      </c>
      <c r="D21" s="1" t="n">
        <v>15.99</v>
      </c>
      <c r="E21" s="0" t="n">
        <v>1</v>
      </c>
      <c r="F21" s="4" t="n">
        <f aca="false">Table1[[#This Row],[Price per]]*Table1[[#This Row],[Quantity]]</f>
        <v>15.99</v>
      </c>
      <c r="G21" s="0" t="n">
        <v>0</v>
      </c>
      <c r="H21" s="0" t="n">
        <v>0</v>
      </c>
      <c r="I21" s="0" t="n">
        <f aca="false">Table1[[#This Row],[Power draw (A)]]*Table1[[#This Row],[Power supply (V)]]*Table1[[#This Row],[Quantity]]</f>
        <v>0</v>
      </c>
      <c r="J21" s="0" t="n">
        <v>22.7</v>
      </c>
      <c r="K21" s="0" t="n">
        <f aca="false">Table1[[#This Row],[Weight (g)]]*Table1[[#This Row],[Quantity]]</f>
        <v>22.7</v>
      </c>
    </row>
    <row r="22" customFormat="false" ht="14.4" hidden="false" customHeight="false" outlineLevel="0" collapsed="false">
      <c r="A22" s="0" t="s">
        <v>70</v>
      </c>
      <c r="B22" s="0" t="s">
        <v>71</v>
      </c>
      <c r="C22" s="3" t="s">
        <v>72</v>
      </c>
      <c r="D22" s="1" t="n">
        <v>2.22</v>
      </c>
      <c r="E22" s="0" t="n">
        <v>1</v>
      </c>
      <c r="F22" s="4" t="n">
        <f aca="false">Table1[[#This Row],[Price per]]*Table1[[#This Row],[Quantity]]</f>
        <v>2.22</v>
      </c>
      <c r="G22" s="0" t="n">
        <v>0</v>
      </c>
      <c r="H22" s="0" t="n">
        <v>0</v>
      </c>
      <c r="I22" s="0" t="n">
        <f aca="false">Table1[[#This Row],[Power draw (A)]]*Table1[[#This Row],[Power supply (V)]]*Table1[[#This Row],[Quantity]]</f>
        <v>0</v>
      </c>
      <c r="J22" s="0" t="n">
        <v>18.14</v>
      </c>
      <c r="K22" s="0" t="n">
        <f aca="false">Table1[[#This Row],[Weight (g)]]*Table1[[#This Row],[Quantity]]</f>
        <v>18.14</v>
      </c>
    </row>
    <row r="23" customFormat="false" ht="14.4" hidden="false" customHeight="false" outlineLevel="0" collapsed="false">
      <c r="A23" s="0" t="s">
        <v>73</v>
      </c>
      <c r="B23" s="0" t="s">
        <v>74</v>
      </c>
      <c r="C23" s="3" t="s">
        <v>75</v>
      </c>
      <c r="D23" s="1" t="n">
        <v>6.99</v>
      </c>
      <c r="E23" s="0" t="n">
        <v>1</v>
      </c>
      <c r="F23" s="4" t="n">
        <f aca="false">Table1[[#This Row],[Price per]]*Table1[[#This Row],[Quantity]]</f>
        <v>6.99</v>
      </c>
      <c r="G23" s="0" t="n">
        <v>0</v>
      </c>
      <c r="H23" s="0" t="n">
        <v>0</v>
      </c>
      <c r="I23" s="0" t="n">
        <f aca="false">Table1[[#This Row],[Power draw (A)]]*Table1[[#This Row],[Power supply (V)]]*Table1[[#This Row],[Quantity]]</f>
        <v>0</v>
      </c>
      <c r="J23" s="0" t="n">
        <v>22.7</v>
      </c>
      <c r="K23" s="0" t="n">
        <f aca="false">Table1[[#This Row],[Weight (g)]]*Table1[[#This Row],[Quantity]]</f>
        <v>22.7</v>
      </c>
    </row>
    <row r="24" customFormat="false" ht="13.8" hidden="false" customHeight="false" outlineLevel="0" collapsed="false">
      <c r="A24" s="0" t="s">
        <v>76</v>
      </c>
      <c r="B24" s="0" t="s">
        <v>77</v>
      </c>
      <c r="C24" s="3" t="s">
        <v>78</v>
      </c>
      <c r="D24" s="1" t="n">
        <v>3.5</v>
      </c>
      <c r="E24" s="0" t="n">
        <v>3</v>
      </c>
      <c r="F24" s="4" t="n">
        <f aca="false">Table1[[#This Row],[Price per]]*Table1[[#This Row],[Quantity]]</f>
        <v>10.5</v>
      </c>
      <c r="G24" s="0" t="n">
        <v>0.2</v>
      </c>
      <c r="H24" s="0" t="n">
        <v>5</v>
      </c>
      <c r="I24" s="0" t="n">
        <f aca="false">Table1[[#This Row],[Power draw (A)]]*Table1[[#This Row],[Power supply (V)]]*Table1[[#This Row],[Quantity]]</f>
        <v>3</v>
      </c>
      <c r="J24" s="0" t="n">
        <v>6.2</v>
      </c>
      <c r="K24" s="0" t="n">
        <f aca="false">Table1[[#This Row],[Weight (g)]]*Table1[[#This Row],[Quantity]]</f>
        <v>18.6</v>
      </c>
    </row>
    <row r="25" customFormat="false" ht="13.8" hidden="false" customHeight="false" outlineLevel="0" collapsed="false">
      <c r="A25" s="0" t="s">
        <v>79</v>
      </c>
      <c r="B25" s="0" t="s">
        <v>80</v>
      </c>
      <c r="C25" s="3" t="s">
        <v>81</v>
      </c>
      <c r="D25" s="1" t="n">
        <v>1.48</v>
      </c>
      <c r="E25" s="0" t="n">
        <v>4</v>
      </c>
      <c r="F25" s="4" t="n">
        <f aca="false">Table1[[#This Row],[Price per]]*Table1[[#This Row],[Quantity]]</f>
        <v>5.92</v>
      </c>
      <c r="G25" s="0" t="n">
        <v>0.0001</v>
      </c>
      <c r="H25" s="0" t="n">
        <v>5</v>
      </c>
      <c r="I25" s="0" t="n">
        <f aca="false">Table1[[#This Row],[Power draw (A)]]*Table1[[#This Row],[Power supply (V)]]*Table1[[#This Row],[Quantity]]</f>
        <v>0.002</v>
      </c>
      <c r="K25" s="0" t="n">
        <f aca="false">Table1[[#This Row],[Weight (g)]]*Table1[[#This Row],[Quantity]]</f>
        <v>0</v>
      </c>
    </row>
    <row r="26" customFormat="false" ht="14.4" hidden="false" customHeight="false" outlineLevel="0" collapsed="false">
      <c r="A26" s="0" t="s">
        <v>82</v>
      </c>
      <c r="D26" s="0"/>
      <c r="E26" s="0" t="n">
        <f aca="false">SUBTOTAL(109,Table1[Quantity])</f>
        <v>31</v>
      </c>
      <c r="F26" s="4" t="n">
        <f aca="false">SUBTOTAL(109,Table1[Price total])</f>
        <v>1329.89</v>
      </c>
      <c r="G26" s="0" t="n">
        <f aca="false">SUBTOTAL(109,Table1[Power draw (A)])</f>
        <v>13.38303</v>
      </c>
      <c r="H26" s="0" t="n">
        <f aca="false">SUBTOTAL(104,Table1[Power supply (V)])</f>
        <v>19</v>
      </c>
      <c r="I26" s="0" t="n">
        <f aca="false">SUBTOTAL(109,Table1[Watt total])</f>
        <v>90.06949</v>
      </c>
      <c r="K26" s="0" t="n">
        <f aca="false">SUBTOTAL(109,Table1[Weight total])</f>
        <v>3837.69</v>
      </c>
    </row>
    <row r="27" customFormat="false" ht="13.8" hidden="false" customHeight="false" outlineLevel="0" collapsed="false">
      <c r="D27" s="0"/>
      <c r="F27" s="4"/>
    </row>
  </sheetData>
  <hyperlinks>
    <hyperlink ref="C2" r:id="rId1" display="https://www.udoo.org/udoo-bolt/"/>
    <hyperlink ref="C3" r:id="rId2" display="https://www.amazon.com/Crucial-16GBx2-PC4-19200-SODIMM-260-Pin/dp/B019FRDAY6/ref=sr_1_3?crid=3124W60SZ717Q&amp;keywords=sodimm%2B2400%2B32gb&amp;qid=1562624362&amp;s=gateway&amp;sprefix=sodimm%2B2400%2B%2Caps%2C153&amp;sr=8-3&amp;th=1"/>
    <hyperlink ref="C4" r:id="rId3" display="https://www.amazon.com/Crucial-1TB-NAND-NVMe-PCIe/dp/B07J2Q4SWZ/ref=sr_1_3?keywords=m.2+key+b+ssd&amp;qid=1562624616&amp;s=gateway&amp;sr=8-3"/>
    <hyperlink ref="C5" r:id="rId4" display="https://www.amazon.com/dp/B009AYVNMQ/?coliid=I35V6HECAOKQSW&amp;colid=2LUIJZIICRMNA&amp;psc=1&amp;ref_=lv_ov_lig_dp_it"/>
    <hyperlink ref="C6" r:id="rId5" display="https://www.amazon.com/dp/B00FSARCX0/?coliid=I16WQOKDSD9YRY&amp;colid=2LUIJZIICRMNA&amp;psc=1&amp;ref_=lv_ov_lig_dp_it"/>
    <hyperlink ref="C7" r:id="rId6" display="https://www.amazon.com/Electronics123-SparkFun-Qwiic-Cable-Kit/dp/B07ML9BMXX/ref=sr_1_4?keywords=qwiic+cable&amp;qid=1562625168&amp;s=gateway&amp;sr=8-4"/>
    <hyperlink ref="C8" r:id="rId7" display="https://www.amazon.com/dp/B07BHPZL11/?coliid=I1FC7WEQA7ZYF9&amp;colid=2LUIJZIICRMNA&amp;psc=1&amp;ref_=lv_ov_lig_dp_it"/>
    <hyperlink ref="C10" r:id="rId8" display="https://www.sparkfun.com/products/15210"/>
    <hyperlink ref="C11" r:id="rId9" display="https://www.amazon.com/dp/B072WQ6FNP/?coliid=I3MOC6L9HG307I&amp;colid=2LUIJZIICRMNA&amp;psc=1&amp;ref_=lv_ov_lig_dp_it"/>
    <hyperlink ref="C12" r:id="rId10" display="https://www.amazon.com/ELEGOO-Prototype-Soldering-Compatible-Arduino/dp/B072Z7Y19F/ref=sr_1_5?keywords=protoboard&amp;qid=1562626781&amp;s=industrial&amp;sr=1-5"/>
    <hyperlink ref="C13" r:id="rId11" display="https://www.amazon.com/BreadBoard-ZipWire-Solderless-ZW-MM-10-ZipWires/dp/B00PKKPSCU/ref=sr_1_25?keywords=solderless+breadboard&amp;qid=1562626835&amp;s=industrial&amp;sr=1-25"/>
    <hyperlink ref="C14" r:id="rId12" display="https://www.amazon.com/Anker-Extended-MacBook-Surface-Notebook/dp/B07L32B9C2/ref=sr_1_4?keywords=usb+3+hub&amp;qid=1562626939&amp;s=gateway&amp;smid=A294P4X9EWVXLJ&amp;sr=8-4"/>
    <hyperlink ref="C19" r:id="rId13" display="https://www.amazon.com/Besgoods-Charging-Braided-Compatible-Nintendo/dp/B07H24V7YJ/ref=sr_1_6?keywords=usb-c+cable+2ft&amp;qid=1562636637&amp;s=pc&amp;sr=1-6"/>
    <hyperlink ref="C21" r:id="rId14" display="https://www.amazon.com/RIITOP-Extender-Extension-Nintendo-Macbook/dp/B07NSXGM7F/ref=sxin_2_ac_d_pm?keywords=usb%2Bc%2Bextension%2Bcable&amp;pd_rd_i=B01LI2X4ME&amp;pd_rd_r=ecef4ce7-409b-40a0-9a92-4a28c759c2de&amp;pd_rd_w=wUSD8&amp;pd_rd_wg=FpYjh&amp;pf_rd_p=64aaff2e-3b89-4fee-a107-2469ecbc5733&amp;pf_rd_r=T7G96XX8V6BS81KAA74N&amp;qid=1562637699&amp;s=aht&amp;th=1"/>
    <hyperlink ref="C22" r:id="rId15" display="https://www.amazon.com/Monoprice-Flexboot-Ethernet-Patch-Cable/dp/B00AJHCMG4/ref=sr_1_9?keywords=rj45+patch+cable+1ft&amp;qid=1562637988&amp;s=gateway&amp;sr=8-9"/>
    <hyperlink ref="C23" r:id="rId16" display="https://www.amazon.com/Inline-Coupler-AVACON-Ethernet-Female/dp/B07DWPW5MJ/ref=sr_1_5?keywords=gigabit+ethernet+coupler&amp;qid=1562638098&amp;s=gateway&amp;sr=8-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8" activeCellId="0" sqref="C8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5.95"/>
  </cols>
  <sheetData>
    <row r="1" customFormat="false" ht="13.8" hidden="false" customHeight="false" outlineLevel="0" collapsed="false">
      <c r="A1" s="5" t="s">
        <v>83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customFormat="false" ht="13.8" hidden="false" customHeight="false" outlineLevel="0" collapsed="false">
      <c r="A2" s="6" t="s">
        <v>84</v>
      </c>
      <c r="B2" s="2" t="s">
        <v>1</v>
      </c>
      <c r="C2" s="2" t="s">
        <v>85</v>
      </c>
      <c r="D2" s="2"/>
      <c r="E2" s="2"/>
      <c r="F2" s="2"/>
    </row>
    <row r="3" customFormat="false" ht="13.8" hidden="false" customHeight="false" outlineLevel="0" collapsed="false">
      <c r="A3" s="0" t="s">
        <v>86</v>
      </c>
      <c r="B3" s="0" t="s">
        <v>87</v>
      </c>
      <c r="M3" s="0" t="s">
        <v>88</v>
      </c>
    </row>
    <row r="4" customFormat="false" ht="13.8" hidden="false" customHeight="false" outlineLevel="0" collapsed="false">
      <c r="A4" s="0" t="s">
        <v>86</v>
      </c>
      <c r="B4" s="0" t="s">
        <v>89</v>
      </c>
      <c r="M4" s="0" t="s">
        <v>90</v>
      </c>
    </row>
    <row r="5" customFormat="false" ht="13.8" hidden="false" customHeight="false" outlineLevel="0" collapsed="false">
      <c r="A5" s="0" t="s">
        <v>91</v>
      </c>
      <c r="B5" s="0" t="s">
        <v>92</v>
      </c>
      <c r="M5" s="0" t="s">
        <v>93</v>
      </c>
    </row>
    <row r="6" customFormat="false" ht="12.8" hidden="false" customHeight="false" outlineLevel="0" collapsed="false">
      <c r="A6" s="0" t="s">
        <v>94</v>
      </c>
      <c r="B6" s="0" t="s">
        <v>95</v>
      </c>
      <c r="C6" s="0" t="n">
        <v>4</v>
      </c>
    </row>
    <row r="7" customFormat="false" ht="12.8" hidden="false" customHeight="false" outlineLevel="0" collapsed="false">
      <c r="A7" s="0" t="s">
        <v>94</v>
      </c>
      <c r="B7" s="0" t="s">
        <v>96</v>
      </c>
      <c r="C7" s="0" t="n">
        <v>1.6</v>
      </c>
    </row>
  </sheetData>
  <mergeCells count="1">
    <mergeCell ref="A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2019-07-08T22:15:08Z</dcterms:created>
  <dc:creator>Misha Turnbull</dc:creator>
  <dc:description/>
  <dc:language>en-US</dc:language>
  <cp:lastModifiedBy/>
  <dcterms:modified xsi:type="dcterms:W3CDTF">2020-10-07T00:23:55Z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